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4.xml" ContentType="application/vnd.openxmlformats-officedocument.drawing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5.xml" ContentType="application/vnd.openxmlformats-officedocument.drawing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6.xml" ContentType="application/vnd.openxmlformats-officedocument.drawing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7.xml" ContentType="application/vnd.openxmlformats-officedocument.drawing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8.xml" ContentType="application/vnd.openxmlformats-officedocument.drawingml.chartshapes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9.xml" ContentType="application/vnd.openxmlformats-officedocument.drawing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10.xml" ContentType="application/vnd.openxmlformats-officedocument.drawing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11.xml" ContentType="application/vnd.openxmlformats-officedocument.drawing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ranfield-my.sharepoint.com/personal/e_atai_cranfield_ac_uk/Documents/s304740/ProfileData/s304740/Documents/School/Research/Write up/first paper/Manuscript/"/>
    </mc:Choice>
  </mc:AlternateContent>
  <xr:revisionPtr revIDLastSave="17" documentId="8_{59D0A8F7-1E96-4432-96BC-98BC9FADAC5C}" xr6:coauthVersionLast="47" xr6:coauthVersionMax="47" xr10:uidLastSave="{47118D5B-16FE-4FAA-AB15-970FEE5F1A80}"/>
  <bookViews>
    <workbookView xWindow="-120" yWindow="-120" windowWidth="25440" windowHeight="15390" activeTab="1" xr2:uid="{4C45F327-BD54-4A33-B1DB-BF10B3750F8D}"/>
  </bookViews>
  <sheets>
    <sheet name="Mesocosm set-up" sheetId="12" r:id="rId1"/>
    <sheet name="Hydrocarbons" sheetId="1" r:id="rId2"/>
    <sheet name="Metals" sheetId="2" r:id="rId3"/>
    <sheet name="CNP" sheetId="3" r:id="rId4"/>
    <sheet name="pH" sheetId="4" r:id="rId5"/>
    <sheet name="Dry matter&amp;H20" sheetId="5" r:id="rId6"/>
    <sheet name="LOI" sheetId="6" r:id="rId7"/>
    <sheet name="PLFA" sheetId="7" r:id="rId8"/>
    <sheet name="Respiration" sheetId="8" r:id="rId9"/>
    <sheet name="Microtox" sheetId="9" r:id="rId10"/>
    <sheet name="TPH vs Microtox" sheetId="11" r:id="rId11"/>
    <sheet name="Correlation and Draftman" sheetId="10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C57" i="2" l="1"/>
  <c r="BD57" i="2" s="1"/>
  <c r="BA57" i="2"/>
  <c r="BB57" i="2" s="1"/>
  <c r="AY57" i="2"/>
  <c r="AZ57" i="2" s="1"/>
  <c r="AW57" i="2"/>
  <c r="AX57" i="2" s="1"/>
  <c r="AU57" i="2"/>
  <c r="AV57" i="2" s="1"/>
  <c r="AS57" i="2"/>
  <c r="AT57" i="2" s="1"/>
  <c r="AQ57" i="2"/>
  <c r="AR57" i="2" s="1"/>
  <c r="AO57" i="2"/>
  <c r="AP57" i="2" s="1"/>
  <c r="AM57" i="2"/>
  <c r="AN57" i="2" s="1"/>
  <c r="AK57" i="2"/>
  <c r="AL57" i="2" s="1"/>
  <c r="AI57" i="2"/>
  <c r="AJ57" i="2" s="1"/>
  <c r="AG57" i="2"/>
  <c r="AH57" i="2" s="1"/>
  <c r="AE57" i="2"/>
  <c r="AF57" i="2" s="1"/>
  <c r="AC57" i="2"/>
  <c r="AD57" i="2" s="1"/>
  <c r="AA57" i="2"/>
  <c r="AB57" i="2" s="1"/>
  <c r="Y57" i="2"/>
  <c r="Z57" i="2" s="1"/>
  <c r="W57" i="2"/>
  <c r="X57" i="2" s="1"/>
  <c r="U57" i="2"/>
  <c r="V57" i="2" s="1"/>
  <c r="S57" i="2"/>
  <c r="T57" i="2" s="1"/>
  <c r="Q57" i="2"/>
  <c r="R57" i="2" s="1"/>
  <c r="O57" i="2"/>
  <c r="P57" i="2" s="1"/>
  <c r="M57" i="2"/>
  <c r="N57" i="2" s="1"/>
  <c r="K57" i="2"/>
  <c r="L57" i="2" s="1"/>
  <c r="I57" i="2"/>
  <c r="J57" i="2" s="1"/>
  <c r="G57" i="2"/>
  <c r="H57" i="2" s="1"/>
  <c r="E57" i="2"/>
  <c r="F57" i="2" s="1"/>
  <c r="C57" i="2"/>
  <c r="D57" i="2" s="1"/>
  <c r="BD56" i="2"/>
  <c r="BB56" i="2"/>
  <c r="AZ56" i="2"/>
  <c r="AX56" i="2"/>
  <c r="AV56" i="2"/>
  <c r="AT56" i="2"/>
  <c r="AR56" i="2"/>
  <c r="AP56" i="2"/>
  <c r="AN56" i="2"/>
  <c r="AL56" i="2"/>
  <c r="AJ56" i="2"/>
  <c r="AH56" i="2"/>
  <c r="AF56" i="2"/>
  <c r="AD56" i="2"/>
  <c r="AB56" i="2"/>
  <c r="Z56" i="2"/>
  <c r="X56" i="2"/>
  <c r="V56" i="2"/>
  <c r="T56" i="2"/>
  <c r="R56" i="2"/>
  <c r="P56" i="2"/>
  <c r="N56" i="2"/>
  <c r="L56" i="2"/>
  <c r="J56" i="2"/>
  <c r="H56" i="2"/>
  <c r="F56" i="2"/>
  <c r="D56" i="2"/>
  <c r="BD55" i="2"/>
  <c r="BB55" i="2"/>
  <c r="AZ55" i="2"/>
  <c r="AX55" i="2"/>
  <c r="AV55" i="2"/>
  <c r="AT55" i="2"/>
  <c r="AR55" i="2"/>
  <c r="AP55" i="2"/>
  <c r="AN55" i="2"/>
  <c r="AL55" i="2"/>
  <c r="AJ55" i="2"/>
  <c r="AH55" i="2"/>
  <c r="AF55" i="2"/>
  <c r="AD55" i="2"/>
  <c r="AB55" i="2"/>
  <c r="Z55" i="2"/>
  <c r="X55" i="2"/>
  <c r="V55" i="2"/>
  <c r="T55" i="2"/>
  <c r="R55" i="2"/>
  <c r="P55" i="2"/>
  <c r="N55" i="2"/>
  <c r="L55" i="2"/>
  <c r="J55" i="2"/>
  <c r="H55" i="2"/>
  <c r="F55" i="2"/>
  <c r="D55" i="2"/>
  <c r="BD54" i="2"/>
  <c r="BB54" i="2"/>
  <c r="AZ54" i="2"/>
  <c r="AX54" i="2"/>
  <c r="AV54" i="2"/>
  <c r="AT54" i="2"/>
  <c r="AR54" i="2"/>
  <c r="AP54" i="2"/>
  <c r="AN54" i="2"/>
  <c r="AL54" i="2"/>
  <c r="AJ54" i="2"/>
  <c r="AH54" i="2"/>
  <c r="AF54" i="2"/>
  <c r="AD54" i="2"/>
  <c r="AB54" i="2"/>
  <c r="Z54" i="2"/>
  <c r="X54" i="2"/>
  <c r="V54" i="2"/>
  <c r="T54" i="2"/>
  <c r="R54" i="2"/>
  <c r="P54" i="2"/>
  <c r="N54" i="2"/>
  <c r="L54" i="2"/>
  <c r="J54" i="2"/>
  <c r="H54" i="2"/>
  <c r="F54" i="2"/>
  <c r="D54" i="2"/>
  <c r="BD53" i="2"/>
  <c r="BC53" i="2"/>
  <c r="BA53" i="2"/>
  <c r="BB53" i="2" s="1"/>
  <c r="AZ53" i="2"/>
  <c r="AY53" i="2"/>
  <c r="AX53" i="2"/>
  <c r="AW53" i="2"/>
  <c r="AV53" i="2"/>
  <c r="AU53" i="2"/>
  <c r="AT53" i="2"/>
  <c r="AS53" i="2"/>
  <c r="AR53" i="2"/>
  <c r="AQ53" i="2"/>
  <c r="AP53" i="2"/>
  <c r="AO53" i="2"/>
  <c r="AN53" i="2"/>
  <c r="AM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D53" i="2"/>
  <c r="C53" i="2"/>
  <c r="BD52" i="2"/>
  <c r="BB52" i="2"/>
  <c r="AZ52" i="2"/>
  <c r="AX52" i="2"/>
  <c r="AV52" i="2"/>
  <c r="AT52" i="2"/>
  <c r="AR52" i="2"/>
  <c r="AP52" i="2"/>
  <c r="AN52" i="2"/>
  <c r="AL52" i="2"/>
  <c r="AJ52" i="2"/>
  <c r="AH52" i="2"/>
  <c r="AF52" i="2"/>
  <c r="AD52" i="2"/>
  <c r="AB52" i="2"/>
  <c r="Z52" i="2"/>
  <c r="X52" i="2"/>
  <c r="V52" i="2"/>
  <c r="T52" i="2"/>
  <c r="R52" i="2"/>
  <c r="P52" i="2"/>
  <c r="N52" i="2"/>
  <c r="L52" i="2"/>
  <c r="J52" i="2"/>
  <c r="H52" i="2"/>
  <c r="F52" i="2"/>
  <c r="D52" i="2"/>
  <c r="BD51" i="2"/>
  <c r="BB51" i="2"/>
  <c r="AZ51" i="2"/>
  <c r="AX51" i="2"/>
  <c r="AV51" i="2"/>
  <c r="AT51" i="2"/>
  <c r="AR51" i="2"/>
  <c r="AP51" i="2"/>
  <c r="AN51" i="2"/>
  <c r="AL51" i="2"/>
  <c r="AJ51" i="2"/>
  <c r="AH51" i="2"/>
  <c r="AF51" i="2"/>
  <c r="AD51" i="2"/>
  <c r="AB51" i="2"/>
  <c r="Z51" i="2"/>
  <c r="X51" i="2"/>
  <c r="V51" i="2"/>
  <c r="T51" i="2"/>
  <c r="R51" i="2"/>
  <c r="P51" i="2"/>
  <c r="N51" i="2"/>
  <c r="L51" i="2"/>
  <c r="J51" i="2"/>
  <c r="H51" i="2"/>
  <c r="F51" i="2"/>
  <c r="D51" i="2"/>
  <c r="BD50" i="2"/>
  <c r="BB50" i="2"/>
  <c r="AZ50" i="2"/>
  <c r="AX50" i="2"/>
  <c r="AV50" i="2"/>
  <c r="AT50" i="2"/>
  <c r="AR50" i="2"/>
  <c r="AP50" i="2"/>
  <c r="AN50" i="2"/>
  <c r="AL50" i="2"/>
  <c r="AJ50" i="2"/>
  <c r="AH50" i="2"/>
  <c r="AF50" i="2"/>
  <c r="AD50" i="2"/>
  <c r="AB50" i="2"/>
  <c r="Z50" i="2"/>
  <c r="X50" i="2"/>
  <c r="V50" i="2"/>
  <c r="T50" i="2"/>
  <c r="R50" i="2"/>
  <c r="P50" i="2"/>
  <c r="N50" i="2"/>
  <c r="L50" i="2"/>
  <c r="J50" i="2"/>
  <c r="H50" i="2"/>
  <c r="F50" i="2"/>
  <c r="D50" i="2"/>
  <c r="BC49" i="2"/>
  <c r="BD49" i="2" s="1"/>
  <c r="BA49" i="2"/>
  <c r="BB49" i="2" s="1"/>
  <c r="AY49" i="2"/>
  <c r="AZ49" i="2" s="1"/>
  <c r="AW49" i="2"/>
  <c r="AX49" i="2" s="1"/>
  <c r="AU49" i="2"/>
  <c r="AV49" i="2" s="1"/>
  <c r="AS49" i="2"/>
  <c r="AT49" i="2" s="1"/>
  <c r="AQ49" i="2"/>
  <c r="AR49" i="2" s="1"/>
  <c r="AO49" i="2"/>
  <c r="AP49" i="2" s="1"/>
  <c r="AM49" i="2"/>
  <c r="AN49" i="2" s="1"/>
  <c r="AK49" i="2"/>
  <c r="AL49" i="2" s="1"/>
  <c r="AI49" i="2"/>
  <c r="AJ49" i="2" s="1"/>
  <c r="AG49" i="2"/>
  <c r="AH49" i="2" s="1"/>
  <c r="AE49" i="2"/>
  <c r="AF49" i="2" s="1"/>
  <c r="AC49" i="2"/>
  <c r="AD49" i="2" s="1"/>
  <c r="AA49" i="2"/>
  <c r="AB49" i="2" s="1"/>
  <c r="Y49" i="2"/>
  <c r="Z49" i="2" s="1"/>
  <c r="W49" i="2"/>
  <c r="X49" i="2" s="1"/>
  <c r="U49" i="2"/>
  <c r="V49" i="2" s="1"/>
  <c r="S49" i="2"/>
  <c r="T49" i="2" s="1"/>
  <c r="Q49" i="2"/>
  <c r="R49" i="2" s="1"/>
  <c r="O49" i="2"/>
  <c r="P49" i="2" s="1"/>
  <c r="M49" i="2"/>
  <c r="N49" i="2" s="1"/>
  <c r="K49" i="2"/>
  <c r="L49" i="2" s="1"/>
  <c r="J49" i="2"/>
  <c r="I49" i="2"/>
  <c r="G49" i="2"/>
  <c r="H49" i="2" s="1"/>
  <c r="F49" i="2"/>
  <c r="E49" i="2"/>
  <c r="C49" i="2"/>
  <c r="D49" i="2" s="1"/>
  <c r="BD48" i="2"/>
  <c r="BB48" i="2"/>
  <c r="AZ48" i="2"/>
  <c r="AX48" i="2"/>
  <c r="AV48" i="2"/>
  <c r="AT48" i="2"/>
  <c r="AR48" i="2"/>
  <c r="AP48" i="2"/>
  <c r="AN48" i="2"/>
  <c r="AL48" i="2"/>
  <c r="AJ48" i="2"/>
  <c r="AH48" i="2"/>
  <c r="AF48" i="2"/>
  <c r="AD48" i="2"/>
  <c r="AB48" i="2"/>
  <c r="Z48" i="2"/>
  <c r="X48" i="2"/>
  <c r="V48" i="2"/>
  <c r="T48" i="2"/>
  <c r="R48" i="2"/>
  <c r="P48" i="2"/>
  <c r="N48" i="2"/>
  <c r="L48" i="2"/>
  <c r="J48" i="2"/>
  <c r="H48" i="2"/>
  <c r="F48" i="2"/>
  <c r="D48" i="2"/>
  <c r="BD47" i="2"/>
  <c r="BB47" i="2"/>
  <c r="AZ47" i="2"/>
  <c r="AX47" i="2"/>
  <c r="AV47" i="2"/>
  <c r="AT47" i="2"/>
  <c r="AR47" i="2"/>
  <c r="AP47" i="2"/>
  <c r="AN47" i="2"/>
  <c r="AL47" i="2"/>
  <c r="AJ47" i="2"/>
  <c r="AH47" i="2"/>
  <c r="AF47" i="2"/>
  <c r="AD47" i="2"/>
  <c r="AB47" i="2"/>
  <c r="Z47" i="2"/>
  <c r="X47" i="2"/>
  <c r="V47" i="2"/>
  <c r="T47" i="2"/>
  <c r="R47" i="2"/>
  <c r="P47" i="2"/>
  <c r="N47" i="2"/>
  <c r="L47" i="2"/>
  <c r="J47" i="2"/>
  <c r="H47" i="2"/>
  <c r="F47" i="2"/>
  <c r="D47" i="2"/>
  <c r="BD46" i="2"/>
  <c r="BB46" i="2"/>
  <c r="AZ46" i="2"/>
  <c r="AX46" i="2"/>
  <c r="AV46" i="2"/>
  <c r="AT46" i="2"/>
  <c r="AR46" i="2"/>
  <c r="AP46" i="2"/>
  <c r="AN46" i="2"/>
  <c r="AL46" i="2"/>
  <c r="AJ46" i="2"/>
  <c r="AH46" i="2"/>
  <c r="AF46" i="2"/>
  <c r="AD46" i="2"/>
  <c r="AB46" i="2"/>
  <c r="Z46" i="2"/>
  <c r="X46" i="2"/>
  <c r="V46" i="2"/>
  <c r="T46" i="2"/>
  <c r="R46" i="2"/>
  <c r="P46" i="2"/>
  <c r="N46" i="2"/>
  <c r="L46" i="2"/>
  <c r="J46" i="2"/>
  <c r="H46" i="2"/>
  <c r="F46" i="2"/>
  <c r="D46" i="2"/>
  <c r="BD45" i="2"/>
  <c r="BC45" i="2"/>
  <c r="BB45" i="2"/>
  <c r="BA45" i="2"/>
  <c r="AZ45" i="2"/>
  <c r="AY45" i="2"/>
  <c r="AX45" i="2"/>
  <c r="AW45" i="2"/>
  <c r="AV45" i="2"/>
  <c r="AU45" i="2"/>
  <c r="AT45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D45" i="2"/>
  <c r="AC45" i="2"/>
  <c r="AB45" i="2"/>
  <c r="AA45" i="2"/>
  <c r="Z45" i="2"/>
  <c r="Y45" i="2"/>
  <c r="X45" i="2"/>
  <c r="W45" i="2"/>
  <c r="V45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E45" i="2"/>
  <c r="D45" i="2"/>
  <c r="C45" i="2"/>
  <c r="BD44" i="2"/>
  <c r="BB44" i="2"/>
  <c r="AZ44" i="2"/>
  <c r="AX44" i="2"/>
  <c r="AV44" i="2"/>
  <c r="AT44" i="2"/>
  <c r="AR44" i="2"/>
  <c r="AP44" i="2"/>
  <c r="AN44" i="2"/>
  <c r="AL44" i="2"/>
  <c r="AJ44" i="2"/>
  <c r="AH44" i="2"/>
  <c r="AF44" i="2"/>
  <c r="AD44" i="2"/>
  <c r="AB44" i="2"/>
  <c r="Z44" i="2"/>
  <c r="X44" i="2"/>
  <c r="V44" i="2"/>
  <c r="T44" i="2"/>
  <c r="R44" i="2"/>
  <c r="P44" i="2"/>
  <c r="N44" i="2"/>
  <c r="L44" i="2"/>
  <c r="J44" i="2"/>
  <c r="H44" i="2"/>
  <c r="F44" i="2"/>
  <c r="D44" i="2"/>
  <c r="BD43" i="2"/>
  <c r="BB43" i="2"/>
  <c r="AZ43" i="2"/>
  <c r="AX43" i="2"/>
  <c r="AV43" i="2"/>
  <c r="AT43" i="2"/>
  <c r="AR43" i="2"/>
  <c r="AP43" i="2"/>
  <c r="AN43" i="2"/>
  <c r="AL43" i="2"/>
  <c r="AJ43" i="2"/>
  <c r="AH43" i="2"/>
  <c r="AF43" i="2"/>
  <c r="AD43" i="2"/>
  <c r="AB43" i="2"/>
  <c r="Z43" i="2"/>
  <c r="X43" i="2"/>
  <c r="V43" i="2"/>
  <c r="T43" i="2"/>
  <c r="R43" i="2"/>
  <c r="P43" i="2"/>
  <c r="N43" i="2"/>
  <c r="L43" i="2"/>
  <c r="J43" i="2"/>
  <c r="H43" i="2"/>
  <c r="F43" i="2"/>
  <c r="D43" i="2"/>
  <c r="BD42" i="2"/>
  <c r="BB42" i="2"/>
  <c r="AZ42" i="2"/>
  <c r="AX42" i="2"/>
  <c r="AV42" i="2"/>
  <c r="AT42" i="2"/>
  <c r="AR42" i="2"/>
  <c r="AP42" i="2"/>
  <c r="AN42" i="2"/>
  <c r="AL42" i="2"/>
  <c r="AJ42" i="2"/>
  <c r="AH42" i="2"/>
  <c r="AF42" i="2"/>
  <c r="AD42" i="2"/>
  <c r="AB42" i="2"/>
  <c r="Z42" i="2"/>
  <c r="X42" i="2"/>
  <c r="V42" i="2"/>
  <c r="T42" i="2"/>
  <c r="R42" i="2"/>
  <c r="P42" i="2"/>
  <c r="N42" i="2"/>
  <c r="L42" i="2"/>
  <c r="J42" i="2"/>
  <c r="H42" i="2"/>
  <c r="F42" i="2"/>
  <c r="D42" i="2"/>
  <c r="BC41" i="2"/>
  <c r="BD41" i="2" s="1"/>
  <c r="BA41" i="2"/>
  <c r="BB41" i="2" s="1"/>
  <c r="AY41" i="2"/>
  <c r="AZ41" i="2" s="1"/>
  <c r="AW41" i="2"/>
  <c r="AX41" i="2" s="1"/>
  <c r="AU41" i="2"/>
  <c r="AV41" i="2" s="1"/>
  <c r="AS41" i="2"/>
  <c r="AT41" i="2" s="1"/>
  <c r="AQ41" i="2"/>
  <c r="AR41" i="2" s="1"/>
  <c r="AO41" i="2"/>
  <c r="AP41" i="2" s="1"/>
  <c r="AM41" i="2"/>
  <c r="AN41" i="2" s="1"/>
  <c r="AK41" i="2"/>
  <c r="AL41" i="2" s="1"/>
  <c r="AI41" i="2"/>
  <c r="AJ41" i="2" s="1"/>
  <c r="AG41" i="2"/>
  <c r="AH41" i="2" s="1"/>
  <c r="AE41" i="2"/>
  <c r="AF41" i="2" s="1"/>
  <c r="AC41" i="2"/>
  <c r="AD41" i="2" s="1"/>
  <c r="AA41" i="2"/>
  <c r="AB41" i="2" s="1"/>
  <c r="Y41" i="2"/>
  <c r="Z41" i="2" s="1"/>
  <c r="W41" i="2"/>
  <c r="X41" i="2" s="1"/>
  <c r="U41" i="2"/>
  <c r="V41" i="2" s="1"/>
  <c r="S41" i="2"/>
  <c r="T41" i="2" s="1"/>
  <c r="Q41" i="2"/>
  <c r="R41" i="2" s="1"/>
  <c r="O41" i="2"/>
  <c r="P41" i="2" s="1"/>
  <c r="M41" i="2"/>
  <c r="N41" i="2" s="1"/>
  <c r="K41" i="2"/>
  <c r="L41" i="2" s="1"/>
  <c r="I41" i="2"/>
  <c r="J41" i="2" s="1"/>
  <c r="G41" i="2"/>
  <c r="H41" i="2" s="1"/>
  <c r="E41" i="2"/>
  <c r="F41" i="2" s="1"/>
  <c r="C41" i="2"/>
  <c r="D41" i="2" s="1"/>
  <c r="BD40" i="2"/>
  <c r="BB40" i="2"/>
  <c r="AZ40" i="2"/>
  <c r="AX40" i="2"/>
  <c r="AV40" i="2"/>
  <c r="AT40" i="2"/>
  <c r="AR40" i="2"/>
  <c r="AP40" i="2"/>
  <c r="AN40" i="2"/>
  <c r="AL40" i="2"/>
  <c r="AJ40" i="2"/>
  <c r="AH40" i="2"/>
  <c r="AF40" i="2"/>
  <c r="AD40" i="2"/>
  <c r="AB40" i="2"/>
  <c r="Z40" i="2"/>
  <c r="X40" i="2"/>
  <c r="V40" i="2"/>
  <c r="T40" i="2"/>
  <c r="R40" i="2"/>
  <c r="P40" i="2"/>
  <c r="N40" i="2"/>
  <c r="L40" i="2"/>
  <c r="J40" i="2"/>
  <c r="H40" i="2"/>
  <c r="F40" i="2"/>
  <c r="D40" i="2"/>
  <c r="BD39" i="2"/>
  <c r="BB39" i="2"/>
  <c r="AZ39" i="2"/>
  <c r="AX39" i="2"/>
  <c r="AV39" i="2"/>
  <c r="AT39" i="2"/>
  <c r="AR39" i="2"/>
  <c r="AP39" i="2"/>
  <c r="AN39" i="2"/>
  <c r="AL39" i="2"/>
  <c r="AJ39" i="2"/>
  <c r="AH39" i="2"/>
  <c r="AF39" i="2"/>
  <c r="AD39" i="2"/>
  <c r="AB39" i="2"/>
  <c r="Z39" i="2"/>
  <c r="X39" i="2"/>
  <c r="V39" i="2"/>
  <c r="T39" i="2"/>
  <c r="R39" i="2"/>
  <c r="P39" i="2"/>
  <c r="N39" i="2"/>
  <c r="L39" i="2"/>
  <c r="J39" i="2"/>
  <c r="H39" i="2"/>
  <c r="F39" i="2"/>
  <c r="D39" i="2"/>
  <c r="BD38" i="2"/>
  <c r="BB38" i="2"/>
  <c r="AZ38" i="2"/>
  <c r="AX38" i="2"/>
  <c r="AV38" i="2"/>
  <c r="AT38" i="2"/>
  <c r="AR38" i="2"/>
  <c r="AP38" i="2"/>
  <c r="AN38" i="2"/>
  <c r="AL38" i="2"/>
  <c r="AJ38" i="2"/>
  <c r="AH38" i="2"/>
  <c r="AF38" i="2"/>
  <c r="AD38" i="2"/>
  <c r="AB38" i="2"/>
  <c r="Z38" i="2"/>
  <c r="X38" i="2"/>
  <c r="V38" i="2"/>
  <c r="T38" i="2"/>
  <c r="R38" i="2"/>
  <c r="P38" i="2"/>
  <c r="N38" i="2"/>
  <c r="L38" i="2"/>
  <c r="J38" i="2"/>
  <c r="H38" i="2"/>
  <c r="F38" i="2"/>
  <c r="D38" i="2"/>
  <c r="BD37" i="2"/>
  <c r="BC37" i="2"/>
  <c r="BB37" i="2"/>
  <c r="BA37" i="2"/>
  <c r="AZ37" i="2"/>
  <c r="AY37" i="2"/>
  <c r="AX37" i="2"/>
  <c r="AW37" i="2"/>
  <c r="AV37" i="2"/>
  <c r="AU37" i="2"/>
  <c r="AT37" i="2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AD37" i="2"/>
  <c r="AC37" i="2"/>
  <c r="AB37" i="2"/>
  <c r="AA37" i="2"/>
  <c r="Z37" i="2"/>
  <c r="Y37" i="2"/>
  <c r="X37" i="2"/>
  <c r="W37" i="2"/>
  <c r="V37" i="2"/>
  <c r="U37" i="2"/>
  <c r="T37" i="2"/>
  <c r="S37" i="2"/>
  <c r="R37" i="2"/>
  <c r="Q37" i="2"/>
  <c r="P37" i="2"/>
  <c r="O37" i="2"/>
  <c r="N37" i="2"/>
  <c r="M37" i="2"/>
  <c r="L37" i="2"/>
  <c r="K37" i="2"/>
  <c r="J37" i="2"/>
  <c r="I37" i="2"/>
  <c r="H37" i="2"/>
  <c r="G37" i="2"/>
  <c r="F37" i="2"/>
  <c r="E37" i="2"/>
  <c r="D37" i="2"/>
  <c r="C37" i="2"/>
  <c r="BD36" i="2"/>
  <c r="BB36" i="2"/>
  <c r="AZ36" i="2"/>
  <c r="AX36" i="2"/>
  <c r="AV36" i="2"/>
  <c r="AT36" i="2"/>
  <c r="AR36" i="2"/>
  <c r="AP36" i="2"/>
  <c r="AN36" i="2"/>
  <c r="AL36" i="2"/>
  <c r="AJ36" i="2"/>
  <c r="AH36" i="2"/>
  <c r="AF36" i="2"/>
  <c r="AD36" i="2"/>
  <c r="AB36" i="2"/>
  <c r="Z36" i="2"/>
  <c r="X36" i="2"/>
  <c r="V36" i="2"/>
  <c r="T36" i="2"/>
  <c r="R36" i="2"/>
  <c r="P36" i="2"/>
  <c r="N36" i="2"/>
  <c r="L36" i="2"/>
  <c r="J36" i="2"/>
  <c r="H36" i="2"/>
  <c r="F36" i="2"/>
  <c r="D36" i="2"/>
  <c r="BD35" i="2"/>
  <c r="BB35" i="2"/>
  <c r="AZ35" i="2"/>
  <c r="AX35" i="2"/>
  <c r="AV35" i="2"/>
  <c r="AT35" i="2"/>
  <c r="AR35" i="2"/>
  <c r="AP35" i="2"/>
  <c r="AN35" i="2"/>
  <c r="AL35" i="2"/>
  <c r="AJ35" i="2"/>
  <c r="AH35" i="2"/>
  <c r="AF35" i="2"/>
  <c r="AD35" i="2"/>
  <c r="AB35" i="2"/>
  <c r="Z35" i="2"/>
  <c r="X35" i="2"/>
  <c r="V35" i="2"/>
  <c r="T35" i="2"/>
  <c r="R35" i="2"/>
  <c r="P35" i="2"/>
  <c r="N35" i="2"/>
  <c r="L35" i="2"/>
  <c r="J35" i="2"/>
  <c r="H35" i="2"/>
  <c r="F35" i="2"/>
  <c r="D35" i="2"/>
  <c r="BD34" i="2"/>
  <c r="BB34" i="2"/>
  <c r="AZ34" i="2"/>
  <c r="AX34" i="2"/>
  <c r="AV34" i="2"/>
  <c r="AT34" i="2"/>
  <c r="AR34" i="2"/>
  <c r="AP34" i="2"/>
  <c r="AN34" i="2"/>
  <c r="AL34" i="2"/>
  <c r="AJ34" i="2"/>
  <c r="AH34" i="2"/>
  <c r="AF34" i="2"/>
  <c r="AD34" i="2"/>
  <c r="AB34" i="2"/>
  <c r="Z34" i="2"/>
  <c r="X34" i="2"/>
  <c r="V34" i="2"/>
  <c r="T34" i="2"/>
  <c r="R34" i="2"/>
  <c r="P34" i="2"/>
  <c r="N34" i="2"/>
  <c r="L34" i="2"/>
  <c r="J34" i="2"/>
  <c r="H34" i="2"/>
  <c r="F34" i="2"/>
  <c r="D34" i="2"/>
  <c r="K349" i="1" l="1"/>
  <c r="K345" i="1"/>
  <c r="K344" i="1"/>
  <c r="K343" i="1"/>
  <c r="K342" i="1"/>
  <c r="K341" i="1"/>
  <c r="K340" i="1"/>
  <c r="B251" i="1"/>
  <c r="K11" i="11" l="1"/>
  <c r="K19" i="11" s="1"/>
  <c r="BT42" i="7" l="1"/>
  <c r="BS42" i="7"/>
  <c r="BO42" i="7"/>
  <c r="BN42" i="7"/>
  <c r="BJ42" i="7"/>
  <c r="BI42" i="7"/>
  <c r="BE42" i="7"/>
  <c r="BD42" i="7"/>
  <c r="AZ42" i="7"/>
  <c r="AY42" i="7"/>
  <c r="AU42" i="7"/>
  <c r="AT42" i="7"/>
  <c r="AP42" i="7"/>
  <c r="AO42" i="7"/>
  <c r="AK42" i="7"/>
  <c r="AJ42" i="7"/>
  <c r="AF42" i="7"/>
  <c r="AE42" i="7"/>
  <c r="AA42" i="7"/>
  <c r="Z42" i="7"/>
  <c r="V42" i="7"/>
  <c r="U42" i="7"/>
  <c r="Q42" i="7"/>
  <c r="P42" i="7"/>
  <c r="L42" i="7"/>
  <c r="K42" i="7"/>
  <c r="G42" i="7"/>
  <c r="F42" i="7"/>
  <c r="BT41" i="7"/>
  <c r="BS41" i="7"/>
  <c r="BO41" i="7"/>
  <c r="BN41" i="7"/>
  <c r="BJ41" i="7"/>
  <c r="BI41" i="7"/>
  <c r="BE41" i="7"/>
  <c r="BD41" i="7"/>
  <c r="AZ41" i="7"/>
  <c r="AY41" i="7"/>
  <c r="AU41" i="7"/>
  <c r="AT41" i="7"/>
  <c r="AP41" i="7"/>
  <c r="AO41" i="7"/>
  <c r="AK41" i="7"/>
  <c r="AJ41" i="7"/>
  <c r="AF41" i="7"/>
  <c r="AE41" i="7"/>
  <c r="AA41" i="7"/>
  <c r="Z41" i="7"/>
  <c r="V41" i="7"/>
  <c r="U41" i="7"/>
  <c r="Q41" i="7"/>
  <c r="P41" i="7"/>
  <c r="L41" i="7"/>
  <c r="K41" i="7"/>
  <c r="G41" i="7"/>
  <c r="F41" i="7"/>
  <c r="BT40" i="7"/>
  <c r="BS40" i="7"/>
  <c r="BO40" i="7"/>
  <c r="BN40" i="7"/>
  <c r="BJ40" i="7"/>
  <c r="BI40" i="7"/>
  <c r="BE40" i="7"/>
  <c r="BD40" i="7"/>
  <c r="AZ40" i="7"/>
  <c r="AY40" i="7"/>
  <c r="AU40" i="7"/>
  <c r="AT40" i="7"/>
  <c r="AP40" i="7"/>
  <c r="AO40" i="7"/>
  <c r="AK40" i="7"/>
  <c r="AJ40" i="7"/>
  <c r="AF40" i="7"/>
  <c r="AE40" i="7"/>
  <c r="AA40" i="7"/>
  <c r="Z40" i="7"/>
  <c r="V40" i="7"/>
  <c r="U40" i="7"/>
  <c r="Q40" i="7"/>
  <c r="P40" i="7"/>
  <c r="L40" i="7"/>
  <c r="K40" i="7"/>
  <c r="G40" i="7"/>
  <c r="F40" i="7"/>
  <c r="BT39" i="7"/>
  <c r="BS39" i="7"/>
  <c r="BO39" i="7"/>
  <c r="BN39" i="7"/>
  <c r="BJ39" i="7"/>
  <c r="BI39" i="7"/>
  <c r="BE39" i="7"/>
  <c r="BD39" i="7"/>
  <c r="AZ39" i="7"/>
  <c r="AY39" i="7"/>
  <c r="AU39" i="7"/>
  <c r="AT39" i="7"/>
  <c r="AP39" i="7"/>
  <c r="AO39" i="7"/>
  <c r="AK39" i="7"/>
  <c r="AJ39" i="7"/>
  <c r="AF39" i="7"/>
  <c r="AE39" i="7"/>
  <c r="AA39" i="7"/>
  <c r="Z39" i="7"/>
  <c r="V39" i="7"/>
  <c r="U39" i="7"/>
  <c r="Q39" i="7"/>
  <c r="P39" i="7"/>
  <c r="L39" i="7"/>
  <c r="K39" i="7"/>
  <c r="G39" i="7"/>
  <c r="F39" i="7"/>
  <c r="BT38" i="7"/>
  <c r="BS38" i="7"/>
  <c r="BO38" i="7"/>
  <c r="BN38" i="7"/>
  <c r="BJ38" i="7"/>
  <c r="BI38" i="7"/>
  <c r="BE38" i="7"/>
  <c r="BD38" i="7"/>
  <c r="AZ38" i="7"/>
  <c r="AY38" i="7"/>
  <c r="AU38" i="7"/>
  <c r="AT38" i="7"/>
  <c r="AP38" i="7"/>
  <c r="AO38" i="7"/>
  <c r="AK38" i="7"/>
  <c r="AJ38" i="7"/>
  <c r="AF38" i="7"/>
  <c r="AE38" i="7"/>
  <c r="AA38" i="7"/>
  <c r="Z38" i="7"/>
  <c r="V38" i="7"/>
  <c r="U38" i="7"/>
  <c r="Q38" i="7"/>
  <c r="P38" i="7"/>
  <c r="L38" i="7"/>
  <c r="K38" i="7"/>
  <c r="G38" i="7"/>
  <c r="F38" i="7"/>
  <c r="BT37" i="7"/>
  <c r="BS37" i="7"/>
  <c r="BO37" i="7"/>
  <c r="BN37" i="7"/>
  <c r="BJ37" i="7"/>
  <c r="BI37" i="7"/>
  <c r="BE37" i="7"/>
  <c r="BD37" i="7"/>
  <c r="AZ37" i="7"/>
  <c r="AY37" i="7"/>
  <c r="AU37" i="7"/>
  <c r="AT37" i="7"/>
  <c r="AP37" i="7"/>
  <c r="AO37" i="7"/>
  <c r="AK37" i="7"/>
  <c r="AJ37" i="7"/>
  <c r="AF37" i="7"/>
  <c r="AE37" i="7"/>
  <c r="AA37" i="7"/>
  <c r="Z37" i="7"/>
  <c r="V37" i="7"/>
  <c r="U37" i="7"/>
  <c r="Q37" i="7"/>
  <c r="P37" i="7"/>
  <c r="L37" i="7"/>
  <c r="K37" i="7"/>
  <c r="G37" i="7"/>
  <c r="F37" i="7"/>
  <c r="BT36" i="7"/>
  <c r="BS36" i="7"/>
  <c r="BO36" i="7"/>
  <c r="BN36" i="7"/>
  <c r="BJ36" i="7"/>
  <c r="BI36" i="7"/>
  <c r="BE36" i="7"/>
  <c r="BD36" i="7"/>
  <c r="AZ36" i="7"/>
  <c r="AY36" i="7"/>
  <c r="AU36" i="7"/>
  <c r="AT36" i="7"/>
  <c r="AP36" i="7"/>
  <c r="AO36" i="7"/>
  <c r="AK36" i="7"/>
  <c r="AJ36" i="7"/>
  <c r="AF36" i="7"/>
  <c r="AE36" i="7"/>
  <c r="AA36" i="7"/>
  <c r="Z36" i="7"/>
  <c r="V36" i="7"/>
  <c r="U36" i="7"/>
  <c r="Q36" i="7"/>
  <c r="P36" i="7"/>
  <c r="L36" i="7"/>
  <c r="K36" i="7"/>
  <c r="G36" i="7"/>
  <c r="F36" i="7"/>
  <c r="BT35" i="7"/>
  <c r="BT43" i="7" s="1"/>
  <c r="BS35" i="7"/>
  <c r="BS43" i="7" s="1"/>
  <c r="BO35" i="7"/>
  <c r="BO43" i="7" s="1"/>
  <c r="BN35" i="7"/>
  <c r="BN43" i="7" s="1"/>
  <c r="BJ35" i="7"/>
  <c r="BJ43" i="7" s="1"/>
  <c r="BI35" i="7"/>
  <c r="BI43" i="7" s="1"/>
  <c r="BE35" i="7"/>
  <c r="BE43" i="7" s="1"/>
  <c r="BD35" i="7"/>
  <c r="BD43" i="7" s="1"/>
  <c r="AZ35" i="7"/>
  <c r="AZ43" i="7" s="1"/>
  <c r="AY35" i="7"/>
  <c r="AY43" i="7" s="1"/>
  <c r="AU35" i="7"/>
  <c r="AU43" i="7" s="1"/>
  <c r="AT35" i="7"/>
  <c r="AT43" i="7" s="1"/>
  <c r="AP35" i="7"/>
  <c r="AP43" i="7" s="1"/>
  <c r="AO35" i="7"/>
  <c r="AO43" i="7" s="1"/>
  <c r="AK35" i="7"/>
  <c r="AK43" i="7" s="1"/>
  <c r="AJ35" i="7"/>
  <c r="AJ43" i="7" s="1"/>
  <c r="AF35" i="7"/>
  <c r="AF43" i="7" s="1"/>
  <c r="AE35" i="7"/>
  <c r="AE43" i="7" s="1"/>
  <c r="AA35" i="7"/>
  <c r="AA43" i="7" s="1"/>
  <c r="Z35" i="7"/>
  <c r="Z43" i="7" s="1"/>
  <c r="V35" i="7"/>
  <c r="V43" i="7" s="1"/>
  <c r="U35" i="7"/>
  <c r="U43" i="7" s="1"/>
  <c r="Q35" i="7"/>
  <c r="Q43" i="7" s="1"/>
  <c r="P35" i="7"/>
  <c r="P43" i="7" s="1"/>
  <c r="L35" i="7"/>
  <c r="L43" i="7" s="1"/>
  <c r="K35" i="7"/>
  <c r="K43" i="7" s="1"/>
  <c r="G35" i="7"/>
  <c r="G43" i="7" s="1"/>
  <c r="F35" i="7"/>
  <c r="F43" i="7" s="1"/>
  <c r="BT32" i="7"/>
  <c r="BS32" i="7"/>
  <c r="BO32" i="7"/>
  <c r="BN32" i="7"/>
  <c r="BJ32" i="7"/>
  <c r="BI32" i="7"/>
  <c r="BE32" i="7"/>
  <c r="BD32" i="7"/>
  <c r="AZ32" i="7"/>
  <c r="AY32" i="7"/>
  <c r="AU32" i="7"/>
  <c r="AT32" i="7"/>
  <c r="AP32" i="7"/>
  <c r="AO32" i="7"/>
  <c r="AK32" i="7"/>
  <c r="AJ32" i="7"/>
  <c r="AF32" i="7"/>
  <c r="AE32" i="7"/>
  <c r="AA32" i="7"/>
  <c r="Z32" i="7"/>
  <c r="V32" i="7"/>
  <c r="U32" i="7"/>
  <c r="Q32" i="7"/>
  <c r="P32" i="7"/>
  <c r="L32" i="7"/>
  <c r="K32" i="7"/>
  <c r="G32" i="7"/>
  <c r="F32" i="7"/>
  <c r="BT31" i="7"/>
  <c r="BS31" i="7"/>
  <c r="BO31" i="7"/>
  <c r="BN31" i="7"/>
  <c r="BJ31" i="7"/>
  <c r="BI31" i="7"/>
  <c r="BE31" i="7"/>
  <c r="BD31" i="7"/>
  <c r="AZ31" i="7"/>
  <c r="AY31" i="7"/>
  <c r="AU31" i="7"/>
  <c r="AT31" i="7"/>
  <c r="AP31" i="7"/>
  <c r="AO31" i="7"/>
  <c r="AK31" i="7"/>
  <c r="AJ31" i="7"/>
  <c r="AF31" i="7"/>
  <c r="AE31" i="7"/>
  <c r="AA31" i="7"/>
  <c r="Z31" i="7"/>
  <c r="V31" i="7"/>
  <c r="U31" i="7"/>
  <c r="Q31" i="7"/>
  <c r="P31" i="7"/>
  <c r="L31" i="7"/>
  <c r="K31" i="7"/>
  <c r="G31" i="7"/>
  <c r="F31" i="7"/>
  <c r="BT30" i="7"/>
  <c r="BS30" i="7"/>
  <c r="BO30" i="7"/>
  <c r="BN30" i="7"/>
  <c r="BJ30" i="7"/>
  <c r="BI30" i="7"/>
  <c r="BE30" i="7"/>
  <c r="BD30" i="7"/>
  <c r="AZ30" i="7"/>
  <c r="AY30" i="7"/>
  <c r="AU30" i="7"/>
  <c r="AT30" i="7"/>
  <c r="AP30" i="7"/>
  <c r="AO30" i="7"/>
  <c r="AK30" i="7"/>
  <c r="AJ30" i="7"/>
  <c r="AF30" i="7"/>
  <c r="AE30" i="7"/>
  <c r="AA30" i="7"/>
  <c r="Z30" i="7"/>
  <c r="V30" i="7"/>
  <c r="U30" i="7"/>
  <c r="Q30" i="7"/>
  <c r="P30" i="7"/>
  <c r="L30" i="7"/>
  <c r="K30" i="7"/>
  <c r="G30" i="7"/>
  <c r="F30" i="7"/>
  <c r="BT29" i="7"/>
  <c r="BS29" i="7"/>
  <c r="BO29" i="7"/>
  <c r="BN29" i="7"/>
  <c r="BJ29" i="7"/>
  <c r="BI29" i="7"/>
  <c r="BE29" i="7"/>
  <c r="BD29" i="7"/>
  <c r="AZ29" i="7"/>
  <c r="AY29" i="7"/>
  <c r="AU29" i="7"/>
  <c r="AT29" i="7"/>
  <c r="AP29" i="7"/>
  <c r="AO29" i="7"/>
  <c r="AK29" i="7"/>
  <c r="AJ29" i="7"/>
  <c r="AF29" i="7"/>
  <c r="AE29" i="7"/>
  <c r="AA29" i="7"/>
  <c r="Z29" i="7"/>
  <c r="V29" i="7"/>
  <c r="U29" i="7"/>
  <c r="Q29" i="7"/>
  <c r="P29" i="7"/>
  <c r="L29" i="7"/>
  <c r="K29" i="7"/>
  <c r="G29" i="7"/>
  <c r="F29" i="7"/>
  <c r="BT28" i="7"/>
  <c r="BT33" i="7" s="1"/>
  <c r="N59" i="7" s="1"/>
  <c r="BS28" i="7"/>
  <c r="BS33" i="7" s="1"/>
  <c r="N53" i="7" s="1"/>
  <c r="BO28" i="7"/>
  <c r="BO33" i="7" s="1"/>
  <c r="M59" i="7" s="1"/>
  <c r="BN28" i="7"/>
  <c r="BN33" i="7" s="1"/>
  <c r="M53" i="7" s="1"/>
  <c r="BJ28" i="7"/>
  <c r="BJ33" i="7" s="1"/>
  <c r="L59" i="7" s="1"/>
  <c r="BI28" i="7"/>
  <c r="BI33" i="7" s="1"/>
  <c r="L53" i="7" s="1"/>
  <c r="BE28" i="7"/>
  <c r="BE33" i="7" s="1"/>
  <c r="K59" i="7" s="1"/>
  <c r="BD28" i="7"/>
  <c r="BD33" i="7" s="1"/>
  <c r="K53" i="7" s="1"/>
  <c r="AZ28" i="7"/>
  <c r="AZ33" i="7" s="1"/>
  <c r="J59" i="7" s="1"/>
  <c r="AY28" i="7"/>
  <c r="AY33" i="7" s="1"/>
  <c r="J53" i="7" s="1"/>
  <c r="AU28" i="7"/>
  <c r="AU33" i="7" s="1"/>
  <c r="I59" i="7" s="1"/>
  <c r="AT28" i="7"/>
  <c r="AT33" i="7" s="1"/>
  <c r="I53" i="7" s="1"/>
  <c r="AP28" i="7"/>
  <c r="AP33" i="7" s="1"/>
  <c r="AO28" i="7"/>
  <c r="AO33" i="7" s="1"/>
  <c r="AK28" i="7"/>
  <c r="AK33" i="7" s="1"/>
  <c r="H59" i="7" s="1"/>
  <c r="AJ28" i="7"/>
  <c r="AJ33" i="7" s="1"/>
  <c r="H53" i="7" s="1"/>
  <c r="AF28" i="7"/>
  <c r="AF33" i="7" s="1"/>
  <c r="G59" i="7" s="1"/>
  <c r="AE28" i="7"/>
  <c r="AE33" i="7" s="1"/>
  <c r="G53" i="7" s="1"/>
  <c r="AA28" i="7"/>
  <c r="AA33" i="7" s="1"/>
  <c r="F59" i="7" s="1"/>
  <c r="Z28" i="7"/>
  <c r="Z33" i="7" s="1"/>
  <c r="F53" i="7" s="1"/>
  <c r="V28" i="7"/>
  <c r="V33" i="7" s="1"/>
  <c r="E59" i="7" s="1"/>
  <c r="U28" i="7"/>
  <c r="U33" i="7" s="1"/>
  <c r="E53" i="7" s="1"/>
  <c r="Q28" i="7"/>
  <c r="Q33" i="7" s="1"/>
  <c r="D59" i="7" s="1"/>
  <c r="P28" i="7"/>
  <c r="P33" i="7" s="1"/>
  <c r="D53" i="7" s="1"/>
  <c r="L28" i="7"/>
  <c r="L33" i="7" s="1"/>
  <c r="C59" i="7" s="1"/>
  <c r="K28" i="7"/>
  <c r="K33" i="7" s="1"/>
  <c r="C53" i="7" s="1"/>
  <c r="G28" i="7"/>
  <c r="G33" i="7" s="1"/>
  <c r="B59" i="7" s="1"/>
  <c r="F28" i="7"/>
  <c r="F33" i="7" s="1"/>
  <c r="B53" i="7" s="1"/>
  <c r="BT26" i="7"/>
  <c r="BS26" i="7"/>
  <c r="BO26" i="7"/>
  <c r="BN26" i="7"/>
  <c r="BJ26" i="7"/>
  <c r="BI26" i="7"/>
  <c r="BE26" i="7"/>
  <c r="BD26" i="7"/>
  <c r="AZ26" i="7"/>
  <c r="AY26" i="7"/>
  <c r="AU26" i="7"/>
  <c r="AT26" i="7"/>
  <c r="AP26" i="7"/>
  <c r="AO26" i="7"/>
  <c r="AK26" i="7"/>
  <c r="AJ26" i="7"/>
  <c r="AF26" i="7"/>
  <c r="AE26" i="7"/>
  <c r="AA26" i="7"/>
  <c r="Z26" i="7"/>
  <c r="V26" i="7"/>
  <c r="U26" i="7"/>
  <c r="Q26" i="7"/>
  <c r="P26" i="7"/>
  <c r="L26" i="7"/>
  <c r="K26" i="7"/>
  <c r="G26" i="7"/>
  <c r="F26" i="7"/>
  <c r="BT25" i="7"/>
  <c r="BS25" i="7"/>
  <c r="BO25" i="7"/>
  <c r="BN25" i="7"/>
  <c r="BJ25" i="7"/>
  <c r="BI25" i="7"/>
  <c r="BE25" i="7"/>
  <c r="BD25" i="7"/>
  <c r="AZ25" i="7"/>
  <c r="AY25" i="7"/>
  <c r="AU25" i="7"/>
  <c r="AT25" i="7"/>
  <c r="AP25" i="7"/>
  <c r="AO25" i="7"/>
  <c r="AK25" i="7"/>
  <c r="AJ25" i="7"/>
  <c r="AF25" i="7"/>
  <c r="AE25" i="7"/>
  <c r="AA25" i="7"/>
  <c r="Z25" i="7"/>
  <c r="V25" i="7"/>
  <c r="U25" i="7"/>
  <c r="Q25" i="7"/>
  <c r="P25" i="7"/>
  <c r="L25" i="7"/>
  <c r="K25" i="7"/>
  <c r="G25" i="7"/>
  <c r="F25" i="7"/>
  <c r="BT24" i="7"/>
  <c r="BT27" i="7" s="1"/>
  <c r="N58" i="7" s="1"/>
  <c r="BS24" i="7"/>
  <c r="BS27" i="7" s="1"/>
  <c r="N52" i="7" s="1"/>
  <c r="BO24" i="7"/>
  <c r="BO27" i="7" s="1"/>
  <c r="M58" i="7" s="1"/>
  <c r="BN24" i="7"/>
  <c r="BN27" i="7" s="1"/>
  <c r="M52" i="7" s="1"/>
  <c r="BJ24" i="7"/>
  <c r="BJ27" i="7" s="1"/>
  <c r="L58" i="7" s="1"/>
  <c r="BI24" i="7"/>
  <c r="BI27" i="7" s="1"/>
  <c r="L52" i="7" s="1"/>
  <c r="BE24" i="7"/>
  <c r="BE27" i="7" s="1"/>
  <c r="K58" i="7" s="1"/>
  <c r="BD24" i="7"/>
  <c r="BD27" i="7" s="1"/>
  <c r="K52" i="7" s="1"/>
  <c r="AZ24" i="7"/>
  <c r="AZ27" i="7" s="1"/>
  <c r="J58" i="7" s="1"/>
  <c r="AY24" i="7"/>
  <c r="AY27" i="7" s="1"/>
  <c r="J52" i="7" s="1"/>
  <c r="AU24" i="7"/>
  <c r="AU27" i="7" s="1"/>
  <c r="I58" i="7" s="1"/>
  <c r="AT24" i="7"/>
  <c r="AT27" i="7" s="1"/>
  <c r="I52" i="7" s="1"/>
  <c r="AP24" i="7"/>
  <c r="AP27" i="7" s="1"/>
  <c r="AO24" i="7"/>
  <c r="AO27" i="7" s="1"/>
  <c r="AK24" i="7"/>
  <c r="AK27" i="7" s="1"/>
  <c r="H58" i="7" s="1"/>
  <c r="AJ24" i="7"/>
  <c r="AJ27" i="7" s="1"/>
  <c r="H52" i="7" s="1"/>
  <c r="AF24" i="7"/>
  <c r="AF27" i="7" s="1"/>
  <c r="G58" i="7" s="1"/>
  <c r="AE24" i="7"/>
  <c r="AE27" i="7" s="1"/>
  <c r="G52" i="7" s="1"/>
  <c r="AA24" i="7"/>
  <c r="AA27" i="7" s="1"/>
  <c r="F58" i="7" s="1"/>
  <c r="Z24" i="7"/>
  <c r="Z27" i="7" s="1"/>
  <c r="F52" i="7" s="1"/>
  <c r="V24" i="7"/>
  <c r="V27" i="7" s="1"/>
  <c r="E58" i="7" s="1"/>
  <c r="U24" i="7"/>
  <c r="U27" i="7" s="1"/>
  <c r="E52" i="7" s="1"/>
  <c r="Q24" i="7"/>
  <c r="Q27" i="7" s="1"/>
  <c r="D58" i="7" s="1"/>
  <c r="P24" i="7"/>
  <c r="P27" i="7" s="1"/>
  <c r="D52" i="7" s="1"/>
  <c r="L24" i="7"/>
  <c r="L27" i="7" s="1"/>
  <c r="C58" i="7" s="1"/>
  <c r="K24" i="7"/>
  <c r="K27" i="7" s="1"/>
  <c r="C52" i="7" s="1"/>
  <c r="G24" i="7"/>
  <c r="G27" i="7" s="1"/>
  <c r="B58" i="7" s="1"/>
  <c r="F24" i="7"/>
  <c r="F27" i="7" s="1"/>
  <c r="B52" i="7" s="1"/>
  <c r="BT22" i="7"/>
  <c r="BS22" i="7"/>
  <c r="BO22" i="7"/>
  <c r="BN22" i="7"/>
  <c r="BJ22" i="7"/>
  <c r="BI22" i="7"/>
  <c r="BE22" i="7"/>
  <c r="BD22" i="7"/>
  <c r="AZ22" i="7"/>
  <c r="AY22" i="7"/>
  <c r="AU22" i="7"/>
  <c r="AT22" i="7"/>
  <c r="AP22" i="7"/>
  <c r="AO22" i="7"/>
  <c r="AK22" i="7"/>
  <c r="AJ22" i="7"/>
  <c r="AF22" i="7"/>
  <c r="AE22" i="7"/>
  <c r="AA22" i="7"/>
  <c r="Z22" i="7"/>
  <c r="V22" i="7"/>
  <c r="U22" i="7"/>
  <c r="Q22" i="7"/>
  <c r="P22" i="7"/>
  <c r="L22" i="7"/>
  <c r="K22" i="7"/>
  <c r="G22" i="7"/>
  <c r="F22" i="7"/>
  <c r="BT21" i="7"/>
  <c r="BS21" i="7"/>
  <c r="BO21" i="7"/>
  <c r="BN21" i="7"/>
  <c r="BJ21" i="7"/>
  <c r="BI21" i="7"/>
  <c r="BE21" i="7"/>
  <c r="BD21" i="7"/>
  <c r="AZ21" i="7"/>
  <c r="AY21" i="7"/>
  <c r="AU21" i="7"/>
  <c r="AT21" i="7"/>
  <c r="AP21" i="7"/>
  <c r="AO21" i="7"/>
  <c r="AK21" i="7"/>
  <c r="AJ21" i="7"/>
  <c r="AF21" i="7"/>
  <c r="AE21" i="7"/>
  <c r="AA21" i="7"/>
  <c r="Z21" i="7"/>
  <c r="V21" i="7"/>
  <c r="U21" i="7"/>
  <c r="Q21" i="7"/>
  <c r="P21" i="7"/>
  <c r="L21" i="7"/>
  <c r="K21" i="7"/>
  <c r="G21" i="7"/>
  <c r="F21" i="7"/>
  <c r="BT20" i="7"/>
  <c r="BS20" i="7"/>
  <c r="BO20" i="7"/>
  <c r="BN20" i="7"/>
  <c r="BJ20" i="7"/>
  <c r="BI20" i="7"/>
  <c r="BE20" i="7"/>
  <c r="BD20" i="7"/>
  <c r="AZ20" i="7"/>
  <c r="AY20" i="7"/>
  <c r="AU20" i="7"/>
  <c r="AT20" i="7"/>
  <c r="AP20" i="7"/>
  <c r="AO20" i="7"/>
  <c r="AK20" i="7"/>
  <c r="AJ20" i="7"/>
  <c r="AF20" i="7"/>
  <c r="AE20" i="7"/>
  <c r="AA20" i="7"/>
  <c r="Z20" i="7"/>
  <c r="V20" i="7"/>
  <c r="U20" i="7"/>
  <c r="Q20" i="7"/>
  <c r="P20" i="7"/>
  <c r="L20" i="7"/>
  <c r="K20" i="7"/>
  <c r="G20" i="7"/>
  <c r="F20" i="7"/>
  <c r="BT19" i="7"/>
  <c r="BS19" i="7"/>
  <c r="BO19" i="7"/>
  <c r="BN19" i="7"/>
  <c r="BJ19" i="7"/>
  <c r="BI19" i="7"/>
  <c r="BE19" i="7"/>
  <c r="BD19" i="7"/>
  <c r="AZ19" i="7"/>
  <c r="AY19" i="7"/>
  <c r="AU19" i="7"/>
  <c r="AT19" i="7"/>
  <c r="AP19" i="7"/>
  <c r="AO19" i="7"/>
  <c r="AK19" i="7"/>
  <c r="AJ19" i="7"/>
  <c r="AF19" i="7"/>
  <c r="AE19" i="7"/>
  <c r="AA19" i="7"/>
  <c r="Z19" i="7"/>
  <c r="V19" i="7"/>
  <c r="U19" i="7"/>
  <c r="Q19" i="7"/>
  <c r="P19" i="7"/>
  <c r="L19" i="7"/>
  <c r="K19" i="7"/>
  <c r="G19" i="7"/>
  <c r="F19" i="7"/>
  <c r="BT18" i="7"/>
  <c r="BS18" i="7"/>
  <c r="BO18" i="7"/>
  <c r="BN18" i="7"/>
  <c r="BJ18" i="7"/>
  <c r="BI18" i="7"/>
  <c r="BE18" i="7"/>
  <c r="BD18" i="7"/>
  <c r="AZ18" i="7"/>
  <c r="AY18" i="7"/>
  <c r="AU18" i="7"/>
  <c r="AT18" i="7"/>
  <c r="AP18" i="7"/>
  <c r="AO18" i="7"/>
  <c r="AK18" i="7"/>
  <c r="AJ18" i="7"/>
  <c r="AF18" i="7"/>
  <c r="AE18" i="7"/>
  <c r="AA18" i="7"/>
  <c r="Z18" i="7"/>
  <c r="V18" i="7"/>
  <c r="U18" i="7"/>
  <c r="Q18" i="7"/>
  <c r="P18" i="7"/>
  <c r="L18" i="7"/>
  <c r="K18" i="7"/>
  <c r="G18" i="7"/>
  <c r="F18" i="7"/>
  <c r="BT17" i="7"/>
  <c r="BS17" i="7"/>
  <c r="BO17" i="7"/>
  <c r="BN17" i="7"/>
  <c r="BJ17" i="7"/>
  <c r="BI17" i="7"/>
  <c r="BE17" i="7"/>
  <c r="BD17" i="7"/>
  <c r="AZ17" i="7"/>
  <c r="AY17" i="7"/>
  <c r="AU17" i="7"/>
  <c r="AT17" i="7"/>
  <c r="AP17" i="7"/>
  <c r="AO17" i="7"/>
  <c r="AK17" i="7"/>
  <c r="AJ17" i="7"/>
  <c r="AF17" i="7"/>
  <c r="AE17" i="7"/>
  <c r="AA17" i="7"/>
  <c r="Z17" i="7"/>
  <c r="V17" i="7"/>
  <c r="U17" i="7"/>
  <c r="Q17" i="7"/>
  <c r="P17" i="7"/>
  <c r="L17" i="7"/>
  <c r="K17" i="7"/>
  <c r="G17" i="7"/>
  <c r="F17" i="7"/>
  <c r="BT16" i="7"/>
  <c r="BS16" i="7"/>
  <c r="BO16" i="7"/>
  <c r="BN16" i="7"/>
  <c r="BJ16" i="7"/>
  <c r="BI16" i="7"/>
  <c r="BE16" i="7"/>
  <c r="BD16" i="7"/>
  <c r="AZ16" i="7"/>
  <c r="AY16" i="7"/>
  <c r="AU16" i="7"/>
  <c r="AT16" i="7"/>
  <c r="AP16" i="7"/>
  <c r="AO16" i="7"/>
  <c r="AK16" i="7"/>
  <c r="AJ16" i="7"/>
  <c r="AF16" i="7"/>
  <c r="AE16" i="7"/>
  <c r="AA16" i="7"/>
  <c r="Z16" i="7"/>
  <c r="V16" i="7"/>
  <c r="U16" i="7"/>
  <c r="Q16" i="7"/>
  <c r="P16" i="7"/>
  <c r="L16" i="7"/>
  <c r="K16" i="7"/>
  <c r="G16" i="7"/>
  <c r="F16" i="7"/>
  <c r="BT15" i="7"/>
  <c r="BS15" i="7"/>
  <c r="BO15" i="7"/>
  <c r="BN15" i="7"/>
  <c r="BJ15" i="7"/>
  <c r="BI15" i="7"/>
  <c r="BE15" i="7"/>
  <c r="BD15" i="7"/>
  <c r="AZ15" i="7"/>
  <c r="AY15" i="7"/>
  <c r="AU15" i="7"/>
  <c r="AT15" i="7"/>
  <c r="AP15" i="7"/>
  <c r="AO15" i="7"/>
  <c r="AK15" i="7"/>
  <c r="AJ15" i="7"/>
  <c r="AF15" i="7"/>
  <c r="AE15" i="7"/>
  <c r="AA15" i="7"/>
  <c r="Z15" i="7"/>
  <c r="V15" i="7"/>
  <c r="U15" i="7"/>
  <c r="Q15" i="7"/>
  <c r="P15" i="7"/>
  <c r="L15" i="7"/>
  <c r="K15" i="7"/>
  <c r="G15" i="7"/>
  <c r="F15" i="7"/>
  <c r="BT14" i="7"/>
  <c r="BT23" i="7" s="1"/>
  <c r="N57" i="7" s="1"/>
  <c r="BS14" i="7"/>
  <c r="BS23" i="7" s="1"/>
  <c r="N51" i="7" s="1"/>
  <c r="BO14" i="7"/>
  <c r="BO23" i="7" s="1"/>
  <c r="M57" i="7" s="1"/>
  <c r="BN14" i="7"/>
  <c r="BN23" i="7" s="1"/>
  <c r="M51" i="7" s="1"/>
  <c r="BJ14" i="7"/>
  <c r="BJ23" i="7" s="1"/>
  <c r="L57" i="7" s="1"/>
  <c r="BI14" i="7"/>
  <c r="BI23" i="7" s="1"/>
  <c r="L51" i="7" s="1"/>
  <c r="BE14" i="7"/>
  <c r="BE23" i="7" s="1"/>
  <c r="K57" i="7" s="1"/>
  <c r="BD14" i="7"/>
  <c r="BD23" i="7" s="1"/>
  <c r="K51" i="7" s="1"/>
  <c r="AZ14" i="7"/>
  <c r="AZ23" i="7" s="1"/>
  <c r="J57" i="7" s="1"/>
  <c r="AY14" i="7"/>
  <c r="AY23" i="7" s="1"/>
  <c r="J51" i="7" s="1"/>
  <c r="AU14" i="7"/>
  <c r="AU23" i="7" s="1"/>
  <c r="I57" i="7" s="1"/>
  <c r="AT14" i="7"/>
  <c r="AT23" i="7" s="1"/>
  <c r="I51" i="7" s="1"/>
  <c r="AP14" i="7"/>
  <c r="AP23" i="7" s="1"/>
  <c r="AO14" i="7"/>
  <c r="AO23" i="7" s="1"/>
  <c r="AK14" i="7"/>
  <c r="AK23" i="7" s="1"/>
  <c r="H57" i="7" s="1"/>
  <c r="AJ14" i="7"/>
  <c r="AJ23" i="7" s="1"/>
  <c r="H51" i="7" s="1"/>
  <c r="AF14" i="7"/>
  <c r="AF23" i="7" s="1"/>
  <c r="G57" i="7" s="1"/>
  <c r="AE14" i="7"/>
  <c r="AE23" i="7" s="1"/>
  <c r="G51" i="7" s="1"/>
  <c r="AA14" i="7"/>
  <c r="AA23" i="7" s="1"/>
  <c r="F57" i="7" s="1"/>
  <c r="Z14" i="7"/>
  <c r="Z23" i="7" s="1"/>
  <c r="F51" i="7" s="1"/>
  <c r="V14" i="7"/>
  <c r="V23" i="7" s="1"/>
  <c r="E57" i="7" s="1"/>
  <c r="U14" i="7"/>
  <c r="U23" i="7" s="1"/>
  <c r="E51" i="7" s="1"/>
  <c r="Q14" i="7"/>
  <c r="Q23" i="7" s="1"/>
  <c r="D57" i="7" s="1"/>
  <c r="P14" i="7"/>
  <c r="P23" i="7" s="1"/>
  <c r="D51" i="7" s="1"/>
  <c r="L14" i="7"/>
  <c r="L23" i="7" s="1"/>
  <c r="C57" i="7" s="1"/>
  <c r="K14" i="7"/>
  <c r="K23" i="7" s="1"/>
  <c r="C51" i="7" s="1"/>
  <c r="G14" i="7"/>
  <c r="G23" i="7" s="1"/>
  <c r="B57" i="7" s="1"/>
  <c r="F14" i="7"/>
  <c r="F23" i="7" s="1"/>
  <c r="B51" i="7" s="1"/>
  <c r="BT13" i="7"/>
  <c r="N56" i="7" s="1"/>
  <c r="AZ13" i="7"/>
  <c r="J56" i="7" s="1"/>
  <c r="AF13" i="7"/>
  <c r="G56" i="7" s="1"/>
  <c r="L13" i="7"/>
  <c r="C56" i="7" s="1"/>
  <c r="BT12" i="7"/>
  <c r="BS12" i="7"/>
  <c r="BO12" i="7"/>
  <c r="BN12" i="7"/>
  <c r="BJ12" i="7"/>
  <c r="BI12" i="7"/>
  <c r="BE12" i="7"/>
  <c r="BD12" i="7"/>
  <c r="AZ12" i="7"/>
  <c r="AY12" i="7"/>
  <c r="AU12" i="7"/>
  <c r="AT12" i="7"/>
  <c r="AP12" i="7"/>
  <c r="AO12" i="7"/>
  <c r="AK12" i="7"/>
  <c r="AJ12" i="7"/>
  <c r="AF12" i="7"/>
  <c r="AE12" i="7"/>
  <c r="AA12" i="7"/>
  <c r="Z12" i="7"/>
  <c r="V12" i="7"/>
  <c r="U12" i="7"/>
  <c r="Q12" i="7"/>
  <c r="P12" i="7"/>
  <c r="L12" i="7"/>
  <c r="K12" i="7"/>
  <c r="G12" i="7"/>
  <c r="F12" i="7"/>
  <c r="BT11" i="7"/>
  <c r="BS11" i="7"/>
  <c r="BO11" i="7"/>
  <c r="BN11" i="7"/>
  <c r="BJ11" i="7"/>
  <c r="BI11" i="7"/>
  <c r="BE11" i="7"/>
  <c r="BD11" i="7"/>
  <c r="AZ11" i="7"/>
  <c r="AY11" i="7"/>
  <c r="AU11" i="7"/>
  <c r="AT11" i="7"/>
  <c r="AP11" i="7"/>
  <c r="AO11" i="7"/>
  <c r="AK11" i="7"/>
  <c r="AJ11" i="7"/>
  <c r="AF11" i="7"/>
  <c r="AE11" i="7"/>
  <c r="AA11" i="7"/>
  <c r="Z11" i="7"/>
  <c r="V11" i="7"/>
  <c r="U11" i="7"/>
  <c r="Q11" i="7"/>
  <c r="P11" i="7"/>
  <c r="L11" i="7"/>
  <c r="K11" i="7"/>
  <c r="G11" i="7"/>
  <c r="F11" i="7"/>
  <c r="BT10" i="7"/>
  <c r="BS10" i="7"/>
  <c r="BO10" i="7"/>
  <c r="BN10" i="7"/>
  <c r="BJ10" i="7"/>
  <c r="BI10" i="7"/>
  <c r="BE10" i="7"/>
  <c r="BD10" i="7"/>
  <c r="AZ10" i="7"/>
  <c r="AY10" i="7"/>
  <c r="AU10" i="7"/>
  <c r="AT10" i="7"/>
  <c r="AP10" i="7"/>
  <c r="AO10" i="7"/>
  <c r="AK10" i="7"/>
  <c r="AJ10" i="7"/>
  <c r="AF10" i="7"/>
  <c r="AE10" i="7"/>
  <c r="AA10" i="7"/>
  <c r="Z10" i="7"/>
  <c r="V10" i="7"/>
  <c r="U10" i="7"/>
  <c r="Q10" i="7"/>
  <c r="P10" i="7"/>
  <c r="L10" i="7"/>
  <c r="K10" i="7"/>
  <c r="G10" i="7"/>
  <c r="F10" i="7"/>
  <c r="BT9" i="7"/>
  <c r="BS9" i="7"/>
  <c r="BO9" i="7"/>
  <c r="BN9" i="7"/>
  <c r="BJ9" i="7"/>
  <c r="BI9" i="7"/>
  <c r="BE9" i="7"/>
  <c r="BD9" i="7"/>
  <c r="AZ9" i="7"/>
  <c r="AY9" i="7"/>
  <c r="AU9" i="7"/>
  <c r="AT9" i="7"/>
  <c r="AP9" i="7"/>
  <c r="AO9" i="7"/>
  <c r="AK9" i="7"/>
  <c r="AJ9" i="7"/>
  <c r="AF9" i="7"/>
  <c r="AE9" i="7"/>
  <c r="AA9" i="7"/>
  <c r="Z9" i="7"/>
  <c r="V9" i="7"/>
  <c r="U9" i="7"/>
  <c r="Q9" i="7"/>
  <c r="P9" i="7"/>
  <c r="L9" i="7"/>
  <c r="K9" i="7"/>
  <c r="G9" i="7"/>
  <c r="F9" i="7"/>
  <c r="BT8" i="7"/>
  <c r="BS8" i="7"/>
  <c r="BO8" i="7"/>
  <c r="BN8" i="7"/>
  <c r="BJ8" i="7"/>
  <c r="BI8" i="7"/>
  <c r="BE8" i="7"/>
  <c r="BD8" i="7"/>
  <c r="AZ8" i="7"/>
  <c r="AY8" i="7"/>
  <c r="AU8" i="7"/>
  <c r="AT8" i="7"/>
  <c r="AP8" i="7"/>
  <c r="AO8" i="7"/>
  <c r="AK8" i="7"/>
  <c r="AJ8" i="7"/>
  <c r="AF8" i="7"/>
  <c r="AE8" i="7"/>
  <c r="AA8" i="7"/>
  <c r="Z8" i="7"/>
  <c r="V8" i="7"/>
  <c r="U8" i="7"/>
  <c r="Q8" i="7"/>
  <c r="P8" i="7"/>
  <c r="L8" i="7"/>
  <c r="K8" i="7"/>
  <c r="G8" i="7"/>
  <c r="F8" i="7"/>
  <c r="BT7" i="7"/>
  <c r="BS7" i="7"/>
  <c r="BO7" i="7"/>
  <c r="BN7" i="7"/>
  <c r="BJ7" i="7"/>
  <c r="BI7" i="7"/>
  <c r="BE7" i="7"/>
  <c r="BD7" i="7"/>
  <c r="AZ7" i="7"/>
  <c r="AY7" i="7"/>
  <c r="AU7" i="7"/>
  <c r="AT7" i="7"/>
  <c r="AP7" i="7"/>
  <c r="AO7" i="7"/>
  <c r="AK7" i="7"/>
  <c r="AJ7" i="7"/>
  <c r="AF7" i="7"/>
  <c r="AE7" i="7"/>
  <c r="AA7" i="7"/>
  <c r="Z7" i="7"/>
  <c r="V7" i="7"/>
  <c r="U7" i="7"/>
  <c r="Q7" i="7"/>
  <c r="P7" i="7"/>
  <c r="L7" i="7"/>
  <c r="K7" i="7"/>
  <c r="G7" i="7"/>
  <c r="F7" i="7"/>
  <c r="BT6" i="7"/>
  <c r="BS6" i="7"/>
  <c r="BO6" i="7"/>
  <c r="BN6" i="7"/>
  <c r="BJ6" i="7"/>
  <c r="BI6" i="7"/>
  <c r="BE6" i="7"/>
  <c r="BD6" i="7"/>
  <c r="AZ6" i="7"/>
  <c r="AY6" i="7"/>
  <c r="AU6" i="7"/>
  <c r="AT6" i="7"/>
  <c r="AP6" i="7"/>
  <c r="AO6" i="7"/>
  <c r="AK6" i="7"/>
  <c r="AJ6" i="7"/>
  <c r="AF6" i="7"/>
  <c r="AE6" i="7"/>
  <c r="AA6" i="7"/>
  <c r="Z6" i="7"/>
  <c r="V6" i="7"/>
  <c r="U6" i="7"/>
  <c r="Q6" i="7"/>
  <c r="P6" i="7"/>
  <c r="L6" i="7"/>
  <c r="K6" i="7"/>
  <c r="G6" i="7"/>
  <c r="F6" i="7"/>
  <c r="BT5" i="7"/>
  <c r="BS5" i="7"/>
  <c r="BO5" i="7"/>
  <c r="BN5" i="7"/>
  <c r="BJ5" i="7"/>
  <c r="BI5" i="7"/>
  <c r="BE5" i="7"/>
  <c r="BD5" i="7"/>
  <c r="AZ5" i="7"/>
  <c r="AY5" i="7"/>
  <c r="AU5" i="7"/>
  <c r="AT5" i="7"/>
  <c r="AP5" i="7"/>
  <c r="AO5" i="7"/>
  <c r="AK5" i="7"/>
  <c r="AJ5" i="7"/>
  <c r="AF5" i="7"/>
  <c r="AE5" i="7"/>
  <c r="AA5" i="7"/>
  <c r="Z5" i="7"/>
  <c r="V5" i="7"/>
  <c r="U5" i="7"/>
  <c r="Q5" i="7"/>
  <c r="P5" i="7"/>
  <c r="L5" i="7"/>
  <c r="K5" i="7"/>
  <c r="G5" i="7"/>
  <c r="F5" i="7"/>
  <c r="BT4" i="7"/>
  <c r="BS4" i="7"/>
  <c r="BS13" i="7" s="1"/>
  <c r="N50" i="7" s="1"/>
  <c r="BO4" i="7"/>
  <c r="BO13" i="7" s="1"/>
  <c r="M56" i="7" s="1"/>
  <c r="BN4" i="7"/>
  <c r="BN13" i="7" s="1"/>
  <c r="M50" i="7" s="1"/>
  <c r="BJ4" i="7"/>
  <c r="BJ13" i="7" s="1"/>
  <c r="L56" i="7" s="1"/>
  <c r="BI4" i="7"/>
  <c r="BI13" i="7" s="1"/>
  <c r="L50" i="7" s="1"/>
  <c r="BE4" i="7"/>
  <c r="BE13" i="7" s="1"/>
  <c r="K56" i="7" s="1"/>
  <c r="BD4" i="7"/>
  <c r="BD13" i="7" s="1"/>
  <c r="K50" i="7" s="1"/>
  <c r="AZ4" i="7"/>
  <c r="AY4" i="7"/>
  <c r="AY13" i="7" s="1"/>
  <c r="J50" i="7" s="1"/>
  <c r="AU4" i="7"/>
  <c r="AU13" i="7" s="1"/>
  <c r="I56" i="7" s="1"/>
  <c r="AT4" i="7"/>
  <c r="AT13" i="7" s="1"/>
  <c r="I50" i="7" s="1"/>
  <c r="AP4" i="7"/>
  <c r="AP13" i="7" s="1"/>
  <c r="AO4" i="7"/>
  <c r="AO13" i="7" s="1"/>
  <c r="AK4" i="7"/>
  <c r="AK13" i="7" s="1"/>
  <c r="H56" i="7" s="1"/>
  <c r="AJ4" i="7"/>
  <c r="AJ13" i="7" s="1"/>
  <c r="H50" i="7" s="1"/>
  <c r="AF4" i="7"/>
  <c r="AE4" i="7"/>
  <c r="AE13" i="7" s="1"/>
  <c r="G50" i="7" s="1"/>
  <c r="AA4" i="7"/>
  <c r="AA13" i="7" s="1"/>
  <c r="F56" i="7" s="1"/>
  <c r="Z4" i="7"/>
  <c r="Z13" i="7" s="1"/>
  <c r="F50" i="7" s="1"/>
  <c r="V4" i="7"/>
  <c r="V13" i="7" s="1"/>
  <c r="E56" i="7" s="1"/>
  <c r="U4" i="7"/>
  <c r="U13" i="7" s="1"/>
  <c r="E50" i="7" s="1"/>
  <c r="Q4" i="7"/>
  <c r="Q13" i="7" s="1"/>
  <c r="D56" i="7" s="1"/>
  <c r="P4" i="7"/>
  <c r="P13" i="7" s="1"/>
  <c r="D50" i="7" s="1"/>
  <c r="L4" i="7"/>
  <c r="K4" i="7"/>
  <c r="K13" i="7" s="1"/>
  <c r="C50" i="7" s="1"/>
  <c r="G4" i="7"/>
  <c r="G13" i="7" s="1"/>
  <c r="B56" i="7" s="1"/>
  <c r="F4" i="7"/>
  <c r="F13" i="7" s="1"/>
  <c r="B50" i="7" s="1"/>
  <c r="G3" i="4" l="1"/>
  <c r="H3" i="4"/>
  <c r="G4" i="4"/>
  <c r="H4" i="4"/>
  <c r="G5" i="4"/>
  <c r="H5" i="4"/>
  <c r="G6" i="4"/>
  <c r="H6" i="4"/>
  <c r="G7" i="4"/>
  <c r="H7" i="4"/>
  <c r="G8" i="4"/>
  <c r="H8" i="4"/>
  <c r="G9" i="4"/>
  <c r="H9" i="4"/>
  <c r="G10" i="4"/>
  <c r="H10" i="4"/>
  <c r="G11" i="4"/>
  <c r="H11" i="4"/>
  <c r="G12" i="4"/>
  <c r="H12" i="4"/>
  <c r="G13" i="4"/>
  <c r="H13" i="4"/>
  <c r="G14" i="4"/>
  <c r="H14" i="4"/>
  <c r="G15" i="4"/>
  <c r="H15" i="4"/>
  <c r="G15" i="8"/>
  <c r="G14" i="8"/>
  <c r="G13" i="8"/>
  <c r="G12" i="8"/>
  <c r="G10" i="8"/>
  <c r="G9" i="8"/>
  <c r="G8" i="8"/>
  <c r="G7" i="8"/>
  <c r="G6" i="8"/>
  <c r="G5" i="8"/>
  <c r="G4" i="8"/>
  <c r="G11" i="8"/>
  <c r="G3" i="8"/>
  <c r="D126" i="1" l="1"/>
  <c r="E126" i="1"/>
  <c r="F126" i="1"/>
  <c r="C126" i="1"/>
  <c r="D36" i="1" l="1"/>
  <c r="H15" i="9"/>
  <c r="G15" i="9"/>
  <c r="H14" i="9"/>
  <c r="G14" i="9"/>
  <c r="H13" i="9"/>
  <c r="G13" i="9"/>
  <c r="H12" i="9"/>
  <c r="G12" i="9"/>
  <c r="H11" i="9"/>
  <c r="G11" i="9"/>
  <c r="H10" i="9"/>
  <c r="G10" i="9"/>
  <c r="H9" i="9"/>
  <c r="G9" i="9"/>
  <c r="H8" i="9"/>
  <c r="G8" i="9"/>
  <c r="H7" i="9"/>
  <c r="G7" i="9"/>
  <c r="H6" i="9"/>
  <c r="G6" i="9"/>
  <c r="H5" i="9"/>
  <c r="G5" i="9"/>
  <c r="H4" i="9"/>
  <c r="G4" i="9"/>
  <c r="H3" i="9"/>
  <c r="G3" i="9"/>
  <c r="F15" i="8" l="1"/>
  <c r="F14" i="8"/>
  <c r="F13" i="8"/>
  <c r="F12" i="8"/>
  <c r="F11" i="8"/>
  <c r="F10" i="8"/>
  <c r="F9" i="8"/>
  <c r="F8" i="8"/>
  <c r="F7" i="8"/>
  <c r="F6" i="8"/>
  <c r="F5" i="8"/>
  <c r="F4" i="8"/>
  <c r="F3" i="8"/>
  <c r="I40" i="6" l="1"/>
  <c r="I39" i="6"/>
  <c r="L15" i="6" s="1"/>
  <c r="I38" i="6"/>
  <c r="I37" i="6"/>
  <c r="L14" i="6" s="1"/>
  <c r="I36" i="6"/>
  <c r="I35" i="6"/>
  <c r="M14" i="6" s="1"/>
  <c r="I34" i="6"/>
  <c r="I33" i="6"/>
  <c r="L13" i="6" s="1"/>
  <c r="I32" i="6"/>
  <c r="I31" i="6"/>
  <c r="I30" i="6"/>
  <c r="I29" i="6"/>
  <c r="M12" i="6" s="1"/>
  <c r="I28" i="6"/>
  <c r="I27" i="6"/>
  <c r="I26" i="6"/>
  <c r="I25" i="6"/>
  <c r="M10" i="6" s="1"/>
  <c r="I24" i="6"/>
  <c r="I23" i="6"/>
  <c r="I22" i="6"/>
  <c r="I21" i="6"/>
  <c r="L9" i="6" s="1"/>
  <c r="I20" i="6"/>
  <c r="I19" i="6"/>
  <c r="I18" i="6"/>
  <c r="I17" i="6"/>
  <c r="M8" i="6" s="1"/>
  <c r="I16" i="6"/>
  <c r="M15" i="6"/>
  <c r="I15" i="6"/>
  <c r="M7" i="6" s="1"/>
  <c r="I14" i="6"/>
  <c r="M13" i="6"/>
  <c r="I13" i="6"/>
  <c r="L12" i="6"/>
  <c r="I12" i="6"/>
  <c r="M11" i="6"/>
  <c r="L11" i="6"/>
  <c r="I11" i="6"/>
  <c r="M6" i="6" s="1"/>
  <c r="I10" i="6"/>
  <c r="M9" i="6"/>
  <c r="I9" i="6"/>
  <c r="L5" i="6" s="1"/>
  <c r="L8" i="6"/>
  <c r="I8" i="6"/>
  <c r="I7" i="6"/>
  <c r="I6" i="6"/>
  <c r="M5" i="6"/>
  <c r="I5" i="6"/>
  <c r="M4" i="6" s="1"/>
  <c r="L4" i="6"/>
  <c r="I4" i="6"/>
  <c r="I3" i="6"/>
  <c r="M3" i="6" s="1"/>
  <c r="I2" i="6"/>
  <c r="L3" i="6" s="1"/>
  <c r="L7" i="6" l="1"/>
  <c r="L6" i="6"/>
  <c r="L10" i="6"/>
  <c r="J40" i="5" l="1"/>
  <c r="I40" i="5"/>
  <c r="J39" i="5"/>
  <c r="I39" i="5"/>
  <c r="N15" i="5" s="1"/>
  <c r="J38" i="5"/>
  <c r="I38" i="5"/>
  <c r="J37" i="5"/>
  <c r="I37" i="5"/>
  <c r="J36" i="5"/>
  <c r="I36" i="5"/>
  <c r="J35" i="5"/>
  <c r="P14" i="5" s="1"/>
  <c r="I35" i="5"/>
  <c r="N14" i="5" s="1"/>
  <c r="J34" i="5"/>
  <c r="I34" i="5"/>
  <c r="J33" i="5"/>
  <c r="I33" i="5"/>
  <c r="N13" i="5" s="1"/>
  <c r="J32" i="5"/>
  <c r="I32" i="5"/>
  <c r="J31" i="5"/>
  <c r="I31" i="5"/>
  <c r="J30" i="5"/>
  <c r="I30" i="5"/>
  <c r="J29" i="5"/>
  <c r="P12" i="5" s="1"/>
  <c r="I29" i="5"/>
  <c r="N12" i="5" s="1"/>
  <c r="J28" i="5"/>
  <c r="I28" i="5"/>
  <c r="J27" i="5"/>
  <c r="I27" i="5"/>
  <c r="N11" i="5" s="1"/>
  <c r="J26" i="5"/>
  <c r="I26" i="5"/>
  <c r="J25" i="5"/>
  <c r="I25" i="5"/>
  <c r="J24" i="5"/>
  <c r="I24" i="5"/>
  <c r="J23" i="5"/>
  <c r="P10" i="5" s="1"/>
  <c r="I23" i="5"/>
  <c r="N10" i="5" s="1"/>
  <c r="J22" i="5"/>
  <c r="I22" i="5"/>
  <c r="J21" i="5"/>
  <c r="I21" i="5"/>
  <c r="N9" i="5" s="1"/>
  <c r="J20" i="5"/>
  <c r="I20" i="5"/>
  <c r="J19" i="5"/>
  <c r="I19" i="5"/>
  <c r="J18" i="5"/>
  <c r="I18" i="5"/>
  <c r="J17" i="5"/>
  <c r="P8" i="5" s="1"/>
  <c r="I17" i="5"/>
  <c r="N8" i="5" s="1"/>
  <c r="J16" i="5"/>
  <c r="I16" i="5"/>
  <c r="P15" i="5"/>
  <c r="O15" i="5"/>
  <c r="J15" i="5"/>
  <c r="I15" i="5"/>
  <c r="N7" i="5" s="1"/>
  <c r="M14" i="5"/>
  <c r="J14" i="5"/>
  <c r="I14" i="5"/>
  <c r="P13" i="5"/>
  <c r="O13" i="5"/>
  <c r="J13" i="5"/>
  <c r="I13" i="5"/>
  <c r="M12" i="5"/>
  <c r="J12" i="5"/>
  <c r="I12" i="5"/>
  <c r="P11" i="5"/>
  <c r="O11" i="5"/>
  <c r="J11" i="5"/>
  <c r="P6" i="5" s="1"/>
  <c r="I11" i="5"/>
  <c r="N6" i="5" s="1"/>
  <c r="M10" i="5"/>
  <c r="J10" i="5"/>
  <c r="I10" i="5"/>
  <c r="P9" i="5"/>
  <c r="O9" i="5"/>
  <c r="J9" i="5"/>
  <c r="I9" i="5"/>
  <c r="N5" i="5" s="1"/>
  <c r="M8" i="5"/>
  <c r="J8" i="5"/>
  <c r="I8" i="5"/>
  <c r="P7" i="5"/>
  <c r="O7" i="5"/>
  <c r="J7" i="5"/>
  <c r="I7" i="5"/>
  <c r="M6" i="5"/>
  <c r="J6" i="5"/>
  <c r="I6" i="5"/>
  <c r="P5" i="5"/>
  <c r="O5" i="5"/>
  <c r="J5" i="5"/>
  <c r="P4" i="5" s="1"/>
  <c r="I5" i="5"/>
  <c r="N4" i="5" s="1"/>
  <c r="J4" i="5"/>
  <c r="I4" i="5"/>
  <c r="O3" i="5"/>
  <c r="J3" i="5"/>
  <c r="P3" i="5" s="1"/>
  <c r="I3" i="5"/>
  <c r="J2" i="5"/>
  <c r="I2" i="5"/>
  <c r="N3" i="5" s="1"/>
  <c r="M4" i="5" l="1"/>
  <c r="M3" i="5"/>
  <c r="O4" i="5"/>
  <c r="M5" i="5"/>
  <c r="O6" i="5"/>
  <c r="M7" i="5"/>
  <c r="O8" i="5"/>
  <c r="M9" i="5"/>
  <c r="O10" i="5"/>
  <c r="M11" i="5"/>
  <c r="O12" i="5"/>
  <c r="M13" i="5"/>
  <c r="O14" i="5"/>
  <c r="M15" i="5"/>
  <c r="AD26" i="2" l="1"/>
  <c r="AD14" i="2"/>
  <c r="O213" i="1" l="1"/>
  <c r="N213" i="1"/>
  <c r="M213" i="1"/>
  <c r="L213" i="1"/>
  <c r="K213" i="1"/>
  <c r="J213" i="1"/>
  <c r="I213" i="1"/>
  <c r="H213" i="1"/>
  <c r="G213" i="1"/>
  <c r="F213" i="1"/>
  <c r="E213" i="1"/>
  <c r="D213" i="1"/>
  <c r="C213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O161" i="1"/>
  <c r="O160" i="1"/>
  <c r="O159" i="1"/>
  <c r="O158" i="1"/>
  <c r="N161" i="1"/>
  <c r="N160" i="1"/>
  <c r="N159" i="1"/>
  <c r="N158" i="1"/>
  <c r="M161" i="1"/>
  <c r="M160" i="1"/>
  <c r="M159" i="1"/>
  <c r="M158" i="1"/>
  <c r="L161" i="1"/>
  <c r="L160" i="1"/>
  <c r="L159" i="1"/>
  <c r="L158" i="1"/>
  <c r="K160" i="1"/>
  <c r="K159" i="1"/>
  <c r="K158" i="1"/>
  <c r="J161" i="1"/>
  <c r="J160" i="1"/>
  <c r="J159" i="1"/>
  <c r="J158" i="1"/>
  <c r="I161" i="1"/>
  <c r="I160" i="1"/>
  <c r="I159" i="1"/>
  <c r="I158" i="1"/>
  <c r="H161" i="1"/>
  <c r="H160" i="1"/>
  <c r="H159" i="1"/>
  <c r="H158" i="1"/>
  <c r="G161" i="1"/>
  <c r="G160" i="1"/>
  <c r="G159" i="1"/>
  <c r="G158" i="1"/>
  <c r="F161" i="1"/>
  <c r="F160" i="1"/>
  <c r="F159" i="1"/>
  <c r="F158" i="1"/>
  <c r="K161" i="1"/>
  <c r="E161" i="1"/>
  <c r="E160" i="1"/>
  <c r="E159" i="1"/>
  <c r="E158" i="1"/>
  <c r="D158" i="1"/>
  <c r="D159" i="1"/>
  <c r="D160" i="1"/>
  <c r="D161" i="1"/>
  <c r="C161" i="1"/>
  <c r="C160" i="1"/>
  <c r="C159" i="1"/>
  <c r="C158" i="1"/>
  <c r="AM207" i="1"/>
  <c r="AL207" i="1"/>
  <c r="AK207" i="1"/>
  <c r="AJ207" i="1"/>
  <c r="AI207" i="1"/>
  <c r="AH207" i="1"/>
  <c r="AG207" i="1"/>
  <c r="AF207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AM181" i="1"/>
  <c r="AL181" i="1"/>
  <c r="AK181" i="1"/>
  <c r="AJ181" i="1"/>
  <c r="AI181" i="1"/>
  <c r="AH181" i="1"/>
  <c r="AG181" i="1"/>
  <c r="AF181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AM155" i="1"/>
  <c r="AL155" i="1"/>
  <c r="AK155" i="1"/>
  <c r="AJ155" i="1"/>
  <c r="AI155" i="1"/>
  <c r="AH155" i="1"/>
  <c r="AG155" i="1"/>
  <c r="AF155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AM126" i="1"/>
  <c r="AL126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C36" i="1"/>
  <c r="H162" i="1" l="1"/>
  <c r="E162" i="1"/>
  <c r="I162" i="1"/>
  <c r="M162" i="1"/>
  <c r="C188" i="1"/>
  <c r="G188" i="1"/>
  <c r="K188" i="1"/>
  <c r="O188" i="1"/>
  <c r="C214" i="1"/>
  <c r="G214" i="1"/>
  <c r="K214" i="1"/>
  <c r="O214" i="1"/>
  <c r="L214" i="1"/>
  <c r="E214" i="1"/>
  <c r="I214" i="1"/>
  <c r="M214" i="1"/>
  <c r="D214" i="1"/>
  <c r="H214" i="1"/>
  <c r="F214" i="1"/>
  <c r="J214" i="1"/>
  <c r="N214" i="1"/>
  <c r="D188" i="1"/>
  <c r="H188" i="1"/>
  <c r="L188" i="1"/>
  <c r="L162" i="1"/>
  <c r="E188" i="1"/>
  <c r="I188" i="1"/>
  <c r="M188" i="1"/>
  <c r="F188" i="1"/>
  <c r="J188" i="1"/>
  <c r="N188" i="1"/>
  <c r="O162" i="1"/>
  <c r="N162" i="1"/>
  <c r="K162" i="1"/>
  <c r="J162" i="1"/>
  <c r="G162" i="1"/>
  <c r="F162" i="1"/>
  <c r="I44" i="1"/>
  <c r="M44" i="1"/>
  <c r="J44" i="1"/>
  <c r="J221" i="1" s="1"/>
  <c r="N44" i="1"/>
  <c r="N221" i="1" s="1"/>
  <c r="E44" i="1"/>
  <c r="E221" i="1" s="1"/>
  <c r="O44" i="1"/>
  <c r="D44" i="1"/>
  <c r="D221" i="1" s="1"/>
  <c r="H44" i="1"/>
  <c r="H221" i="1" s="1"/>
  <c r="L44" i="1"/>
  <c r="C44" i="1"/>
  <c r="K44" i="1"/>
  <c r="K221" i="1" s="1"/>
  <c r="G44" i="1"/>
  <c r="D162" i="1"/>
  <c r="C162" i="1"/>
  <c r="I134" i="1"/>
  <c r="G134" i="1"/>
  <c r="D134" i="1"/>
  <c r="H134" i="1"/>
  <c r="L134" i="1"/>
  <c r="E134" i="1"/>
  <c r="J134" i="1"/>
  <c r="N134" i="1"/>
  <c r="C134" i="1"/>
  <c r="K134" i="1"/>
  <c r="O134" i="1"/>
  <c r="M134" i="1"/>
  <c r="F134" i="1"/>
  <c r="D89" i="1"/>
  <c r="L89" i="1"/>
  <c r="J89" i="1"/>
  <c r="N89" i="1"/>
  <c r="I89" i="1"/>
  <c r="G89" i="1"/>
  <c r="H89" i="1"/>
  <c r="C89" i="1"/>
  <c r="E89" i="1"/>
  <c r="K89" i="1"/>
  <c r="O89" i="1"/>
  <c r="M89" i="1"/>
  <c r="F89" i="1"/>
  <c r="F44" i="1"/>
  <c r="F221" i="1" s="1"/>
  <c r="L221" i="1" l="1"/>
  <c r="I221" i="1"/>
  <c r="C221" i="1"/>
  <c r="O221" i="1"/>
  <c r="M221" i="1"/>
  <c r="G221" i="1"/>
</calcChain>
</file>

<file path=xl/sharedStrings.xml><?xml version="1.0" encoding="utf-8"?>
<sst xmlns="http://schemas.openxmlformats.org/spreadsheetml/2006/main" count="2347" uniqueCount="375">
  <si>
    <t xml:space="preserve">TOTAL ALKANES </t>
  </si>
  <si>
    <t>T0</t>
  </si>
  <si>
    <t>T60</t>
  </si>
  <si>
    <t>T120</t>
  </si>
  <si>
    <t>CONTROL</t>
  </si>
  <si>
    <t>RHB</t>
  </si>
  <si>
    <t>WSB</t>
  </si>
  <si>
    <t>SMC</t>
  </si>
  <si>
    <t>RHB-SMC</t>
  </si>
  <si>
    <t>WSB-SMC</t>
  </si>
  <si>
    <t>Carbon no</t>
  </si>
  <si>
    <t>Compount</t>
  </si>
  <si>
    <t>Mean</t>
  </si>
  <si>
    <t>SD</t>
  </si>
  <si>
    <t>SE</t>
  </si>
  <si>
    <t>Undecane</t>
  </si>
  <si>
    <t>Dodecane</t>
  </si>
  <si>
    <t>Tridecane</t>
  </si>
  <si>
    <t>Tetradecane</t>
  </si>
  <si>
    <t>Pentadecane</t>
  </si>
  <si>
    <t>Hexadecane</t>
  </si>
  <si>
    <t>Heptadecane</t>
  </si>
  <si>
    <t>Octadecane</t>
  </si>
  <si>
    <t>Phytane</t>
  </si>
  <si>
    <t>Nonadecane</t>
  </si>
  <si>
    <t>Eicosane</t>
  </si>
  <si>
    <t>Heneicosane</t>
  </si>
  <si>
    <t>Docosane</t>
  </si>
  <si>
    <t>Tricosane</t>
  </si>
  <si>
    <t>Tetracosane</t>
  </si>
  <si>
    <t>Pentacosane</t>
  </si>
  <si>
    <t>Hexacosane</t>
  </si>
  <si>
    <t>Heptacosane</t>
  </si>
  <si>
    <t>Octacosane</t>
  </si>
  <si>
    <t>Nonacosane</t>
  </si>
  <si>
    <t>Triacontane</t>
  </si>
  <si>
    <t>Hentriacontane</t>
  </si>
  <si>
    <t>Dotriacontane</t>
  </si>
  <si>
    <t>Tritriacontane</t>
  </si>
  <si>
    <t>Tetratriacontane</t>
  </si>
  <si>
    <t>Pentatriacontane</t>
  </si>
  <si>
    <t>Hexatriacontane</t>
  </si>
  <si>
    <t>Heptatriacontane</t>
  </si>
  <si>
    <t>Octatriacontane</t>
  </si>
  <si>
    <t>Nonatriacontane</t>
  </si>
  <si>
    <t>Tetracontane</t>
  </si>
  <si>
    <t>TOTAL ALKANES</t>
  </si>
  <si>
    <t>ALKANE FRACTIONS</t>
  </si>
  <si>
    <t xml:space="preserve">Control </t>
  </si>
  <si>
    <t xml:space="preserve">WSB </t>
  </si>
  <si>
    <t>EC10-12</t>
  </si>
  <si>
    <t>EC13-16</t>
  </si>
  <si>
    <t>EC17-20</t>
  </si>
  <si>
    <t>EC21-30</t>
  </si>
  <si>
    <t>EC31-40</t>
  </si>
  <si>
    <t>Total</t>
  </si>
  <si>
    <t>READILY AVAILABLE ALKANES</t>
  </si>
  <si>
    <t>BIOAVAILABLE ALKANES</t>
  </si>
  <si>
    <t>TOTAL PAH</t>
  </si>
  <si>
    <t xml:space="preserve">Acenaphthylene </t>
  </si>
  <si>
    <t xml:space="preserve">Fluorene </t>
  </si>
  <si>
    <t xml:space="preserve">Phenanthrene </t>
  </si>
  <si>
    <t>Anthracene</t>
  </si>
  <si>
    <t>Pyrene</t>
  </si>
  <si>
    <t>Benz(a)anthracene</t>
  </si>
  <si>
    <t>Chrysene</t>
  </si>
  <si>
    <t xml:space="preserve">Benzo[b]fluoranthene </t>
  </si>
  <si>
    <t xml:space="preserve">Benzo[k]fluoranthene </t>
  </si>
  <si>
    <t>Benzo[a]pyrene</t>
  </si>
  <si>
    <t xml:space="preserve">Benzo[ghi]perylene </t>
  </si>
  <si>
    <t xml:space="preserve">Dibenz[a,h]anthracene </t>
  </si>
  <si>
    <t xml:space="preserve">Indeno[1,2,3-cd]pyrene </t>
  </si>
  <si>
    <t>PAH FRACTIONS</t>
  </si>
  <si>
    <t>READILY AVAILABLE PAH</t>
  </si>
  <si>
    <t>TOTAL</t>
  </si>
  <si>
    <t xml:space="preserve">TOTAL </t>
  </si>
  <si>
    <t>BIOAVAILABLE PAH</t>
  </si>
  <si>
    <t>Sample ID</t>
  </si>
  <si>
    <t>Before Treatment</t>
  </si>
  <si>
    <t>RH</t>
  </si>
  <si>
    <t>WS</t>
  </si>
  <si>
    <t>RHsmc</t>
  </si>
  <si>
    <t>WSsmc</t>
  </si>
  <si>
    <t>Control</t>
  </si>
  <si>
    <t>Total N (%)</t>
  </si>
  <si>
    <t>Total C (%)</t>
  </si>
  <si>
    <t>C / N</t>
  </si>
  <si>
    <t>Organic carbon (%)</t>
  </si>
  <si>
    <t>TOTAL HEAVY METALS (mg/kg)</t>
  </si>
  <si>
    <t>BIOAVAILABLE HEAVY METALS  (mg/kg)</t>
  </si>
  <si>
    <t>Highly mobile/actually available</t>
  </si>
  <si>
    <t xml:space="preserve">Potentially available </t>
  </si>
  <si>
    <t>Aqua regia</t>
  </si>
  <si>
    <t>Water soluble</t>
  </si>
  <si>
    <t>Calcium chloride soluble</t>
  </si>
  <si>
    <t xml:space="preserve">Nitric acid soluble </t>
  </si>
  <si>
    <t>EDTA soluble</t>
  </si>
  <si>
    <t>Cr</t>
  </si>
  <si>
    <t>Ni</t>
  </si>
  <si>
    <t>Cu</t>
  </si>
  <si>
    <t>Zn</t>
  </si>
  <si>
    <t>As</t>
  </si>
  <si>
    <t>Se</t>
  </si>
  <si>
    <t>Cd</t>
  </si>
  <si>
    <t>Pb</t>
  </si>
  <si>
    <t>Hg</t>
  </si>
  <si>
    <t>Time</t>
  </si>
  <si>
    <t>pH</t>
  </si>
  <si>
    <t>MEAN</t>
  </si>
  <si>
    <t>Soil1</t>
  </si>
  <si>
    <t>% LOI</t>
  </si>
  <si>
    <t>Soil2</t>
  </si>
  <si>
    <t>Before treatment</t>
  </si>
  <si>
    <t>Soil3</t>
  </si>
  <si>
    <t>RH1</t>
  </si>
  <si>
    <t>RH2</t>
  </si>
  <si>
    <t>SMS</t>
  </si>
  <si>
    <t>RH3</t>
  </si>
  <si>
    <t>WS1</t>
  </si>
  <si>
    <t>WS2</t>
  </si>
  <si>
    <t>WS3</t>
  </si>
  <si>
    <t>SMC1</t>
  </si>
  <si>
    <t>SMC2</t>
  </si>
  <si>
    <t>SMC3</t>
  </si>
  <si>
    <t>RH-SMC1</t>
  </si>
  <si>
    <t>RH-SMC2</t>
  </si>
  <si>
    <t>RH-SMC3</t>
  </si>
  <si>
    <t>WS-SMC1</t>
  </si>
  <si>
    <t>WS-SMC2</t>
  </si>
  <si>
    <t>WS-SMC3</t>
  </si>
  <si>
    <t>Control 1</t>
  </si>
  <si>
    <t>Control 2</t>
  </si>
  <si>
    <t>Control 3</t>
  </si>
  <si>
    <t>22/08/2019</t>
  </si>
  <si>
    <t>Sample no</t>
  </si>
  <si>
    <t>sample ID</t>
  </si>
  <si>
    <t>m0 (g)</t>
  </si>
  <si>
    <t>m1 (g)</t>
  </si>
  <si>
    <t>drying time(hrs)</t>
  </si>
  <si>
    <t>m2 (g)</t>
  </si>
  <si>
    <t>Wdm (%)</t>
  </si>
  <si>
    <t>Wwater (%)</t>
  </si>
  <si>
    <t>Averages</t>
  </si>
  <si>
    <t>% Dry matter</t>
  </si>
  <si>
    <t>% Water</t>
  </si>
  <si>
    <t>RH1a</t>
  </si>
  <si>
    <t>RH2a</t>
  </si>
  <si>
    <t>RH3a</t>
  </si>
  <si>
    <t>WS1a</t>
  </si>
  <si>
    <t>WS2a</t>
  </si>
  <si>
    <t>WS3a</t>
  </si>
  <si>
    <t>SMC1a</t>
  </si>
  <si>
    <t>SMC2a</t>
  </si>
  <si>
    <t>SMC3a</t>
  </si>
  <si>
    <t>RH-SMC1a</t>
  </si>
  <si>
    <t>RH-SMC2a</t>
  </si>
  <si>
    <t>RH-SMC3a</t>
  </si>
  <si>
    <t>WS-SMC1a</t>
  </si>
  <si>
    <t>WS-SMC2a</t>
  </si>
  <si>
    <t>WS-SMC3a</t>
  </si>
  <si>
    <t>Control 1a</t>
  </si>
  <si>
    <t>Control 2a</t>
  </si>
  <si>
    <t>Control 3a</t>
  </si>
  <si>
    <t>Igniting time(hrs)</t>
  </si>
  <si>
    <t>LOI (%)</t>
  </si>
  <si>
    <t>category</t>
  </si>
  <si>
    <t>Biomarker</t>
  </si>
  <si>
    <t>RHB 1</t>
  </si>
  <si>
    <t>RHB 2</t>
  </si>
  <si>
    <t>RHB 3</t>
  </si>
  <si>
    <t>WSB 1</t>
  </si>
  <si>
    <t>WSB 2</t>
  </si>
  <si>
    <t>WSB 3</t>
  </si>
  <si>
    <t>SMC 1</t>
  </si>
  <si>
    <t>SMC 2</t>
  </si>
  <si>
    <t>SMC 3</t>
  </si>
  <si>
    <t>RH-SMC 1</t>
  </si>
  <si>
    <t>RH-SMC 2</t>
  </si>
  <si>
    <t>RH-SMC 3</t>
  </si>
  <si>
    <t>WS-SMC 1</t>
  </si>
  <si>
    <t>WS-SMC 2</t>
  </si>
  <si>
    <t>WS-SMC 3</t>
  </si>
  <si>
    <t>CONTROL 1</t>
  </si>
  <si>
    <t>CONTROL 2</t>
  </si>
  <si>
    <t>CONTROL 3</t>
  </si>
  <si>
    <t>SMcompost1</t>
  </si>
  <si>
    <t>SMcompost2</t>
  </si>
  <si>
    <t>SMcompost3</t>
  </si>
  <si>
    <t>GRAM+</t>
  </si>
  <si>
    <t>14:0</t>
  </si>
  <si>
    <t>15:0i</t>
  </si>
  <si>
    <t>15:0ai</t>
  </si>
  <si>
    <t>15:0</t>
  </si>
  <si>
    <t>16:0i</t>
  </si>
  <si>
    <t>16:0</t>
  </si>
  <si>
    <t>17:0i</t>
  </si>
  <si>
    <t>ai17:0</t>
  </si>
  <si>
    <t>18:0</t>
  </si>
  <si>
    <t>GRAM-</t>
  </si>
  <si>
    <t>16:1w11t</t>
  </si>
  <si>
    <t>16:1w7c</t>
  </si>
  <si>
    <t>cyc17:0 isomer</t>
  </si>
  <si>
    <t>17:0c</t>
  </si>
  <si>
    <t>17:1w7</t>
  </si>
  <si>
    <t>18:1w7t</t>
  </si>
  <si>
    <t>19:0c</t>
  </si>
  <si>
    <t>20:4 (5,8,4,11,14)</t>
  </si>
  <si>
    <t>20:0</t>
  </si>
  <si>
    <t>ACTS</t>
  </si>
  <si>
    <t>Me17:0 isomer</t>
  </si>
  <si>
    <t>Me17:0 isomer2</t>
  </si>
  <si>
    <t>18:0 (10Me)</t>
  </si>
  <si>
    <t>FUNGI</t>
  </si>
  <si>
    <t>16:1w5</t>
  </si>
  <si>
    <t>18:2w6,9</t>
  </si>
  <si>
    <t>18:1w9c</t>
  </si>
  <si>
    <t>18:1w13</t>
  </si>
  <si>
    <t>20:5w3</t>
  </si>
  <si>
    <t>unclassified</t>
  </si>
  <si>
    <t>17:0br</t>
  </si>
  <si>
    <t>17:1w8c</t>
  </si>
  <si>
    <t>17:1w8t</t>
  </si>
  <si>
    <t>17:0 (12Me)</t>
  </si>
  <si>
    <t>UK 29.68</t>
  </si>
  <si>
    <t>19:1w6</t>
  </si>
  <si>
    <t>UK 42.041</t>
  </si>
  <si>
    <t>UK 42.41</t>
  </si>
  <si>
    <t>MICROBIAL COMMUNITY DIVERSITY</t>
  </si>
  <si>
    <t>Microbial population (mol %)</t>
  </si>
  <si>
    <t>Before Trt</t>
  </si>
  <si>
    <t>Gram Positive</t>
  </si>
  <si>
    <t>Gram Negative</t>
  </si>
  <si>
    <t>Actinomycetes</t>
  </si>
  <si>
    <t>Fungi</t>
  </si>
  <si>
    <t>ERROS (SD)</t>
  </si>
  <si>
    <t>MICROBIAL COMMUNITY DYNAMICS: PRINCIPLA COMPONENT ANALYSIS</t>
  </si>
  <si>
    <t>Treatment</t>
  </si>
  <si>
    <t>F1 mean</t>
  </si>
  <si>
    <t>F2 Mean</t>
  </si>
  <si>
    <t>F1 SE</t>
  </si>
  <si>
    <t>F2 SE</t>
  </si>
  <si>
    <t>Baseline</t>
  </si>
  <si>
    <t>RHB: T60</t>
  </si>
  <si>
    <t>RHB: T120</t>
  </si>
  <si>
    <t>WSB: T60</t>
  </si>
  <si>
    <t>WSB: T120</t>
  </si>
  <si>
    <t>SMC: T60</t>
  </si>
  <si>
    <t>SMC: T120</t>
  </si>
  <si>
    <t xml:space="preserve">RH-SMC </t>
  </si>
  <si>
    <t>RH-SMC:T60</t>
  </si>
  <si>
    <t>RH-SMC :T120</t>
  </si>
  <si>
    <t xml:space="preserve">WS-SMC </t>
  </si>
  <si>
    <t>WS-SMC T60</t>
  </si>
  <si>
    <t>WS-SMC :T120</t>
  </si>
  <si>
    <t>CONTROL:T60</t>
  </si>
  <si>
    <t>CONTROL: T120</t>
  </si>
  <si>
    <t>T60_RH1</t>
  </si>
  <si>
    <t>T60_RH2</t>
  </si>
  <si>
    <t>T60_RH3</t>
  </si>
  <si>
    <t>T60_WS1</t>
  </si>
  <si>
    <t>T60_WS2</t>
  </si>
  <si>
    <t>T60_WS3</t>
  </si>
  <si>
    <t>T60_SMC1</t>
  </si>
  <si>
    <t>T60_SMC2</t>
  </si>
  <si>
    <t>T60_SMC3</t>
  </si>
  <si>
    <t>T60_RH-SMC1</t>
  </si>
  <si>
    <t>T60_RH-SMC2</t>
  </si>
  <si>
    <t>T60_RH-SMC3</t>
  </si>
  <si>
    <t>T60_WS-SMC1</t>
  </si>
  <si>
    <t>T60_WS-SMC2</t>
  </si>
  <si>
    <t>T60_WS-SMC3</t>
  </si>
  <si>
    <t>T60_Control 1</t>
  </si>
  <si>
    <t>T60_Control 2</t>
  </si>
  <si>
    <t>T60_Control 3</t>
  </si>
  <si>
    <t>T120_RH1</t>
  </si>
  <si>
    <t>T120_RH2</t>
  </si>
  <si>
    <t>T120_RH3</t>
  </si>
  <si>
    <t>T120_WS1</t>
  </si>
  <si>
    <t>T120_WS2</t>
  </si>
  <si>
    <t>T120_WS3</t>
  </si>
  <si>
    <t>T120_SMC1</t>
  </si>
  <si>
    <t>T120_SMC2</t>
  </si>
  <si>
    <t>T120_SMC3</t>
  </si>
  <si>
    <t>T120_RH-SMC1</t>
  </si>
  <si>
    <t>T120_RH-SMC2</t>
  </si>
  <si>
    <t>T120_RH-SMC3</t>
  </si>
  <si>
    <t>T120_WS-SMC1</t>
  </si>
  <si>
    <t>T120_WS-SMC2</t>
  </si>
  <si>
    <t>T120_WS-SMC3</t>
  </si>
  <si>
    <t>T120_Control 1</t>
  </si>
  <si>
    <t>T120_Control 2</t>
  </si>
  <si>
    <t>T120_Control 3</t>
  </si>
  <si>
    <t>Ec50 (mg/L)</t>
  </si>
  <si>
    <t>Other</t>
  </si>
  <si>
    <t>Sample</t>
  </si>
  <si>
    <t>C02 (mg C/Kg/h)</t>
  </si>
  <si>
    <t>TOTAL PETROLEUM HYDROCARBON (TPH)</t>
  </si>
  <si>
    <t>LSD test</t>
  </si>
  <si>
    <t>Homogenous Groups, alpha = .05000</t>
  </si>
  <si>
    <t>Error: Between; Within; Pooled MSE = .21966, df = 23.938</t>
  </si>
  <si>
    <t>Compound Name</t>
  </si>
  <si>
    <t>TIME</t>
  </si>
  <si>
    <t>DV_1</t>
  </si>
  <si>
    <t>1</t>
  </si>
  <si>
    <t>2</t>
  </si>
  <si>
    <t>3</t>
  </si>
  <si>
    <t>4</t>
  </si>
  <si>
    <t>5</t>
  </si>
  <si>
    <t>6</t>
  </si>
  <si>
    <t>****</t>
  </si>
  <si>
    <t xml:space="preserve"> Effect</t>
  </si>
  <si>
    <r>
      <rPr>
        <sz val="10"/>
        <color indexed="8"/>
        <rFont val="Arial"/>
        <family val="2"/>
      </rPr>
      <t>Repeated Measures Analysis of Variance (RM ANOVA Factor 1 in PLFA T0 T60 and T120 V2)
Sigma-restricted parameterization
Effective hypothesis decomposition; Std. Error of Estimate: 0.4820</t>
    </r>
  </si>
  <si>
    <t>SS</t>
  </si>
  <si>
    <t>Degr. of</t>
  </si>
  <si>
    <t>MS</t>
  </si>
  <si>
    <t>F</t>
  </si>
  <si>
    <t>p</t>
  </si>
  <si>
    <t>Intercept</t>
  </si>
  <si>
    <t>Sample Name</t>
  </si>
  <si>
    <t>Error</t>
  </si>
  <si>
    <t>TIME*Sample Name</t>
  </si>
  <si>
    <t>Bioavailable</t>
  </si>
  <si>
    <t>Readily avail</t>
  </si>
  <si>
    <t>Potentially avail</t>
  </si>
  <si>
    <t>Highly mobile</t>
  </si>
  <si>
    <t>PLFA profile</t>
  </si>
  <si>
    <t>Respiration</t>
  </si>
  <si>
    <t>Microtox</t>
  </si>
  <si>
    <t>Unamended soil</t>
  </si>
  <si>
    <t>This gives a pointer to the remediation endpoint</t>
  </si>
  <si>
    <t>TPH (mg/kg)</t>
  </si>
  <si>
    <t xml:space="preserve">EC50(mg/L) </t>
  </si>
  <si>
    <t>T60_CONTROL</t>
  </si>
  <si>
    <t>T60_RHB</t>
  </si>
  <si>
    <t>T60_WSB</t>
  </si>
  <si>
    <t>T60_SMC</t>
  </si>
  <si>
    <t>T60_RHB-SMC</t>
  </si>
  <si>
    <t>T60_WSB-SMC</t>
  </si>
  <si>
    <t>T120_CONTROL</t>
  </si>
  <si>
    <t>T120_RHB</t>
  </si>
  <si>
    <t>T120_WSB</t>
  </si>
  <si>
    <t>T120_SMC</t>
  </si>
  <si>
    <t>T120_RHB-SMC</t>
  </si>
  <si>
    <t>T120_WSB-SMC</t>
  </si>
  <si>
    <t>TPH (mg/kg) / EC50 (mg/L)</t>
  </si>
  <si>
    <t>TOTAL ALKANES ANOVA DETAILS</t>
  </si>
  <si>
    <t>RHB_SMC</t>
  </si>
  <si>
    <t>WSB_SMC</t>
  </si>
  <si>
    <t xml:space="preserve">Un-amended </t>
  </si>
  <si>
    <t>degr of freedom</t>
  </si>
  <si>
    <t>intercept</t>
  </si>
  <si>
    <t>time</t>
  </si>
  <si>
    <t>error</t>
  </si>
  <si>
    <t>treatment</t>
  </si>
  <si>
    <t>trt*time</t>
  </si>
  <si>
    <t>Un-amended</t>
  </si>
  <si>
    <t>TOTAL PAH ANOVA DETAILS</t>
  </si>
  <si>
    <t>TPH TOTAL ANOVA DETAILS</t>
  </si>
  <si>
    <t>TPH at the end</t>
  </si>
  <si>
    <t>TPH as received</t>
  </si>
  <si>
    <t>Alkanes</t>
  </si>
  <si>
    <t>PAH</t>
  </si>
  <si>
    <t>BIOAVAILABLE ALKANES ANOVA DETAILS</t>
  </si>
  <si>
    <t>BIOAVAILABLE PAH ANOVA DETAILS</t>
  </si>
  <si>
    <t>% fractions</t>
  </si>
  <si>
    <t>Potentially available(nitric)</t>
  </si>
  <si>
    <t>Highly mobile (water)</t>
  </si>
  <si>
    <t>SUM</t>
  </si>
  <si>
    <t xml:space="preserve">Unamended </t>
  </si>
  <si>
    <t>PERCENTAGE FRACTIONS DISTRIBUTION PER EACH TIME POINTS</t>
  </si>
  <si>
    <t>Potentially available</t>
  </si>
  <si>
    <t xml:space="preserve">Highly mobile </t>
  </si>
  <si>
    <t>COMPILATION TO DETERMINE THE PERCENTAGE DISTRIBUTION AND PARTITIONING OF THE METALS AT EACH TIME POINT</t>
  </si>
  <si>
    <t xml:space="preserve">Experiment: Evaluation of the effects of rice husk and wheat straw biochar and spent mushroom compost amendments to contaminated soil at constant temperature and moisture content. </t>
  </si>
  <si>
    <t xml:space="preserve">Microcosms design for the concluded Experiment 1 treatments and analyses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</si>
</sst>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0.0"/>
    <numFmt numFmtId="166" formatCode="0.0000"/>
    <numFmt numFmtId="167" formatCode="0.000000"/>
    <numFmt numFmtId="168" formatCode="0.00000"/>
  </numFmts>
  <fonts count="24" x14ac:knownFonts="1">
    <font>
      <sz val="11"/>
      <color theme="1"/>
      <name val="Arial"/>
      <family val="2"/>
    </font>
    <font>
      <b/>
      <sz val="11"/>
      <color theme="1"/>
      <name val="Arial"/>
      <family val="2"/>
    </font>
    <font>
      <sz val="18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Arial"/>
      <family val="2"/>
    </font>
    <font>
      <b/>
      <sz val="18"/>
      <color theme="1"/>
      <name val="Arial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b/>
      <sz val="18"/>
      <name val="Arial"/>
      <family val="2"/>
    </font>
    <font>
      <sz val="11"/>
      <color rgb="FF000000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11"/>
      <name val="Calibri"/>
      <family val="2"/>
      <scheme val="minor"/>
    </font>
    <font>
      <sz val="11"/>
      <color rgb="FFFF000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i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</fonts>
  <fills count="21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39997558519241921"/>
        <bgColor indexed="64"/>
      </patternFill>
    </fill>
  </fills>
  <borders count="3">
    <border>
      <left/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2">
    <xf numFmtId="0" fontId="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154">
    <xf numFmtId="0" fontId="0" fillId="0" borderId="0" xfId="0"/>
    <xf numFmtId="0" fontId="2" fillId="2" borderId="0" xfId="0" applyFont="1" applyFill="1"/>
    <xf numFmtId="0" fontId="0" fillId="3" borderId="0" xfId="0" applyFill="1"/>
    <xf numFmtId="0" fontId="0" fillId="4" borderId="0" xfId="0" applyFill="1"/>
    <xf numFmtId="0" fontId="0" fillId="2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2" fontId="0" fillId="0" borderId="0" xfId="0" applyNumberFormat="1"/>
    <xf numFmtId="2" fontId="3" fillId="0" borderId="0" xfId="0" applyNumberFormat="1" applyFont="1"/>
    <xf numFmtId="0" fontId="4" fillId="2" borderId="0" xfId="0" applyFont="1" applyFill="1"/>
    <xf numFmtId="2" fontId="0" fillId="2" borderId="0" xfId="0" applyNumberFormat="1" applyFill="1"/>
    <xf numFmtId="164" fontId="0" fillId="0" borderId="0" xfId="0" applyNumberFormat="1"/>
    <xf numFmtId="0" fontId="0" fillId="10" borderId="0" xfId="0" applyFill="1"/>
    <xf numFmtId="0" fontId="0" fillId="11" borderId="0" xfId="0" applyFill="1"/>
    <xf numFmtId="0" fontId="7" fillId="0" borderId="0" xfId="0" applyFont="1" applyAlignment="1">
      <alignment horizontal="center"/>
    </xf>
    <xf numFmtId="0" fontId="1" fillId="2" borderId="0" xfId="0" applyFont="1" applyFill="1"/>
    <xf numFmtId="165" fontId="9" fillId="0" borderId="0" xfId="0" applyNumberFormat="1" applyFont="1"/>
    <xf numFmtId="165" fontId="0" fillId="0" borderId="0" xfId="0" applyNumberFormat="1"/>
    <xf numFmtId="166" fontId="0" fillId="0" borderId="0" xfId="0" applyNumberFormat="1"/>
    <xf numFmtId="0" fontId="10" fillId="0" borderId="0" xfId="0" applyFont="1"/>
    <xf numFmtId="164" fontId="10" fillId="0" borderId="0" xfId="0" applyNumberFormat="1" applyFont="1"/>
    <xf numFmtId="166" fontId="10" fillId="0" borderId="0" xfId="0" applyNumberFormat="1" applyFont="1"/>
    <xf numFmtId="2" fontId="10" fillId="0" borderId="0" xfId="0" applyNumberFormat="1" applyFont="1"/>
    <xf numFmtId="0" fontId="11" fillId="0" borderId="0" xfId="0" applyFont="1"/>
    <xf numFmtId="164" fontId="11" fillId="0" borderId="0" xfId="0" applyNumberFormat="1" applyFont="1"/>
    <xf numFmtId="166" fontId="11" fillId="0" borderId="0" xfId="0" applyNumberFormat="1" applyFont="1"/>
    <xf numFmtId="2" fontId="11" fillId="0" borderId="0" xfId="0" applyNumberFormat="1" applyFont="1"/>
    <xf numFmtId="0" fontId="9" fillId="11" borderId="0" xfId="0" applyFont="1" applyFill="1"/>
    <xf numFmtId="0" fontId="9" fillId="0" borderId="0" xfId="0" applyFont="1"/>
    <xf numFmtId="0" fontId="12" fillId="0" borderId="0" xfId="0" applyFont="1"/>
    <xf numFmtId="2" fontId="9" fillId="0" borderId="0" xfId="0" applyNumberFormat="1" applyFont="1"/>
    <xf numFmtId="1" fontId="0" fillId="0" borderId="0" xfId="0" applyNumberFormat="1"/>
    <xf numFmtId="14" fontId="13" fillId="0" borderId="0" xfId="0" applyNumberFormat="1" applyFont="1"/>
    <xf numFmtId="14" fontId="0" fillId="0" borderId="0" xfId="0" applyNumberFormat="1"/>
    <xf numFmtId="14" fontId="9" fillId="11" borderId="0" xfId="0" applyNumberFormat="1" applyFont="1" applyFill="1"/>
    <xf numFmtId="0" fontId="0" fillId="12" borderId="0" xfId="0" applyFill="1"/>
    <xf numFmtId="0" fontId="0" fillId="13" borderId="0" xfId="0" applyFill="1"/>
    <xf numFmtId="0" fontId="10" fillId="14" borderId="0" xfId="0" applyFont="1" applyFill="1"/>
    <xf numFmtId="2" fontId="0" fillId="9" borderId="0" xfId="0" applyNumberFormat="1" applyFill="1"/>
    <xf numFmtId="0" fontId="10" fillId="2" borderId="0" xfId="0" applyFont="1" applyFill="1"/>
    <xf numFmtId="0" fontId="10" fillId="15" borderId="0" xfId="0" applyFont="1" applyFill="1"/>
    <xf numFmtId="0" fontId="10" fillId="9" borderId="0" xfId="0" applyFont="1" applyFill="1"/>
    <xf numFmtId="0" fontId="0" fillId="15" borderId="0" xfId="0" applyFill="1"/>
    <xf numFmtId="1" fontId="15" fillId="0" borderId="0" xfId="1" applyNumberFormat="1" applyFont="1" applyAlignment="1">
      <alignment horizontal="right" vertical="center"/>
    </xf>
    <xf numFmtId="165" fontId="15" fillId="0" borderId="0" xfId="1" applyNumberFormat="1" applyFont="1" applyAlignment="1">
      <alignment horizontal="right" vertical="center"/>
    </xf>
    <xf numFmtId="165" fontId="15" fillId="0" borderId="0" xfId="2" applyNumberFormat="1" applyFont="1" applyAlignment="1">
      <alignment horizontal="right" vertical="center"/>
    </xf>
    <xf numFmtId="167" fontId="15" fillId="0" borderId="0" xfId="1" applyNumberFormat="1" applyFont="1" applyAlignment="1">
      <alignment horizontal="right" vertical="center"/>
    </xf>
    <xf numFmtId="167" fontId="15" fillId="0" borderId="0" xfId="2" applyNumberFormat="1" applyFont="1" applyAlignment="1">
      <alignment horizontal="right" vertical="center"/>
    </xf>
    <xf numFmtId="1" fontId="15" fillId="0" borderId="0" xfId="3" applyNumberFormat="1" applyFont="1" applyAlignment="1">
      <alignment horizontal="right" vertical="center"/>
    </xf>
    <xf numFmtId="0" fontId="15" fillId="0" borderId="0" xfId="4" applyFont="1" applyAlignment="1">
      <alignment horizontal="left" vertical="center"/>
    </xf>
    <xf numFmtId="1" fontId="16" fillId="0" borderId="0" xfId="4" applyNumberFormat="1" applyFont="1" applyAlignment="1">
      <alignment horizontal="right" vertical="center"/>
    </xf>
    <xf numFmtId="164" fontId="16" fillId="0" borderId="0" xfId="4" applyNumberFormat="1" applyFont="1" applyAlignment="1">
      <alignment horizontal="right" vertical="center"/>
    </xf>
    <xf numFmtId="1" fontId="15" fillId="0" borderId="0" xfId="4" applyNumberFormat="1" applyFont="1" applyAlignment="1">
      <alignment horizontal="right" vertical="center"/>
    </xf>
    <xf numFmtId="164" fontId="15" fillId="0" borderId="0" xfId="4" applyNumberFormat="1" applyFont="1" applyAlignment="1">
      <alignment horizontal="right" vertical="center"/>
    </xf>
    <xf numFmtId="2" fontId="17" fillId="0" borderId="0" xfId="0" applyNumberFormat="1" applyFont="1"/>
    <xf numFmtId="0" fontId="1" fillId="0" borderId="0" xfId="0" applyFont="1"/>
    <xf numFmtId="0" fontId="5" fillId="0" borderId="0" xfId="0" applyFont="1"/>
    <xf numFmtId="0" fontId="19" fillId="9" borderId="0" xfId="0" applyFont="1" applyFill="1" applyAlignment="1">
      <alignment vertical="center"/>
    </xf>
    <xf numFmtId="0" fontId="20" fillId="9" borderId="0" xfId="0" applyFont="1" applyFill="1" applyAlignment="1">
      <alignment vertical="center"/>
    </xf>
    <xf numFmtId="0" fontId="15" fillId="0" borderId="0" xfId="3" applyFont="1" applyAlignment="1">
      <alignment horizontal="center" vertical="top" wrapText="1"/>
    </xf>
    <xf numFmtId="2" fontId="15" fillId="0" borderId="0" xfId="3" applyNumberFormat="1" applyFont="1" applyAlignment="1">
      <alignment horizontal="right" vertical="center"/>
    </xf>
    <xf numFmtId="0" fontId="15" fillId="9" borderId="0" xfId="4" applyFont="1" applyFill="1" applyAlignment="1">
      <alignment horizontal="center" vertical="top" wrapText="1"/>
    </xf>
    <xf numFmtId="2" fontId="16" fillId="0" borderId="0" xfId="4" applyNumberFormat="1" applyFont="1" applyAlignment="1">
      <alignment horizontal="right" vertical="center"/>
    </xf>
    <xf numFmtId="165" fontId="16" fillId="0" borderId="0" xfId="4" applyNumberFormat="1" applyFont="1" applyAlignment="1">
      <alignment horizontal="right" vertical="center"/>
    </xf>
    <xf numFmtId="2" fontId="15" fillId="0" borderId="0" xfId="4" applyNumberFormat="1" applyFont="1" applyAlignment="1">
      <alignment horizontal="right" vertical="center"/>
    </xf>
    <xf numFmtId="165" fontId="15" fillId="0" borderId="0" xfId="4" applyNumberFormat="1" applyFont="1" applyAlignment="1">
      <alignment horizontal="right" vertical="center"/>
    </xf>
    <xf numFmtId="0" fontId="21" fillId="0" borderId="1" xfId="0" applyFont="1" applyBorder="1" applyAlignment="1">
      <alignment horizontal="center"/>
    </xf>
    <xf numFmtId="0" fontId="0" fillId="0" borderId="0" xfId="0" applyAlignment="1">
      <alignment horizontal="right"/>
    </xf>
    <xf numFmtId="164" fontId="17" fillId="0" borderId="0" xfId="0" applyNumberFormat="1" applyFont="1"/>
    <xf numFmtId="164" fontId="18" fillId="0" borderId="0" xfId="0" applyNumberFormat="1" applyFont="1"/>
    <xf numFmtId="164" fontId="3" fillId="0" borderId="0" xfId="0" applyNumberFormat="1" applyFont="1"/>
    <xf numFmtId="0" fontId="0" fillId="0" borderId="2" xfId="0" applyBorder="1"/>
    <xf numFmtId="164" fontId="3" fillId="0" borderId="2" xfId="0" applyNumberFormat="1" applyFont="1" applyBorder="1"/>
    <xf numFmtId="164" fontId="0" fillId="0" borderId="2" xfId="0" applyNumberFormat="1" applyBorder="1"/>
    <xf numFmtId="0" fontId="22" fillId="0" borderId="0" xfId="0" applyFont="1" applyAlignment="1">
      <alignment vertical="center"/>
    </xf>
    <xf numFmtId="0" fontId="23" fillId="0" borderId="0" xfId="0" applyFont="1" applyAlignment="1">
      <alignment horizontal="justify" vertical="center"/>
    </xf>
    <xf numFmtId="0" fontId="0" fillId="17" borderId="0" xfId="0" applyFill="1"/>
    <xf numFmtId="165" fontId="16" fillId="0" borderId="0" xfId="5" applyNumberFormat="1" applyFont="1" applyAlignment="1">
      <alignment horizontal="right" vertical="center"/>
    </xf>
    <xf numFmtId="1" fontId="16" fillId="0" borderId="0" xfId="5" applyNumberFormat="1" applyFont="1" applyAlignment="1">
      <alignment horizontal="right" vertical="center"/>
    </xf>
    <xf numFmtId="164" fontId="16" fillId="0" borderId="0" xfId="5" applyNumberFormat="1" applyFont="1" applyAlignment="1">
      <alignment horizontal="right" vertical="center"/>
    </xf>
    <xf numFmtId="167" fontId="16" fillId="0" borderId="0" xfId="5" applyNumberFormat="1" applyFont="1" applyAlignment="1">
      <alignment horizontal="right" vertical="center"/>
    </xf>
    <xf numFmtId="165" fontId="15" fillId="0" borderId="0" xfId="5" applyNumberFormat="1" applyFont="1" applyAlignment="1">
      <alignment horizontal="right" vertical="center"/>
    </xf>
    <xf numFmtId="1" fontId="15" fillId="0" borderId="0" xfId="5" applyNumberFormat="1" applyFont="1" applyAlignment="1">
      <alignment horizontal="right" vertical="center"/>
    </xf>
    <xf numFmtId="164" fontId="15" fillId="0" borderId="0" xfId="5" applyNumberFormat="1" applyFont="1" applyAlignment="1">
      <alignment horizontal="right" vertical="center"/>
    </xf>
    <xf numFmtId="167" fontId="15" fillId="0" borderId="0" xfId="5" applyNumberFormat="1" applyFont="1" applyAlignment="1">
      <alignment horizontal="right" vertical="center"/>
    </xf>
    <xf numFmtId="1" fontId="15" fillId="0" borderId="0" xfId="6" applyNumberFormat="1" applyFont="1" applyAlignment="1">
      <alignment horizontal="right" vertical="center"/>
    </xf>
    <xf numFmtId="167" fontId="15" fillId="0" borderId="0" xfId="6" applyNumberFormat="1" applyFont="1" applyAlignment="1">
      <alignment horizontal="right" vertical="center"/>
    </xf>
    <xf numFmtId="167" fontId="16" fillId="0" borderId="0" xfId="6" applyNumberFormat="1" applyFont="1" applyAlignment="1">
      <alignment horizontal="right" vertical="center"/>
    </xf>
    <xf numFmtId="1" fontId="15" fillId="0" borderId="0" xfId="7" applyNumberFormat="1" applyFont="1" applyAlignment="1">
      <alignment horizontal="right" vertical="center"/>
    </xf>
    <xf numFmtId="1" fontId="14" fillId="0" borderId="0" xfId="7" applyNumberFormat="1" applyAlignment="1">
      <alignment horizontal="right" vertical="center"/>
    </xf>
    <xf numFmtId="166" fontId="15" fillId="0" borderId="0" xfId="6" applyNumberFormat="1" applyFont="1" applyAlignment="1">
      <alignment horizontal="right" vertical="center"/>
    </xf>
    <xf numFmtId="165" fontId="16" fillId="0" borderId="0" xfId="7" applyNumberFormat="1" applyFont="1" applyAlignment="1">
      <alignment horizontal="right" vertical="center"/>
    </xf>
    <xf numFmtId="1" fontId="16" fillId="0" borderId="0" xfId="7" applyNumberFormat="1" applyFont="1" applyAlignment="1">
      <alignment horizontal="right" vertical="center"/>
    </xf>
    <xf numFmtId="166" fontId="16" fillId="0" borderId="0" xfId="7" applyNumberFormat="1" applyFont="1" applyAlignment="1">
      <alignment horizontal="right" vertical="center"/>
    </xf>
    <xf numFmtId="167" fontId="16" fillId="0" borderId="0" xfId="7" applyNumberFormat="1" applyFont="1" applyAlignment="1">
      <alignment horizontal="right" vertical="center"/>
    </xf>
    <xf numFmtId="165" fontId="15" fillId="0" borderId="0" xfId="7" applyNumberFormat="1" applyFont="1" applyAlignment="1">
      <alignment horizontal="right" vertical="center"/>
    </xf>
    <xf numFmtId="166" fontId="15" fillId="0" borderId="0" xfId="7" applyNumberFormat="1" applyFont="1" applyAlignment="1">
      <alignment horizontal="right" vertical="center"/>
    </xf>
    <xf numFmtId="167" fontId="15" fillId="0" borderId="0" xfId="7" applyNumberFormat="1" applyFont="1" applyAlignment="1">
      <alignment horizontal="right" vertical="center"/>
    </xf>
    <xf numFmtId="1" fontId="15" fillId="0" borderId="0" xfId="8" applyNumberFormat="1" applyFont="1" applyAlignment="1">
      <alignment horizontal="right" vertical="center"/>
    </xf>
    <xf numFmtId="166" fontId="15" fillId="0" borderId="0" xfId="8" applyNumberFormat="1" applyFont="1" applyAlignment="1">
      <alignment horizontal="right" vertical="center"/>
    </xf>
    <xf numFmtId="168" fontId="15" fillId="0" borderId="0" xfId="8" applyNumberFormat="1" applyFont="1" applyAlignment="1">
      <alignment horizontal="right" vertical="center"/>
    </xf>
    <xf numFmtId="1" fontId="16" fillId="0" borderId="0" xfId="8" applyNumberFormat="1" applyFont="1" applyAlignment="1">
      <alignment horizontal="right" vertical="center"/>
    </xf>
    <xf numFmtId="166" fontId="16" fillId="0" borderId="0" xfId="8" applyNumberFormat="1" applyFont="1" applyAlignment="1">
      <alignment horizontal="right" vertical="center"/>
    </xf>
    <xf numFmtId="167" fontId="16" fillId="0" borderId="0" xfId="8" applyNumberFormat="1" applyFont="1" applyAlignment="1">
      <alignment horizontal="right" vertical="center"/>
    </xf>
    <xf numFmtId="167" fontId="15" fillId="0" borderId="0" xfId="8" applyNumberFormat="1" applyFont="1" applyAlignment="1">
      <alignment horizontal="right" vertical="center"/>
    </xf>
    <xf numFmtId="0" fontId="0" fillId="18" borderId="0" xfId="0" applyFill="1"/>
    <xf numFmtId="0" fontId="0" fillId="18" borderId="0" xfId="0" applyFill="1" applyAlignment="1">
      <alignment horizontal="right"/>
    </xf>
    <xf numFmtId="2" fontId="0" fillId="18" borderId="0" xfId="0" applyNumberFormat="1" applyFill="1"/>
    <xf numFmtId="1" fontId="15" fillId="0" borderId="0" xfId="9" applyNumberFormat="1" applyFont="1" applyAlignment="1">
      <alignment horizontal="right" vertical="center"/>
    </xf>
    <xf numFmtId="167" fontId="15" fillId="0" borderId="0" xfId="9" applyNumberFormat="1" applyFont="1" applyAlignment="1">
      <alignment horizontal="right" vertical="center"/>
    </xf>
    <xf numFmtId="167" fontId="16" fillId="0" borderId="0" xfId="9" applyNumberFormat="1" applyFont="1" applyAlignment="1">
      <alignment horizontal="right" vertical="center"/>
    </xf>
    <xf numFmtId="2" fontId="16" fillId="0" borderId="0" xfId="10" applyNumberFormat="1" applyFont="1" applyAlignment="1">
      <alignment horizontal="right" vertical="center"/>
    </xf>
    <xf numFmtId="1" fontId="16" fillId="0" borderId="0" xfId="10" applyNumberFormat="1" applyFont="1" applyAlignment="1">
      <alignment horizontal="right" vertical="center"/>
    </xf>
    <xf numFmtId="168" fontId="16" fillId="0" borderId="0" xfId="10" applyNumberFormat="1" applyFont="1" applyAlignment="1">
      <alignment horizontal="right" vertical="center"/>
    </xf>
    <xf numFmtId="167" fontId="16" fillId="0" borderId="0" xfId="10" applyNumberFormat="1" applyFont="1" applyAlignment="1">
      <alignment horizontal="right" vertical="center"/>
    </xf>
    <xf numFmtId="2" fontId="15" fillId="0" borderId="0" xfId="10" applyNumberFormat="1" applyFont="1" applyAlignment="1">
      <alignment horizontal="right" vertical="center"/>
    </xf>
    <xf numFmtId="1" fontId="15" fillId="0" borderId="0" xfId="10" applyNumberFormat="1" applyFont="1" applyAlignment="1">
      <alignment horizontal="right" vertical="center"/>
    </xf>
    <xf numFmtId="168" fontId="15" fillId="0" borderId="0" xfId="10" applyNumberFormat="1" applyFont="1" applyAlignment="1">
      <alignment horizontal="right" vertical="center"/>
    </xf>
    <xf numFmtId="167" fontId="15" fillId="0" borderId="0" xfId="10" applyNumberFormat="1" applyFont="1" applyAlignment="1">
      <alignment horizontal="right" vertical="center"/>
    </xf>
    <xf numFmtId="2" fontId="16" fillId="0" borderId="0" xfId="11" applyNumberFormat="1" applyFont="1" applyAlignment="1">
      <alignment horizontal="right" vertical="center"/>
    </xf>
    <xf numFmtId="1" fontId="16" fillId="0" borderId="0" xfId="11" applyNumberFormat="1" applyFont="1" applyAlignment="1">
      <alignment horizontal="right" vertical="center"/>
    </xf>
    <xf numFmtId="168" fontId="16" fillId="0" borderId="0" xfId="11" applyNumberFormat="1" applyFont="1" applyAlignment="1">
      <alignment horizontal="right" vertical="center"/>
    </xf>
    <xf numFmtId="167" fontId="16" fillId="0" borderId="0" xfId="11" applyNumberFormat="1" applyFont="1" applyAlignment="1">
      <alignment horizontal="right" vertical="center"/>
    </xf>
    <xf numFmtId="2" fontId="15" fillId="0" borderId="0" xfId="11" applyNumberFormat="1" applyFont="1" applyAlignment="1">
      <alignment horizontal="right" vertical="center"/>
    </xf>
    <xf numFmtId="1" fontId="15" fillId="0" borderId="0" xfId="11" applyNumberFormat="1" applyFont="1" applyAlignment="1">
      <alignment horizontal="right" vertical="center"/>
    </xf>
    <xf numFmtId="168" fontId="15" fillId="0" borderId="0" xfId="11" applyNumberFormat="1" applyFont="1" applyAlignment="1">
      <alignment horizontal="right" vertical="center"/>
    </xf>
    <xf numFmtId="167" fontId="15" fillId="0" borderId="0" xfId="11" applyNumberFormat="1" applyFont="1" applyAlignment="1">
      <alignment horizontal="right" vertical="center"/>
    </xf>
    <xf numFmtId="0" fontId="0" fillId="19" borderId="0" xfId="0" applyFill="1"/>
    <xf numFmtId="164" fontId="9" fillId="0" borderId="0" xfId="0" applyNumberFormat="1" applyFont="1"/>
    <xf numFmtId="0" fontId="0" fillId="20" borderId="0" xfId="0" applyFill="1"/>
    <xf numFmtId="164" fontId="9" fillId="20" borderId="0" xfId="0" applyNumberFormat="1" applyFont="1" applyFill="1"/>
    <xf numFmtId="164" fontId="0" fillId="20" borderId="0" xfId="0" applyNumberFormat="1" applyFill="1"/>
    <xf numFmtId="0" fontId="0" fillId="0" borderId="0" xfId="0" applyAlignment="1">
      <alignment horizontal="center"/>
    </xf>
    <xf numFmtId="0" fontId="5" fillId="16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5" fillId="7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6" fillId="4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15" fillId="9" borderId="0" xfId="4" applyFont="1" applyFill="1" applyAlignment="1">
      <alignment horizontal="left"/>
    </xf>
    <xf numFmtId="0" fontId="14" fillId="9" borderId="0" xfId="4" applyFill="1"/>
    <xf numFmtId="0" fontId="15" fillId="9" borderId="0" xfId="4" applyFont="1" applyFill="1" applyAlignment="1">
      <alignment horizontal="left" vertical="top"/>
    </xf>
    <xf numFmtId="0" fontId="0" fillId="0" borderId="0" xfId="0"/>
    <xf numFmtId="0" fontId="0" fillId="15" borderId="0" xfId="0" applyFill="1" applyAlignment="1">
      <alignment horizontal="center"/>
    </xf>
    <xf numFmtId="0" fontId="0" fillId="13" borderId="0" xfId="0" applyFill="1" applyAlignment="1">
      <alignment horizontal="center"/>
    </xf>
    <xf numFmtId="0" fontId="0" fillId="9" borderId="0" xfId="0" applyFill="1" applyAlignment="1">
      <alignment horizontal="center"/>
    </xf>
    <xf numFmtId="0" fontId="7" fillId="15" borderId="0" xfId="0" applyFont="1" applyFill="1" applyAlignment="1">
      <alignment horizontal="center"/>
    </xf>
    <xf numFmtId="0" fontId="2" fillId="15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2" fontId="0" fillId="0" borderId="0" xfId="0" applyNumberFormat="1" applyFill="1"/>
  </cellXfs>
  <cellStyles count="12">
    <cellStyle name="Normal" xfId="0" builtinId="0"/>
    <cellStyle name="Normal_Bioavail Alkanes" xfId="10" xr:uid="{1763B7B1-7FB7-4D3C-B511-2919CC9C5549}"/>
    <cellStyle name="Normal_Bioavail PAH" xfId="11" xr:uid="{59DA51E3-FF2D-47BF-8157-2CE4402BF064}"/>
    <cellStyle name="Normal_Means" xfId="2" xr:uid="{B82BF296-D1FC-4F96-A727-CDF2A69CAC2E}"/>
    <cellStyle name="Normal_RM" xfId="1" xr:uid="{4C8930A8-76BC-484E-8C5F-CCA9B4139DC4}"/>
    <cellStyle name="Normal_RM ANOVA Factor 2" xfId="3" xr:uid="{1A3BDA33-12D2-4713-A72E-0630FF1B9BBE}"/>
    <cellStyle name="Normal_Sheet6" xfId="4" xr:uid="{9D3BA1FF-5A94-478B-9D53-92BF2BA9DDD8}"/>
    <cellStyle name="Normal_Total Alkanes" xfId="5" xr:uid="{B99ABB8F-618F-4A34-B118-AF2CF4B33EF7}"/>
    <cellStyle name="Normal_Total Alkanes_1" xfId="6" xr:uid="{DFF5F488-0431-4C72-ACFE-7AA419C354DF}"/>
    <cellStyle name="Normal_Total metals (aqua regia" xfId="9" xr:uid="{FBE2B981-0188-436E-AA52-4CDA3BE55C73}"/>
    <cellStyle name="Normal_Total PAH" xfId="7" xr:uid="{CE522509-160A-44DD-A2E5-38B2609D2B89}"/>
    <cellStyle name="Normal_TPH Total" xfId="8" xr:uid="{AE8D3DD5-EF3F-404B-850C-B0FAC6E2B20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Total petroleum</a:t>
            </a:r>
            <a:r>
              <a:rPr lang="en-GB" baseline="0"/>
              <a:t> hydrocarbon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[1]Hydrocarbons!$C$219:$O$220</c:f>
              <c:multiLvlStrCache>
                <c:ptCount val="13"/>
                <c:lvl>
                  <c:pt idx="1">
                    <c:v>Control </c:v>
                  </c:pt>
                  <c:pt idx="2">
                    <c:v>RHB</c:v>
                  </c:pt>
                  <c:pt idx="3">
                    <c:v>WSB </c:v>
                  </c:pt>
                  <c:pt idx="4">
                    <c:v>SMC</c:v>
                  </c:pt>
                  <c:pt idx="5">
                    <c:v>RHB-SMC</c:v>
                  </c:pt>
                  <c:pt idx="6">
                    <c:v>WSB-SMC</c:v>
                  </c:pt>
                  <c:pt idx="7">
                    <c:v>Control </c:v>
                  </c:pt>
                  <c:pt idx="8">
                    <c:v>RHB</c:v>
                  </c:pt>
                  <c:pt idx="9">
                    <c:v>WSB </c:v>
                  </c:pt>
                  <c:pt idx="10">
                    <c:v>SMC</c:v>
                  </c:pt>
                  <c:pt idx="11">
                    <c:v>RHB-SMC</c:v>
                  </c:pt>
                  <c:pt idx="12">
                    <c:v>WSB-SMC</c:v>
                  </c:pt>
                </c:lvl>
                <c:lvl>
                  <c:pt idx="0">
                    <c:v>T0</c:v>
                  </c:pt>
                  <c:pt idx="1">
                    <c:v>T60</c:v>
                  </c:pt>
                  <c:pt idx="7">
                    <c:v>T120</c:v>
                  </c:pt>
                </c:lvl>
              </c:multiLvlStrCache>
            </c:multiLvlStrRef>
          </c:cat>
          <c:val>
            <c:numRef>
              <c:f>[1]Hydrocarbons!$C$221:$O$221</c:f>
              <c:numCache>
                <c:formatCode>General</c:formatCode>
                <c:ptCount val="13"/>
                <c:pt idx="0">
                  <c:v>1493.34</c:v>
                </c:pt>
                <c:pt idx="1">
                  <c:v>287.54000000000002</c:v>
                </c:pt>
                <c:pt idx="2">
                  <c:v>387.82000000000005</c:v>
                </c:pt>
                <c:pt idx="3">
                  <c:v>234.77999999999997</c:v>
                </c:pt>
                <c:pt idx="4">
                  <c:v>210.67999999999998</c:v>
                </c:pt>
                <c:pt idx="5">
                  <c:v>329.70000000000005</c:v>
                </c:pt>
                <c:pt idx="6">
                  <c:v>405.02000000000004</c:v>
                </c:pt>
                <c:pt idx="7">
                  <c:v>122.44</c:v>
                </c:pt>
                <c:pt idx="8">
                  <c:v>138.9</c:v>
                </c:pt>
                <c:pt idx="9">
                  <c:v>119.02</c:v>
                </c:pt>
                <c:pt idx="10">
                  <c:v>108.77999999999999</c:v>
                </c:pt>
                <c:pt idx="11">
                  <c:v>106.04999999999998</c:v>
                </c:pt>
                <c:pt idx="12">
                  <c:v>109.4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5-480F-9E1A-1C7F7A9A9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0385135"/>
        <c:axId val="1350389295"/>
      </c:barChart>
      <c:catAx>
        <c:axId val="13503851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Treatment across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0389295"/>
        <c:crosses val="autoZero"/>
        <c:auto val="1"/>
        <c:lblAlgn val="ctr"/>
        <c:lblOffset val="100"/>
        <c:noMultiLvlLbl val="0"/>
      </c:catAx>
      <c:valAx>
        <c:axId val="13503892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mg/kg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03851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'[2]%distributn'!$BG$12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'[2]%distributn'!$BK$11:$BM$11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'[2]%distributn'!$BK$12:$BM$12</c:f>
              <c:numCache>
                <c:formatCode>General</c:formatCode>
                <c:ptCount val="3"/>
                <c:pt idx="0">
                  <c:v>98.560737584836772</c:v>
                </c:pt>
                <c:pt idx="1">
                  <c:v>83.441250476240413</c:v>
                </c:pt>
                <c:pt idx="2">
                  <c:v>90.790164389430089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16-41CF-B128-7193DCC2FE10}"/>
            </c:ext>
          </c:extLst>
        </c:ser>
        <c:ser>
          <c:idx val="1"/>
          <c:order val="1"/>
          <c:tx>
            <c:strRef>
              <c:f>'[2]%distributn'!$BG$13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'[2]%distributn'!$BK$11:$BM$11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'[2]%distributn'!$BK$13:$BM$13</c:f>
              <c:numCache>
                <c:formatCode>General</c:formatCode>
                <c:ptCount val="3"/>
                <c:pt idx="0">
                  <c:v>1.4131374887683292</c:v>
                </c:pt>
                <c:pt idx="1">
                  <c:v>16.558749523759584</c:v>
                </c:pt>
                <c:pt idx="2">
                  <c:v>9.2098356105699182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16-41CF-B128-7193DCC2FE10}"/>
            </c:ext>
          </c:extLst>
        </c:ser>
        <c:ser>
          <c:idx val="2"/>
          <c:order val="2"/>
          <c:tx>
            <c:strRef>
              <c:f>'[2]%distributn'!$BG$14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'[2]%distributn'!$BK$11:$BM$11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'[2]%distributn'!$BK$14:$BM$14</c:f>
              <c:numCache>
                <c:formatCode>General</c:formatCode>
                <c:ptCount val="3"/>
                <c:pt idx="0">
                  <c:v>2.6124926394922188E-2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16-41CF-B128-7193DCC2F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634378232"/>
        <c:axId val="634380528"/>
      </c:barChart>
      <c:catAx>
        <c:axId val="634378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4380528"/>
        <c:crosses val="autoZero"/>
        <c:auto val="1"/>
        <c:lblAlgn val="ctr"/>
        <c:lblOffset val="100"/>
        <c:noMultiLvlLbl val="0"/>
      </c:catAx>
      <c:valAx>
        <c:axId val="63438052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4378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'[2]%distributn'!$BG$16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'[2]%distributn'!$BK$15:$BM$15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'[2]%distributn'!$BK$16:$BM$16</c:f>
              <c:numCache>
                <c:formatCode>General</c:formatCode>
                <c:ptCount val="3"/>
                <c:pt idx="0">
                  <c:v>98.560737584836772</c:v>
                </c:pt>
                <c:pt idx="1">
                  <c:v>83.565834503937737</c:v>
                </c:pt>
                <c:pt idx="2">
                  <c:v>91.095861928538042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8-48F5-BC50-38A3F07DEC47}"/>
            </c:ext>
          </c:extLst>
        </c:ser>
        <c:ser>
          <c:idx val="1"/>
          <c:order val="1"/>
          <c:tx>
            <c:strRef>
              <c:f>'[2]%distributn'!$BG$17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'[2]%distributn'!$BK$15:$BM$15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'[2]%distributn'!$BK$17:$BM$17</c:f>
              <c:numCache>
                <c:formatCode>General</c:formatCode>
                <c:ptCount val="3"/>
                <c:pt idx="0">
                  <c:v>1.4131374887683292</c:v>
                </c:pt>
                <c:pt idx="1">
                  <c:v>16.434165496062256</c:v>
                </c:pt>
                <c:pt idx="2">
                  <c:v>8.9041380714619613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8-48F5-BC50-38A3F07DEC47}"/>
            </c:ext>
          </c:extLst>
        </c:ser>
        <c:ser>
          <c:idx val="2"/>
          <c:order val="2"/>
          <c:tx>
            <c:strRef>
              <c:f>'[2]%distributn'!$BG$18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'[2]%distributn'!$BK$15:$BM$15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'[2]%distributn'!$BK$18:$BM$18</c:f>
              <c:numCache>
                <c:formatCode>General</c:formatCode>
                <c:ptCount val="3"/>
                <c:pt idx="0">
                  <c:v>2.6124926394922188E-2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18-48F5-BC50-38A3F07DE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627851216"/>
        <c:axId val="627843672"/>
      </c:barChart>
      <c:catAx>
        <c:axId val="62785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7843672"/>
        <c:crosses val="autoZero"/>
        <c:auto val="1"/>
        <c:lblAlgn val="ctr"/>
        <c:lblOffset val="100"/>
        <c:noMultiLvlLbl val="0"/>
      </c:catAx>
      <c:valAx>
        <c:axId val="627843672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7851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'[2]%distributn'!$BG$20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'[2]%distributn'!$BK$19:$BM$19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'[2]%distributn'!$BK$20:$BM$20</c:f>
              <c:numCache>
                <c:formatCode>General</c:formatCode>
                <c:ptCount val="3"/>
                <c:pt idx="0">
                  <c:v>98.560737584836772</c:v>
                </c:pt>
                <c:pt idx="1">
                  <c:v>83.313982860737241</c:v>
                </c:pt>
                <c:pt idx="2">
                  <c:v>90.567202347231131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6E-4CC3-8745-89CD0C2CA66E}"/>
            </c:ext>
          </c:extLst>
        </c:ser>
        <c:ser>
          <c:idx val="1"/>
          <c:order val="1"/>
          <c:tx>
            <c:strRef>
              <c:f>'[2]%distributn'!$BG$21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'[2]%distributn'!$BK$19:$BM$19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'[2]%distributn'!$BK$21:$BM$21</c:f>
              <c:numCache>
                <c:formatCode>General</c:formatCode>
                <c:ptCount val="3"/>
                <c:pt idx="0">
                  <c:v>1.4131374887683292</c:v>
                </c:pt>
                <c:pt idx="1">
                  <c:v>16.686017139262756</c:v>
                </c:pt>
                <c:pt idx="2">
                  <c:v>9.4327976527688655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6E-4CC3-8745-89CD0C2CA66E}"/>
            </c:ext>
          </c:extLst>
        </c:ser>
        <c:ser>
          <c:idx val="2"/>
          <c:order val="2"/>
          <c:tx>
            <c:strRef>
              <c:f>'[2]%distributn'!$BG$22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'[2]%distributn'!$BK$19:$BM$19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'[2]%distributn'!$BK$22:$BM$22</c:f>
              <c:numCache>
                <c:formatCode>General</c:formatCode>
                <c:ptCount val="3"/>
                <c:pt idx="0">
                  <c:v>2.6124926394922188E-2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6E-4CC3-8745-89CD0C2CA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627827272"/>
        <c:axId val="627840720"/>
      </c:barChart>
      <c:catAx>
        <c:axId val="627827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7840720"/>
        <c:crosses val="autoZero"/>
        <c:auto val="1"/>
        <c:lblAlgn val="ctr"/>
        <c:lblOffset val="100"/>
        <c:noMultiLvlLbl val="0"/>
      </c:catAx>
      <c:valAx>
        <c:axId val="6278407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7827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'[2]%distributn'!$BG$24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'[2]%distributn'!$BK$23:$BM$23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'[2]%distributn'!$BK$24:$BM$24</c:f>
              <c:numCache>
                <c:formatCode>General</c:formatCode>
                <c:ptCount val="3"/>
                <c:pt idx="0">
                  <c:v>98.560737584836772</c:v>
                </c:pt>
                <c:pt idx="1">
                  <c:v>83.323257403562721</c:v>
                </c:pt>
                <c:pt idx="2">
                  <c:v>90.856537557415436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61-41E2-9118-63C06045348B}"/>
            </c:ext>
          </c:extLst>
        </c:ser>
        <c:ser>
          <c:idx val="1"/>
          <c:order val="1"/>
          <c:tx>
            <c:strRef>
              <c:f>'[2]%distributn'!$BG$25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'[2]%distributn'!$BK$23:$BM$23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'[2]%distributn'!$BK$25:$BM$25</c:f>
              <c:numCache>
                <c:formatCode>General</c:formatCode>
                <c:ptCount val="3"/>
                <c:pt idx="0">
                  <c:v>1.4131374887683292</c:v>
                </c:pt>
                <c:pt idx="1">
                  <c:v>16.67406229984805</c:v>
                </c:pt>
                <c:pt idx="2">
                  <c:v>9.1410197730925891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61-41E2-9118-63C06045348B}"/>
            </c:ext>
          </c:extLst>
        </c:ser>
        <c:ser>
          <c:idx val="2"/>
          <c:order val="2"/>
          <c:tx>
            <c:strRef>
              <c:f>'[2]%distributn'!$BG$26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'[2]%distributn'!$BK$23:$BM$23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'[2]%distributn'!$BK$26:$BM$26</c:f>
              <c:numCache>
                <c:formatCode>General</c:formatCode>
                <c:ptCount val="3"/>
                <c:pt idx="0">
                  <c:v>2.6124926394922188E-2</c:v>
                </c:pt>
                <c:pt idx="1">
                  <c:v>2.6802965892251981E-3</c:v>
                </c:pt>
                <c:pt idx="2">
                  <c:v>2.4426694919776285E-3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61-41E2-9118-63C060453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627824648"/>
        <c:axId val="627829240"/>
      </c:barChart>
      <c:catAx>
        <c:axId val="627824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7829240"/>
        <c:crosses val="autoZero"/>
        <c:auto val="1"/>
        <c:lblAlgn val="ctr"/>
        <c:lblOffset val="100"/>
        <c:noMultiLvlLbl val="0"/>
      </c:catAx>
      <c:valAx>
        <c:axId val="62782924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7824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'[2]%distributn'!$BN$3:$BP$3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'[2]%distributn'!$BN$4:$BP$4</c:f>
              <c:numCache>
                <c:formatCode>General</c:formatCode>
                <c:ptCount val="3"/>
                <c:pt idx="0">
                  <c:v>96.68628228863119</c:v>
                </c:pt>
                <c:pt idx="1">
                  <c:v>70.272912184809115</c:v>
                </c:pt>
                <c:pt idx="2">
                  <c:v>79.752522227126093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9B-42E9-BF23-5C0CE8579EA6}"/>
            </c:ext>
          </c:extLst>
        </c:ser>
        <c:ser>
          <c:idx val="1"/>
          <c:order val="1"/>
          <c:tx>
            <c:strRef>
              <c:f>'[2]%distributn'!$BG$5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'[2]%distributn'!$BN$3:$BP$3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'[2]%distributn'!$BN$5:$BP$5</c:f>
              <c:numCache>
                <c:formatCode>General</c:formatCode>
                <c:ptCount val="3"/>
                <c:pt idx="0">
                  <c:v>3.2520639980720327</c:v>
                </c:pt>
                <c:pt idx="1">
                  <c:v>29.727087815190888</c:v>
                </c:pt>
                <c:pt idx="2">
                  <c:v>20.236767153347888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9B-42E9-BF23-5C0CE8579EA6}"/>
            </c:ext>
          </c:extLst>
        </c:ser>
        <c:ser>
          <c:idx val="2"/>
          <c:order val="2"/>
          <c:tx>
            <c:strRef>
              <c:f>'[2]%distributn'!$BG$6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'[2]%distributn'!$BN$3:$BP$3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'[2]%distributn'!$BN$6:$BP$6</c:f>
              <c:numCache>
                <c:formatCode>General</c:formatCode>
                <c:ptCount val="3"/>
                <c:pt idx="0">
                  <c:v>6.1653713296782285E-2</c:v>
                </c:pt>
                <c:pt idx="1">
                  <c:v>0</c:v>
                </c:pt>
                <c:pt idx="2">
                  <c:v>1.0710619526009173E-2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9B-42E9-BF23-5C0CE8579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575445064"/>
        <c:axId val="575444408"/>
      </c:barChart>
      <c:catAx>
        <c:axId val="575445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5444408"/>
        <c:crosses val="autoZero"/>
        <c:auto val="1"/>
        <c:lblAlgn val="ctr"/>
        <c:lblOffset val="100"/>
        <c:noMultiLvlLbl val="0"/>
      </c:catAx>
      <c:valAx>
        <c:axId val="57544440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5445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'[2]%distributn'!$BN$7:$BP$7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'[2]%distributn'!$BN$8:$BP$8</c:f>
              <c:numCache>
                <c:formatCode>General</c:formatCode>
                <c:ptCount val="3"/>
                <c:pt idx="0">
                  <c:v>96.68628228863119</c:v>
                </c:pt>
                <c:pt idx="1">
                  <c:v>73.7753812286402</c:v>
                </c:pt>
                <c:pt idx="2">
                  <c:v>80.303295839756743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A4-4FAB-ABCD-6A470C3C77E5}"/>
            </c:ext>
          </c:extLst>
        </c:ser>
        <c:ser>
          <c:idx val="1"/>
          <c:order val="1"/>
          <c:tx>
            <c:strRef>
              <c:f>'[2]%distributn'!$BG$9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'[2]%distributn'!$BN$7:$BP$7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'[2]%distributn'!$BN$9:$BP$9</c:f>
              <c:numCache>
                <c:formatCode>General</c:formatCode>
                <c:ptCount val="3"/>
                <c:pt idx="0">
                  <c:v>3.2520639980720327</c:v>
                </c:pt>
                <c:pt idx="1">
                  <c:v>26.213159228920436</c:v>
                </c:pt>
                <c:pt idx="2">
                  <c:v>19.588641935694945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A4-4FAB-ABCD-6A470C3C77E5}"/>
            </c:ext>
          </c:extLst>
        </c:ser>
        <c:ser>
          <c:idx val="2"/>
          <c:order val="2"/>
          <c:tx>
            <c:strRef>
              <c:f>'[2]%distributn'!$BG$10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'[2]%distributn'!$BN$7:$BP$7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'[2]%distributn'!$BN$10:$BP$10</c:f>
              <c:numCache>
                <c:formatCode>General</c:formatCode>
                <c:ptCount val="3"/>
                <c:pt idx="0">
                  <c:v>6.1653713296782285E-2</c:v>
                </c:pt>
                <c:pt idx="1">
                  <c:v>1.1459542439355149E-2</c:v>
                </c:pt>
                <c:pt idx="2">
                  <c:v>0.10806222454831052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A4-4FAB-ABCD-6A470C3C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624122112"/>
        <c:axId val="624126048"/>
      </c:barChart>
      <c:catAx>
        <c:axId val="62412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4126048"/>
        <c:crosses val="autoZero"/>
        <c:auto val="1"/>
        <c:lblAlgn val="ctr"/>
        <c:lblOffset val="100"/>
        <c:noMultiLvlLbl val="0"/>
      </c:catAx>
      <c:valAx>
        <c:axId val="62412604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4122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'[2]%distributn'!$BG$12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'[2]%distributn'!$BN$11:$BP$11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'[2]%distributn'!$BN$12:$BP$12</c:f>
              <c:numCache>
                <c:formatCode>General</c:formatCode>
                <c:ptCount val="3"/>
                <c:pt idx="0">
                  <c:v>96.68628228863119</c:v>
                </c:pt>
                <c:pt idx="1">
                  <c:v>62.9888814902531</c:v>
                </c:pt>
                <c:pt idx="2">
                  <c:v>74.218972923366422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6A-473A-B30D-48E0ADC260CB}"/>
            </c:ext>
          </c:extLst>
        </c:ser>
        <c:ser>
          <c:idx val="1"/>
          <c:order val="1"/>
          <c:tx>
            <c:strRef>
              <c:f>'[2]%distributn'!$BG$13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'[2]%distributn'!$BN$11:$BP$11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'[2]%distributn'!$BN$13:$BP$13</c:f>
              <c:numCache>
                <c:formatCode>General</c:formatCode>
                <c:ptCount val="3"/>
                <c:pt idx="0">
                  <c:v>3.2520639980720327</c:v>
                </c:pt>
                <c:pt idx="1">
                  <c:v>37.011118509746893</c:v>
                </c:pt>
                <c:pt idx="2">
                  <c:v>25.781027076633585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6A-473A-B30D-48E0ADC260CB}"/>
            </c:ext>
          </c:extLst>
        </c:ser>
        <c:ser>
          <c:idx val="2"/>
          <c:order val="2"/>
          <c:tx>
            <c:strRef>
              <c:f>'[2]%distributn'!$BG$14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'[2]%distributn'!$BN$11:$BP$11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'[2]%distributn'!$BN$14:$BP$14</c:f>
              <c:numCache>
                <c:formatCode>General</c:formatCode>
                <c:ptCount val="3"/>
                <c:pt idx="0">
                  <c:v>6.1653713296782285E-2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6A-473A-B30D-48E0ADC26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634440552"/>
        <c:axId val="634389712"/>
      </c:barChart>
      <c:catAx>
        <c:axId val="634440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4389712"/>
        <c:crosses val="autoZero"/>
        <c:auto val="1"/>
        <c:lblAlgn val="ctr"/>
        <c:lblOffset val="100"/>
        <c:noMultiLvlLbl val="0"/>
      </c:catAx>
      <c:valAx>
        <c:axId val="634389712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4440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'[2]%distributn'!$BG$16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'[2]%distributn'!$BN$15:$BP$15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'[2]%distributn'!$BN$16:$BP$16</c:f>
              <c:numCache>
                <c:formatCode>General</c:formatCode>
                <c:ptCount val="3"/>
                <c:pt idx="0">
                  <c:v>96.68628228863119</c:v>
                </c:pt>
                <c:pt idx="1">
                  <c:v>70.004784500749594</c:v>
                </c:pt>
                <c:pt idx="2">
                  <c:v>79.566456777609389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0D-4E7D-84A4-5FFBF7021E0C}"/>
            </c:ext>
          </c:extLst>
        </c:ser>
        <c:ser>
          <c:idx val="1"/>
          <c:order val="1"/>
          <c:tx>
            <c:strRef>
              <c:f>'[2]%distributn'!$BG$17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'[2]%distributn'!$BN$15:$BP$15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'[2]%distributn'!$BN$17:$BP$17</c:f>
              <c:numCache>
                <c:formatCode>General</c:formatCode>
                <c:ptCount val="3"/>
                <c:pt idx="0">
                  <c:v>3.2520639980720327</c:v>
                </c:pt>
                <c:pt idx="1">
                  <c:v>29.995215499250406</c:v>
                </c:pt>
                <c:pt idx="2">
                  <c:v>20.433543222390604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0D-4E7D-84A4-5FFBF7021E0C}"/>
            </c:ext>
          </c:extLst>
        </c:ser>
        <c:ser>
          <c:idx val="2"/>
          <c:order val="2"/>
          <c:tx>
            <c:strRef>
              <c:f>'[2]%distributn'!$BG$18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'[2]%distributn'!$BN$15:$BP$15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'[2]%distributn'!$BN$18:$BP$18</c:f>
              <c:numCache>
                <c:formatCode>General</c:formatCode>
                <c:ptCount val="3"/>
                <c:pt idx="0">
                  <c:v>6.1653713296782285E-2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0D-4E7D-84A4-5FFBF7021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627848920"/>
        <c:axId val="627849248"/>
      </c:barChart>
      <c:catAx>
        <c:axId val="627848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7849248"/>
        <c:crosses val="autoZero"/>
        <c:auto val="1"/>
        <c:lblAlgn val="ctr"/>
        <c:lblOffset val="100"/>
        <c:noMultiLvlLbl val="0"/>
      </c:catAx>
      <c:valAx>
        <c:axId val="62784924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7848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'[2]%distributn'!$BG$20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'[2]%distributn'!$BN$19:$BP$19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'[2]%distributn'!$BN$20:$BP$20</c:f>
              <c:numCache>
                <c:formatCode>General</c:formatCode>
                <c:ptCount val="3"/>
                <c:pt idx="0">
                  <c:v>96.68628228863119</c:v>
                </c:pt>
                <c:pt idx="1">
                  <c:v>70.973895641918887</c:v>
                </c:pt>
                <c:pt idx="2">
                  <c:v>79.768959094284511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96-4A28-B675-28B760D7C3E4}"/>
            </c:ext>
          </c:extLst>
        </c:ser>
        <c:ser>
          <c:idx val="1"/>
          <c:order val="1"/>
          <c:tx>
            <c:strRef>
              <c:f>'[2]%distributn'!$BG$21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'[2]%distributn'!$BN$19:$BP$19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'[2]%distributn'!$BN$21:$BP$21</c:f>
              <c:numCache>
                <c:formatCode>General</c:formatCode>
                <c:ptCount val="3"/>
                <c:pt idx="0">
                  <c:v>3.2520639980720327</c:v>
                </c:pt>
                <c:pt idx="1">
                  <c:v>29.026104358081117</c:v>
                </c:pt>
                <c:pt idx="2">
                  <c:v>20.231040905715492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96-4A28-B675-28B760D7C3E4}"/>
            </c:ext>
          </c:extLst>
        </c:ser>
        <c:ser>
          <c:idx val="2"/>
          <c:order val="2"/>
          <c:tx>
            <c:strRef>
              <c:f>'[2]%distributn'!$BG$22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'[2]%distributn'!$BN$19:$BP$19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'[2]%distributn'!$BN$22:$BP$22</c:f>
              <c:numCache>
                <c:formatCode>General</c:formatCode>
                <c:ptCount val="3"/>
                <c:pt idx="0">
                  <c:v>6.1653713296782285E-2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96-4A28-B675-28B760D7C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645647432"/>
        <c:axId val="645637920"/>
      </c:barChart>
      <c:catAx>
        <c:axId val="645647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5637920"/>
        <c:crosses val="autoZero"/>
        <c:auto val="1"/>
        <c:lblAlgn val="ctr"/>
        <c:lblOffset val="100"/>
        <c:noMultiLvlLbl val="0"/>
      </c:catAx>
      <c:valAx>
        <c:axId val="6456379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5647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'[2]%distributn'!$BG$24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'[2]%distributn'!$BN$23:$BP$23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'[2]%distributn'!$BN$24:$BP$24</c:f>
              <c:numCache>
                <c:formatCode>General</c:formatCode>
                <c:ptCount val="3"/>
                <c:pt idx="0">
                  <c:v>96.68628228863119</c:v>
                </c:pt>
                <c:pt idx="1">
                  <c:v>76.396619231515658</c:v>
                </c:pt>
                <c:pt idx="2">
                  <c:v>79.075888858607712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8-446E-B9EE-056CC375668E}"/>
            </c:ext>
          </c:extLst>
        </c:ser>
        <c:ser>
          <c:idx val="1"/>
          <c:order val="1"/>
          <c:tx>
            <c:strRef>
              <c:f>'[2]%distributn'!$BG$25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'[2]%distributn'!$BN$23:$BP$23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'[2]%distributn'!$BN$25:$BP$25</c:f>
              <c:numCache>
                <c:formatCode>General</c:formatCode>
                <c:ptCount val="3"/>
                <c:pt idx="0">
                  <c:v>3.2520639980720327</c:v>
                </c:pt>
                <c:pt idx="1">
                  <c:v>23.60196659916425</c:v>
                </c:pt>
                <c:pt idx="2">
                  <c:v>20.921533488342874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F8-446E-B9EE-056CC375668E}"/>
            </c:ext>
          </c:extLst>
        </c:ser>
        <c:ser>
          <c:idx val="2"/>
          <c:order val="2"/>
          <c:tx>
            <c:strRef>
              <c:f>'[2]%distributn'!$BG$26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'[2]%distributn'!$BN$23:$BP$23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'[2]%distributn'!$BN$26:$BP$26</c:f>
              <c:numCache>
                <c:formatCode>General</c:formatCode>
                <c:ptCount val="3"/>
                <c:pt idx="0">
                  <c:v>6.1653713296782285E-2</c:v>
                </c:pt>
                <c:pt idx="1">
                  <c:v>1.4141693200889745E-3</c:v>
                </c:pt>
                <c:pt idx="2">
                  <c:v>2.5776530494010961E-3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F8-446E-B9EE-056CC3756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645648088"/>
        <c:axId val="645654648"/>
      </c:barChart>
      <c:catAx>
        <c:axId val="645648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5654648"/>
        <c:crosses val="autoZero"/>
        <c:auto val="1"/>
        <c:lblAlgn val="ctr"/>
        <c:lblOffset val="100"/>
        <c:noMultiLvlLbl val="0"/>
      </c:catAx>
      <c:valAx>
        <c:axId val="64565464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5648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'[2]%distributn'!$BH$3:$BJ$3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'[2]%distributn'!$BH$4:$BJ$4</c:f>
              <c:numCache>
                <c:formatCode>General</c:formatCode>
                <c:ptCount val="3"/>
                <c:pt idx="0">
                  <c:v>99.457991323324009</c:v>
                </c:pt>
                <c:pt idx="1">
                  <c:v>86.055627127099328</c:v>
                </c:pt>
                <c:pt idx="2">
                  <c:v>95.772147192413613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6C-42A0-9AD3-54B895CED666}"/>
            </c:ext>
          </c:extLst>
        </c:ser>
        <c:ser>
          <c:idx val="1"/>
          <c:order val="1"/>
          <c:tx>
            <c:strRef>
              <c:f>'[2]%distributn'!$BG$5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'[2]%distributn'!$BH$3:$BJ$3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'[2]%distributn'!$BH$5:$BJ$5</c:f>
              <c:numCache>
                <c:formatCode>General</c:formatCode>
                <c:ptCount val="3"/>
                <c:pt idx="0">
                  <c:v>0.47795252346742007</c:v>
                </c:pt>
                <c:pt idx="1">
                  <c:v>13.843273943953557</c:v>
                </c:pt>
                <c:pt idx="2">
                  <c:v>4.2116808587180445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6C-42A0-9AD3-54B895CED666}"/>
            </c:ext>
          </c:extLst>
        </c:ser>
        <c:ser>
          <c:idx val="2"/>
          <c:order val="2"/>
          <c:tx>
            <c:strRef>
              <c:f>'[2]%distributn'!$BG$6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'[2]%distributn'!$BH$3:$BJ$3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'[2]%distributn'!$BH$6:$BJ$6</c:f>
              <c:numCache>
                <c:formatCode>General</c:formatCode>
                <c:ptCount val="3"/>
                <c:pt idx="0">
                  <c:v>6.405615320855329E-2</c:v>
                </c:pt>
                <c:pt idx="1">
                  <c:v>0.10109892894710579</c:v>
                </c:pt>
                <c:pt idx="2">
                  <c:v>1.6171948868340662E-2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6C-42A0-9AD3-54B895CED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591717640"/>
        <c:axId val="591716000"/>
      </c:barChart>
      <c:catAx>
        <c:axId val="59171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1716000"/>
        <c:crosses val="autoZero"/>
        <c:auto val="1"/>
        <c:lblAlgn val="ctr"/>
        <c:lblOffset val="100"/>
        <c:noMultiLvlLbl val="0"/>
      </c:catAx>
      <c:valAx>
        <c:axId val="59171600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171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'[2]%distributn'!$BQ$3:$BS$3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'[2]%distributn'!$BQ$4:$BS$4</c:f>
              <c:numCache>
                <c:formatCode>General</c:formatCode>
                <c:ptCount val="3"/>
                <c:pt idx="0">
                  <c:v>93.991244650046596</c:v>
                </c:pt>
                <c:pt idx="1">
                  <c:v>65.107388186325792</c:v>
                </c:pt>
                <c:pt idx="2">
                  <c:v>73.862708404162674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97-4C4B-AE9E-7D44BB81537F}"/>
            </c:ext>
          </c:extLst>
        </c:ser>
        <c:ser>
          <c:idx val="1"/>
          <c:order val="1"/>
          <c:tx>
            <c:strRef>
              <c:f>'[2]%distributn'!$BG$5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'[2]%distributn'!$BQ$3:$BS$3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'[2]%distributn'!$BQ$5:$BS$5</c:f>
              <c:numCache>
                <c:formatCode>General</c:formatCode>
                <c:ptCount val="3"/>
                <c:pt idx="0">
                  <c:v>5.9385669366988738</c:v>
                </c:pt>
                <c:pt idx="1">
                  <c:v>34.892611813674201</c:v>
                </c:pt>
                <c:pt idx="2">
                  <c:v>26.12072060007047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97-4C4B-AE9E-7D44BB81537F}"/>
            </c:ext>
          </c:extLst>
        </c:ser>
        <c:ser>
          <c:idx val="2"/>
          <c:order val="2"/>
          <c:tx>
            <c:strRef>
              <c:f>'[2]%distributn'!$BG$6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'[2]%distributn'!$BQ$3:$BS$3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'[2]%distributn'!$BQ$6:$BS$6</c:f>
              <c:numCache>
                <c:formatCode>General</c:formatCode>
                <c:ptCount val="3"/>
                <c:pt idx="0">
                  <c:v>7.0188413254524767E-2</c:v>
                </c:pt>
                <c:pt idx="1">
                  <c:v>0</c:v>
                </c:pt>
                <c:pt idx="2">
                  <c:v>1.6570995766863807E-2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97-4C4B-AE9E-7D44BB815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649930384"/>
        <c:axId val="649930712"/>
      </c:barChart>
      <c:catAx>
        <c:axId val="64993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930712"/>
        <c:crosses val="autoZero"/>
        <c:auto val="1"/>
        <c:lblAlgn val="ctr"/>
        <c:lblOffset val="100"/>
        <c:noMultiLvlLbl val="0"/>
      </c:catAx>
      <c:valAx>
        <c:axId val="649930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930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'[2]%distributn'!$BQ$7:$BS$7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'[2]%distributn'!$BQ$8:$BS$8</c:f>
              <c:numCache>
                <c:formatCode>General</c:formatCode>
                <c:ptCount val="3"/>
                <c:pt idx="0">
                  <c:v>93.991244650046596</c:v>
                </c:pt>
                <c:pt idx="1">
                  <c:v>68.406548118899451</c:v>
                </c:pt>
                <c:pt idx="2">
                  <c:v>75.013313093892265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18-476B-AE87-C509DACC45A7}"/>
            </c:ext>
          </c:extLst>
        </c:ser>
        <c:ser>
          <c:idx val="1"/>
          <c:order val="1"/>
          <c:tx>
            <c:strRef>
              <c:f>'[2]%distributn'!$BG$9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'[2]%distributn'!$BQ$7:$BS$7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'[2]%distributn'!$BQ$9:$BS$9</c:f>
              <c:numCache>
                <c:formatCode>General</c:formatCode>
                <c:ptCount val="3"/>
                <c:pt idx="0">
                  <c:v>5.9385669366988738</c:v>
                </c:pt>
                <c:pt idx="1">
                  <c:v>31.593451881100563</c:v>
                </c:pt>
                <c:pt idx="2">
                  <c:v>24.86408259956514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18-476B-AE87-C509DACC45A7}"/>
            </c:ext>
          </c:extLst>
        </c:ser>
        <c:ser>
          <c:idx val="2"/>
          <c:order val="2"/>
          <c:tx>
            <c:strRef>
              <c:f>'[2]%distributn'!$BG$10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'[2]%distributn'!$BQ$7:$BS$7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'[2]%distributn'!$BQ$10:$BS$10</c:f>
              <c:numCache>
                <c:formatCode>General</c:formatCode>
                <c:ptCount val="3"/>
                <c:pt idx="0">
                  <c:v>7.0188413254524767E-2</c:v>
                </c:pt>
                <c:pt idx="1">
                  <c:v>0</c:v>
                </c:pt>
                <c:pt idx="2">
                  <c:v>0.12260430654261166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18-476B-AE87-C509DACC4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645621192"/>
        <c:axId val="645621848"/>
      </c:barChart>
      <c:catAx>
        <c:axId val="645621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5621848"/>
        <c:crosses val="autoZero"/>
        <c:auto val="1"/>
        <c:lblAlgn val="ctr"/>
        <c:lblOffset val="100"/>
        <c:noMultiLvlLbl val="0"/>
      </c:catAx>
      <c:valAx>
        <c:axId val="645621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5621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'[2]%distributn'!$BG$12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'[2]%distributn'!$BQ$11:$BS$11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'[2]%distributn'!$BQ$12:$BS$12</c:f>
              <c:numCache>
                <c:formatCode>General</c:formatCode>
                <c:ptCount val="3"/>
                <c:pt idx="0">
                  <c:v>93.991244650046596</c:v>
                </c:pt>
                <c:pt idx="1">
                  <c:v>98.731541745398559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77-47B7-90A5-8C17B1520C87}"/>
            </c:ext>
          </c:extLst>
        </c:ser>
        <c:ser>
          <c:idx val="1"/>
          <c:order val="1"/>
          <c:tx>
            <c:strRef>
              <c:f>'[2]%distributn'!$BG$13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'[2]%distributn'!$BQ$11:$BS$11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'[2]%distributn'!$BQ$13:$BS$13</c:f>
              <c:numCache>
                <c:formatCode>General</c:formatCode>
                <c:ptCount val="3"/>
                <c:pt idx="0">
                  <c:v>5.9385669366988738</c:v>
                </c:pt>
                <c:pt idx="1">
                  <c:v>1.2684582546014436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77-47B7-90A5-8C17B1520C87}"/>
            </c:ext>
          </c:extLst>
        </c:ser>
        <c:ser>
          <c:idx val="2"/>
          <c:order val="2"/>
          <c:tx>
            <c:strRef>
              <c:f>'[2]%distributn'!$BG$14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'[2]%distributn'!$BQ$11:$BS$11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'[2]%distributn'!$BQ$14:$BS$14</c:f>
              <c:numCache>
                <c:formatCode>General</c:formatCode>
                <c:ptCount val="3"/>
                <c:pt idx="0">
                  <c:v>7.0188413254524767E-2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77-47B7-90A5-8C17B1520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627846296"/>
        <c:axId val="627850560"/>
      </c:barChart>
      <c:catAx>
        <c:axId val="62784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7850560"/>
        <c:crosses val="autoZero"/>
        <c:auto val="1"/>
        <c:lblAlgn val="ctr"/>
        <c:lblOffset val="100"/>
        <c:noMultiLvlLbl val="0"/>
      </c:catAx>
      <c:valAx>
        <c:axId val="62785056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7846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'[2]%distributn'!$BG$16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'[2]%distributn'!$BQ$15:$BS$15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'[2]%distributn'!$BQ$16:$BS$16</c:f>
              <c:numCache>
                <c:formatCode>General</c:formatCode>
                <c:ptCount val="3"/>
                <c:pt idx="0">
                  <c:v>93.991244650046596</c:v>
                </c:pt>
                <c:pt idx="1">
                  <c:v>84.737300376974829</c:v>
                </c:pt>
                <c:pt idx="2">
                  <c:v>92.318525156830106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CA-41C8-9803-D190671711DA}"/>
            </c:ext>
          </c:extLst>
        </c:ser>
        <c:ser>
          <c:idx val="1"/>
          <c:order val="1"/>
          <c:tx>
            <c:strRef>
              <c:f>'[2]%distributn'!$BG$17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'[2]%distributn'!$BQ$15:$BS$15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'[2]%distributn'!$BQ$17:$BS$17</c:f>
              <c:numCache>
                <c:formatCode>General</c:formatCode>
                <c:ptCount val="3"/>
                <c:pt idx="0">
                  <c:v>5.9385669366988738</c:v>
                </c:pt>
                <c:pt idx="1">
                  <c:v>15.262699623025163</c:v>
                </c:pt>
                <c:pt idx="2">
                  <c:v>7.68147484316989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CA-41C8-9803-D190671711DA}"/>
            </c:ext>
          </c:extLst>
        </c:ser>
        <c:ser>
          <c:idx val="2"/>
          <c:order val="2"/>
          <c:tx>
            <c:strRef>
              <c:f>'[2]%distributn'!$BG$18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'[2]%distributn'!$BQ$15:$BS$15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'[2]%distributn'!$BQ$18:$BS$18</c:f>
              <c:numCache>
                <c:formatCode>General</c:formatCode>
                <c:ptCount val="3"/>
                <c:pt idx="0">
                  <c:v>7.0188413254524767E-2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CA-41C8-9803-D19067171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634391680"/>
        <c:axId val="634392336"/>
      </c:barChart>
      <c:catAx>
        <c:axId val="63439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4392336"/>
        <c:crosses val="autoZero"/>
        <c:auto val="1"/>
        <c:lblAlgn val="ctr"/>
        <c:lblOffset val="100"/>
        <c:noMultiLvlLbl val="0"/>
      </c:catAx>
      <c:valAx>
        <c:axId val="634392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4391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'[2]%distributn'!$BG$20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'[2]%distributn'!$BQ$19:$BS$19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'[2]%distributn'!$BQ$20:$BS$20</c:f>
              <c:numCache>
                <c:formatCode>General</c:formatCode>
                <c:ptCount val="3"/>
                <c:pt idx="0">
                  <c:v>93.991244650046596</c:v>
                </c:pt>
                <c:pt idx="1">
                  <c:v>79.073433000594022</c:v>
                </c:pt>
                <c:pt idx="2">
                  <c:v>90.036266944909585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46-4F4C-BE41-5CF2157F4674}"/>
            </c:ext>
          </c:extLst>
        </c:ser>
        <c:ser>
          <c:idx val="1"/>
          <c:order val="1"/>
          <c:tx>
            <c:strRef>
              <c:f>'[2]%distributn'!$BG$21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'[2]%distributn'!$BQ$19:$BS$19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'[2]%distributn'!$BQ$21:$BS$21</c:f>
              <c:numCache>
                <c:formatCode>General</c:formatCode>
                <c:ptCount val="3"/>
                <c:pt idx="0">
                  <c:v>5.9385669366988738</c:v>
                </c:pt>
                <c:pt idx="1">
                  <c:v>20.926566999405956</c:v>
                </c:pt>
                <c:pt idx="2">
                  <c:v>9.9637330550904171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46-4F4C-BE41-5CF2157F4674}"/>
            </c:ext>
          </c:extLst>
        </c:ser>
        <c:ser>
          <c:idx val="2"/>
          <c:order val="2"/>
          <c:tx>
            <c:strRef>
              <c:f>'[2]%distributn'!$BG$22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'[2]%distributn'!$BQ$19:$BS$19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'[2]%distributn'!$BQ$22:$BS$22</c:f>
              <c:numCache>
                <c:formatCode>General</c:formatCode>
                <c:ptCount val="3"/>
                <c:pt idx="0">
                  <c:v>7.0188413254524767E-2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46-4F4C-BE41-5CF2157F4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649912016"/>
        <c:axId val="649914640"/>
      </c:barChart>
      <c:catAx>
        <c:axId val="6499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914640"/>
        <c:crosses val="autoZero"/>
        <c:auto val="1"/>
        <c:lblAlgn val="ctr"/>
        <c:lblOffset val="100"/>
        <c:noMultiLvlLbl val="0"/>
      </c:catAx>
      <c:valAx>
        <c:axId val="649914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9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'[2]%distributn'!$BG$24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'[2]%distributn'!$BQ$23:$BS$23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'[2]%distributn'!$BQ$24:$BS$24</c:f>
              <c:numCache>
                <c:formatCode>General</c:formatCode>
                <c:ptCount val="3"/>
                <c:pt idx="0">
                  <c:v>93.991244650046596</c:v>
                </c:pt>
                <c:pt idx="1">
                  <c:v>81.03421042851302</c:v>
                </c:pt>
                <c:pt idx="2">
                  <c:v>73.683639362764254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F1-4D15-A9E6-03F8E4A8BBB1}"/>
            </c:ext>
          </c:extLst>
        </c:ser>
        <c:ser>
          <c:idx val="1"/>
          <c:order val="1"/>
          <c:tx>
            <c:strRef>
              <c:f>'[2]%distributn'!$BG$25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'[2]%distributn'!$BQ$23:$BS$23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'[2]%distributn'!$BQ$25:$BS$25</c:f>
              <c:numCache>
                <c:formatCode>General</c:formatCode>
                <c:ptCount val="3"/>
                <c:pt idx="0">
                  <c:v>5.9385669366988738</c:v>
                </c:pt>
                <c:pt idx="1">
                  <c:v>18.965789571486976</c:v>
                </c:pt>
                <c:pt idx="2">
                  <c:v>26.316360637235746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F1-4D15-A9E6-03F8E4A8BBB1}"/>
            </c:ext>
          </c:extLst>
        </c:ser>
        <c:ser>
          <c:idx val="2"/>
          <c:order val="2"/>
          <c:tx>
            <c:strRef>
              <c:f>'[2]%distributn'!$BG$26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'[2]%distributn'!$BQ$23:$BS$23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'[2]%distributn'!$BQ$26:$BS$26</c:f>
              <c:numCache>
                <c:formatCode>General</c:formatCode>
                <c:ptCount val="3"/>
                <c:pt idx="0">
                  <c:v>7.0188413254524767E-2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F1-4D15-A9E6-03F8E4A8B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650426576"/>
        <c:axId val="650436088"/>
      </c:barChart>
      <c:catAx>
        <c:axId val="65042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0436088"/>
        <c:crosses val="autoZero"/>
        <c:auto val="1"/>
        <c:lblAlgn val="ctr"/>
        <c:lblOffset val="100"/>
        <c:noMultiLvlLbl val="0"/>
      </c:catAx>
      <c:valAx>
        <c:axId val="650436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0426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'[2]%distributn'!$BT$3:$BV$3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'[2]%distributn'!$BT$4:$BV$4</c:f>
              <c:numCache>
                <c:formatCode>General</c:formatCode>
                <c:ptCount val="3"/>
                <c:pt idx="0">
                  <c:v>96.405059465286996</c:v>
                </c:pt>
                <c:pt idx="1">
                  <c:v>86.857106342550296</c:v>
                </c:pt>
                <c:pt idx="2">
                  <c:v>86.345598433030574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5B-4722-A7D0-0DB2D8E59B5C}"/>
            </c:ext>
          </c:extLst>
        </c:ser>
        <c:ser>
          <c:idx val="1"/>
          <c:order val="1"/>
          <c:tx>
            <c:strRef>
              <c:f>'[2]%distributn'!$BG$5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'[2]%distributn'!$BT$3:$BV$3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'[2]%distributn'!$BT$5:$BV$5</c:f>
              <c:numCache>
                <c:formatCode>General</c:formatCode>
                <c:ptCount val="3"/>
                <c:pt idx="0">
                  <c:v>3.3645171392822153</c:v>
                </c:pt>
                <c:pt idx="1">
                  <c:v>11.936846375875017</c:v>
                </c:pt>
                <c:pt idx="2">
                  <c:v>13.088842738917512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5B-4722-A7D0-0DB2D8E59B5C}"/>
            </c:ext>
          </c:extLst>
        </c:ser>
        <c:ser>
          <c:idx val="2"/>
          <c:order val="2"/>
          <c:tx>
            <c:strRef>
              <c:f>'[2]%distributn'!$BG$6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'[2]%distributn'!$BT$3:$BV$3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'[2]%distributn'!$BT$6:$BV$6</c:f>
              <c:numCache>
                <c:formatCode>General</c:formatCode>
                <c:ptCount val="3"/>
                <c:pt idx="0">
                  <c:v>0.2304233954307762</c:v>
                </c:pt>
                <c:pt idx="1">
                  <c:v>1.2060472815747021</c:v>
                </c:pt>
                <c:pt idx="2">
                  <c:v>0.56555882805191804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5B-4722-A7D0-0DB2D8E59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650432808"/>
        <c:axId val="650426248"/>
      </c:barChart>
      <c:catAx>
        <c:axId val="650432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0426248"/>
        <c:crosses val="autoZero"/>
        <c:auto val="1"/>
        <c:lblAlgn val="ctr"/>
        <c:lblOffset val="100"/>
        <c:noMultiLvlLbl val="0"/>
      </c:catAx>
      <c:valAx>
        <c:axId val="65042624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0432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'[2]%distributn'!$BT$7:$BV$7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'[2]%distributn'!$BT$8:$BV$8</c:f>
              <c:numCache>
                <c:formatCode>General</c:formatCode>
                <c:ptCount val="3"/>
                <c:pt idx="0">
                  <c:v>96.405059465286996</c:v>
                </c:pt>
                <c:pt idx="1">
                  <c:v>86.11725056095878</c:v>
                </c:pt>
                <c:pt idx="2">
                  <c:v>86.905920191949889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78-4C79-9554-243755B774AB}"/>
            </c:ext>
          </c:extLst>
        </c:ser>
        <c:ser>
          <c:idx val="1"/>
          <c:order val="1"/>
          <c:tx>
            <c:strRef>
              <c:f>'[2]%distributn'!$BG$9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'[2]%distributn'!$BT$7:$BV$7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'[2]%distributn'!$BT$9:$BV$9</c:f>
              <c:numCache>
                <c:formatCode>General</c:formatCode>
                <c:ptCount val="3"/>
                <c:pt idx="0">
                  <c:v>3.3645171392822153</c:v>
                </c:pt>
                <c:pt idx="1">
                  <c:v>12.657810666334315</c:v>
                </c:pt>
                <c:pt idx="2">
                  <c:v>12.370583043121334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78-4C79-9554-243755B774AB}"/>
            </c:ext>
          </c:extLst>
        </c:ser>
        <c:ser>
          <c:idx val="2"/>
          <c:order val="2"/>
          <c:tx>
            <c:strRef>
              <c:f>'[2]%distributn'!$BG$10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'[2]%distributn'!$BT$7:$BV$7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'[2]%distributn'!$BT$10:$BV$10</c:f>
              <c:numCache>
                <c:formatCode>General</c:formatCode>
                <c:ptCount val="3"/>
                <c:pt idx="0">
                  <c:v>0.2304233954307762</c:v>
                </c:pt>
                <c:pt idx="1">
                  <c:v>1.2249387727069052</c:v>
                </c:pt>
                <c:pt idx="2">
                  <c:v>0.72349676492878046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78-4C79-9554-243755B77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650432152"/>
        <c:axId val="650428216"/>
      </c:barChart>
      <c:catAx>
        <c:axId val="650432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0428216"/>
        <c:crosses val="autoZero"/>
        <c:auto val="1"/>
        <c:lblAlgn val="ctr"/>
        <c:lblOffset val="100"/>
        <c:noMultiLvlLbl val="0"/>
      </c:catAx>
      <c:valAx>
        <c:axId val="65042821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0432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'[2]%distributn'!$BG$12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'[2]%distributn'!$BT$11:$BV$11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'[2]%distributn'!$BT$12:$BV$12</c:f>
              <c:numCache>
                <c:formatCode>General</c:formatCode>
                <c:ptCount val="3"/>
                <c:pt idx="0">
                  <c:v>96.405059465286996</c:v>
                </c:pt>
                <c:pt idx="1">
                  <c:v>89.415350650783793</c:v>
                </c:pt>
                <c:pt idx="2">
                  <c:v>91.447698669421911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B9-4014-9CEC-5A2DE82E42BA}"/>
            </c:ext>
          </c:extLst>
        </c:ser>
        <c:ser>
          <c:idx val="1"/>
          <c:order val="1"/>
          <c:tx>
            <c:strRef>
              <c:f>'[2]%distributn'!$BG$13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'[2]%distributn'!$BT$11:$BV$11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'[2]%distributn'!$BT$13:$BV$13</c:f>
              <c:numCache>
                <c:formatCode>General</c:formatCode>
                <c:ptCount val="3"/>
                <c:pt idx="0">
                  <c:v>3.3645171392822153</c:v>
                </c:pt>
                <c:pt idx="1">
                  <c:v>10.584649349216198</c:v>
                </c:pt>
                <c:pt idx="2">
                  <c:v>8.5523013305780875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9-4014-9CEC-5A2DE82E42BA}"/>
            </c:ext>
          </c:extLst>
        </c:ser>
        <c:ser>
          <c:idx val="2"/>
          <c:order val="2"/>
          <c:tx>
            <c:strRef>
              <c:f>'[2]%distributn'!$BG$14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'[2]%distributn'!$BT$11:$BV$11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'[2]%distributn'!$BT$14:$BV$14</c:f>
              <c:numCache>
                <c:formatCode>General</c:formatCode>
                <c:ptCount val="3"/>
                <c:pt idx="0">
                  <c:v>0.2304233954307762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B9-4014-9CEC-5A2DE82E4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622414792"/>
        <c:axId val="622417416"/>
      </c:barChart>
      <c:catAx>
        <c:axId val="622414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2417416"/>
        <c:crosses val="autoZero"/>
        <c:auto val="1"/>
        <c:lblAlgn val="ctr"/>
        <c:lblOffset val="100"/>
        <c:noMultiLvlLbl val="0"/>
      </c:catAx>
      <c:valAx>
        <c:axId val="62241741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2414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'[2]%distributn'!$BG$16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'[2]%distributn'!$BT$15:$BV$15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'[2]%distributn'!$BT$16:$BV$16</c:f>
              <c:numCache>
                <c:formatCode>General</c:formatCode>
                <c:ptCount val="3"/>
                <c:pt idx="0">
                  <c:v>96.405059465286996</c:v>
                </c:pt>
                <c:pt idx="1">
                  <c:v>89.780418211446602</c:v>
                </c:pt>
                <c:pt idx="2">
                  <c:v>89.234188359685064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57-4792-BFA7-0FE74E7FAAC2}"/>
            </c:ext>
          </c:extLst>
        </c:ser>
        <c:ser>
          <c:idx val="1"/>
          <c:order val="1"/>
          <c:tx>
            <c:strRef>
              <c:f>'[2]%distributn'!$BG$17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'[2]%distributn'!$BT$15:$BV$15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'[2]%distributn'!$BT$17:$BV$17</c:f>
              <c:numCache>
                <c:formatCode>General</c:formatCode>
                <c:ptCount val="3"/>
                <c:pt idx="0">
                  <c:v>3.3645171392822153</c:v>
                </c:pt>
                <c:pt idx="1">
                  <c:v>10.2195817885534</c:v>
                </c:pt>
                <c:pt idx="2">
                  <c:v>10.765811640314936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57-4792-BFA7-0FE74E7FAAC2}"/>
            </c:ext>
          </c:extLst>
        </c:ser>
        <c:ser>
          <c:idx val="2"/>
          <c:order val="2"/>
          <c:tx>
            <c:strRef>
              <c:f>'[2]%distributn'!$BG$18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'[2]%distributn'!$BT$15:$BV$15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'[2]%distributn'!$BT$18:$BV$18</c:f>
              <c:numCache>
                <c:formatCode>General</c:formatCode>
                <c:ptCount val="3"/>
                <c:pt idx="0">
                  <c:v>0.2304233954307762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57-4792-BFA7-0FE74E7FA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1265564335"/>
        <c:axId val="1265579727"/>
      </c:barChart>
      <c:catAx>
        <c:axId val="12655643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5579727"/>
        <c:crosses val="autoZero"/>
        <c:auto val="1"/>
        <c:lblAlgn val="ctr"/>
        <c:lblOffset val="100"/>
        <c:noMultiLvlLbl val="0"/>
      </c:catAx>
      <c:valAx>
        <c:axId val="1265579727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55643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'[2]%distributn'!$BH$3:$BJ$3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'[2]%distributn'!$BH$8:$BJ$8</c:f>
              <c:numCache>
                <c:formatCode>General</c:formatCode>
                <c:ptCount val="3"/>
                <c:pt idx="0">
                  <c:v>99.457991323324009</c:v>
                </c:pt>
                <c:pt idx="1">
                  <c:v>86.09906900958002</c:v>
                </c:pt>
                <c:pt idx="2">
                  <c:v>95.876378383697798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94-4AEF-9BE9-0954316BB0E6}"/>
            </c:ext>
          </c:extLst>
        </c:ser>
        <c:ser>
          <c:idx val="1"/>
          <c:order val="1"/>
          <c:tx>
            <c:strRef>
              <c:f>'[2]%distributn'!$BG$9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'[2]%distributn'!$BH$3:$BJ$3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'[2]%distributn'!$BH$9:$BJ$9</c:f>
              <c:numCache>
                <c:formatCode>General</c:formatCode>
                <c:ptCount val="3"/>
                <c:pt idx="0">
                  <c:v>0.47795252346742007</c:v>
                </c:pt>
                <c:pt idx="1">
                  <c:v>13.799008200670579</c:v>
                </c:pt>
                <c:pt idx="2">
                  <c:v>4.0637056811342003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94-4AEF-9BE9-0954316BB0E6}"/>
            </c:ext>
          </c:extLst>
        </c:ser>
        <c:ser>
          <c:idx val="2"/>
          <c:order val="2"/>
          <c:tx>
            <c:strRef>
              <c:f>'[2]%distributn'!$BG$10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'[2]%distributn'!$BH$3:$BJ$3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'[2]%distributn'!$BH$10:$BJ$10</c:f>
              <c:numCache>
                <c:formatCode>General</c:formatCode>
                <c:ptCount val="3"/>
                <c:pt idx="0">
                  <c:v>6.405615320855329E-2</c:v>
                </c:pt>
                <c:pt idx="1">
                  <c:v>0.10192278974940272</c:v>
                </c:pt>
                <c:pt idx="2">
                  <c:v>5.9915935168019997E-2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94-4AEF-9BE9-0954316BB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574300288"/>
        <c:axId val="574305208"/>
      </c:barChart>
      <c:catAx>
        <c:axId val="57430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05208"/>
        <c:crosses val="autoZero"/>
        <c:auto val="1"/>
        <c:lblAlgn val="ctr"/>
        <c:lblOffset val="100"/>
        <c:noMultiLvlLbl val="0"/>
      </c:catAx>
      <c:valAx>
        <c:axId val="57430520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00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'[2]%distributn'!$BG$20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'[2]%distributn'!$BT$19:$BV$19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'[2]%distributn'!$BT$20:$BV$20</c:f>
              <c:numCache>
                <c:formatCode>General</c:formatCode>
                <c:ptCount val="3"/>
                <c:pt idx="0">
                  <c:v>96.405059465286996</c:v>
                </c:pt>
                <c:pt idx="1">
                  <c:v>89.319547543562535</c:v>
                </c:pt>
                <c:pt idx="2">
                  <c:v>89.947870033094219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BC-4FD2-AD36-AD127276EF29}"/>
            </c:ext>
          </c:extLst>
        </c:ser>
        <c:ser>
          <c:idx val="1"/>
          <c:order val="1"/>
          <c:tx>
            <c:strRef>
              <c:f>'[2]%distributn'!$BG$21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'[2]%distributn'!$BT$19:$BV$19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'[2]%distributn'!$BT$21:$BV$21</c:f>
              <c:numCache>
                <c:formatCode>General</c:formatCode>
                <c:ptCount val="3"/>
                <c:pt idx="0">
                  <c:v>3.3645171392822153</c:v>
                </c:pt>
                <c:pt idx="1">
                  <c:v>10.680452456437457</c:v>
                </c:pt>
                <c:pt idx="2">
                  <c:v>10.052129966905769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BC-4FD2-AD36-AD127276EF29}"/>
            </c:ext>
          </c:extLst>
        </c:ser>
        <c:ser>
          <c:idx val="2"/>
          <c:order val="2"/>
          <c:tx>
            <c:strRef>
              <c:f>'[2]%distributn'!$BG$22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'[2]%distributn'!$BT$19:$BV$19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'[2]%distributn'!$BT$22:$BV$22</c:f>
              <c:numCache>
                <c:formatCode>General</c:formatCode>
                <c:ptCount val="3"/>
                <c:pt idx="0">
                  <c:v>0.2304233954307762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BC-4FD2-AD36-AD127276E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1192645311"/>
        <c:axId val="1192652799"/>
      </c:barChart>
      <c:catAx>
        <c:axId val="11926453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2652799"/>
        <c:crosses val="autoZero"/>
        <c:auto val="1"/>
        <c:lblAlgn val="ctr"/>
        <c:lblOffset val="100"/>
        <c:noMultiLvlLbl val="0"/>
      </c:catAx>
      <c:valAx>
        <c:axId val="1192652799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26453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'[2]%distributn'!$BW$3:$BY$3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'[2]%distributn'!$BW$4:$BY$4</c:f>
              <c:numCache>
                <c:formatCode>General</c:formatCode>
                <c:ptCount val="3"/>
                <c:pt idx="0">
                  <c:v>96.380995087163996</c:v>
                </c:pt>
                <c:pt idx="1">
                  <c:v>83.845553826630038</c:v>
                </c:pt>
                <c:pt idx="2">
                  <c:v>83.369209685252713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78-4892-A8F7-A9B990224B39}"/>
            </c:ext>
          </c:extLst>
        </c:ser>
        <c:ser>
          <c:idx val="1"/>
          <c:order val="1"/>
          <c:tx>
            <c:strRef>
              <c:f>'[2]%distributn'!$BG$5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'[2]%distributn'!$BW$3:$BY$3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'[2]%distributn'!$BW$5:$BY$5</c:f>
              <c:numCache>
                <c:formatCode>General</c:formatCode>
                <c:ptCount val="3"/>
                <c:pt idx="0">
                  <c:v>3.4236894535573397</c:v>
                </c:pt>
                <c:pt idx="1">
                  <c:v>16.154446173369969</c:v>
                </c:pt>
                <c:pt idx="2">
                  <c:v>16.630790314747287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78-4892-A8F7-A9B990224B39}"/>
            </c:ext>
          </c:extLst>
        </c:ser>
        <c:ser>
          <c:idx val="2"/>
          <c:order val="2"/>
          <c:tx>
            <c:strRef>
              <c:f>'[2]%distributn'!$BG$6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'[2]%distributn'!$BW$3:$BY$3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'[2]%distributn'!$BW$6:$BY$6</c:f>
              <c:numCache>
                <c:formatCode>General</c:formatCode>
                <c:ptCount val="3"/>
                <c:pt idx="0">
                  <c:v>0.19531545927867225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78-4892-A8F7-A9B990224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1246016991"/>
        <c:axId val="1246022815"/>
      </c:barChart>
      <c:catAx>
        <c:axId val="12460169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6022815"/>
        <c:crosses val="autoZero"/>
        <c:auto val="1"/>
        <c:lblAlgn val="ctr"/>
        <c:lblOffset val="100"/>
        <c:noMultiLvlLbl val="0"/>
      </c:catAx>
      <c:valAx>
        <c:axId val="1246022815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60169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'[2]%distributn'!$BW$7:$BY$7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'[2]%distributn'!$BW$8:$BY$8</c:f>
              <c:numCache>
                <c:formatCode>General</c:formatCode>
                <c:ptCount val="3"/>
                <c:pt idx="0">
                  <c:v>96.380995087163996</c:v>
                </c:pt>
                <c:pt idx="1">
                  <c:v>79.751757847626223</c:v>
                </c:pt>
                <c:pt idx="2">
                  <c:v>87.611640046028157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75-4643-809D-F0184E0292F2}"/>
            </c:ext>
          </c:extLst>
        </c:ser>
        <c:ser>
          <c:idx val="1"/>
          <c:order val="1"/>
          <c:tx>
            <c:strRef>
              <c:f>'[2]%distributn'!$BG$9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'[2]%distributn'!$BW$7:$BY$7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'[2]%distributn'!$BW$9:$BY$9</c:f>
              <c:numCache>
                <c:formatCode>General</c:formatCode>
                <c:ptCount val="3"/>
                <c:pt idx="0">
                  <c:v>3.4236894535573397</c:v>
                </c:pt>
                <c:pt idx="1">
                  <c:v>20.178694359728343</c:v>
                </c:pt>
                <c:pt idx="2">
                  <c:v>12.388359953971838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75-4643-809D-F0184E0292F2}"/>
            </c:ext>
          </c:extLst>
        </c:ser>
        <c:ser>
          <c:idx val="2"/>
          <c:order val="2"/>
          <c:tx>
            <c:strRef>
              <c:f>'[2]%distributn'!$BG$10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'[2]%distributn'!$BW$7:$BY$7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'[2]%distributn'!$BW$10:$BY$10</c:f>
              <c:numCache>
                <c:formatCode>General</c:formatCode>
                <c:ptCount val="3"/>
                <c:pt idx="0">
                  <c:v>0.19531545927867225</c:v>
                </c:pt>
                <c:pt idx="1">
                  <c:v>6.954779264542961E-2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75-4643-809D-F0184E029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1265561423"/>
        <c:axId val="1265568495"/>
      </c:barChart>
      <c:catAx>
        <c:axId val="1265561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5568495"/>
        <c:crosses val="autoZero"/>
        <c:auto val="1"/>
        <c:lblAlgn val="ctr"/>
        <c:lblOffset val="100"/>
        <c:noMultiLvlLbl val="0"/>
      </c:catAx>
      <c:valAx>
        <c:axId val="1265568495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55614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'[2]%distributn'!$BG$12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'[2]%distributn'!$BW$11:$BY$11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'[2]%distributn'!$BW$12:$BY$12</c:f>
              <c:numCache>
                <c:formatCode>General</c:formatCode>
                <c:ptCount val="3"/>
                <c:pt idx="0">
                  <c:v>96.380995087163996</c:v>
                </c:pt>
                <c:pt idx="1">
                  <c:v>83.287929597532354</c:v>
                </c:pt>
                <c:pt idx="2">
                  <c:v>94.483207390390618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9-414F-88AA-AC4B0556869C}"/>
            </c:ext>
          </c:extLst>
        </c:ser>
        <c:ser>
          <c:idx val="1"/>
          <c:order val="1"/>
          <c:tx>
            <c:strRef>
              <c:f>'[2]%distributn'!$BG$13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'[2]%distributn'!$BW$11:$BY$11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'[2]%distributn'!$BW$13:$BY$13</c:f>
              <c:numCache>
                <c:formatCode>General</c:formatCode>
                <c:ptCount val="3"/>
                <c:pt idx="0">
                  <c:v>3.4236894535573397</c:v>
                </c:pt>
                <c:pt idx="1">
                  <c:v>16.712070402467649</c:v>
                </c:pt>
                <c:pt idx="2">
                  <c:v>5.5167926096093831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9-414F-88AA-AC4B0556869C}"/>
            </c:ext>
          </c:extLst>
        </c:ser>
        <c:ser>
          <c:idx val="2"/>
          <c:order val="2"/>
          <c:tx>
            <c:strRef>
              <c:f>'[2]%distributn'!$BG$14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'[2]%distributn'!$BW$11:$BY$11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'[2]%distributn'!$BW$14:$BY$14</c:f>
              <c:numCache>
                <c:formatCode>General</c:formatCode>
                <c:ptCount val="3"/>
                <c:pt idx="0">
                  <c:v>0.19531545927867225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99-414F-88AA-AC4B05568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1192634495"/>
        <c:axId val="1192638655"/>
      </c:barChart>
      <c:catAx>
        <c:axId val="11926344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2638655"/>
        <c:crosses val="autoZero"/>
        <c:auto val="1"/>
        <c:lblAlgn val="ctr"/>
        <c:lblOffset val="100"/>
        <c:noMultiLvlLbl val="0"/>
      </c:catAx>
      <c:valAx>
        <c:axId val="1192638655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2634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'[2]%distributn'!$BG$16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'[2]%distributn'!$BW$15:$BY$15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'[2]%distributn'!$BW$16:$BY$16</c:f>
              <c:numCache>
                <c:formatCode>General</c:formatCode>
                <c:ptCount val="3"/>
                <c:pt idx="0">
                  <c:v>96.380995087163996</c:v>
                </c:pt>
                <c:pt idx="1">
                  <c:v>81.536725172629005</c:v>
                </c:pt>
                <c:pt idx="2">
                  <c:v>89.241613161247301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D8-4B76-8157-B22FF3B4B723}"/>
            </c:ext>
          </c:extLst>
        </c:ser>
        <c:ser>
          <c:idx val="1"/>
          <c:order val="1"/>
          <c:tx>
            <c:strRef>
              <c:f>'[2]%distributn'!$BG$17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'[2]%distributn'!$BW$15:$BY$15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'[2]%distributn'!$BW$17:$BY$17</c:f>
              <c:numCache>
                <c:formatCode>General</c:formatCode>
                <c:ptCount val="3"/>
                <c:pt idx="0">
                  <c:v>3.4236894535573397</c:v>
                </c:pt>
                <c:pt idx="1">
                  <c:v>18.463274827370995</c:v>
                </c:pt>
                <c:pt idx="2">
                  <c:v>10.758386838752699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D8-4B76-8157-B22FF3B4B723}"/>
            </c:ext>
          </c:extLst>
        </c:ser>
        <c:ser>
          <c:idx val="2"/>
          <c:order val="2"/>
          <c:tx>
            <c:strRef>
              <c:f>'[2]%distributn'!$BG$18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'[2]%distributn'!$BW$15:$BY$15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'[2]%distributn'!$BW$18:$BY$18</c:f>
              <c:numCache>
                <c:formatCode>General</c:formatCode>
                <c:ptCount val="3"/>
                <c:pt idx="0">
                  <c:v>0.19531545927867225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D8-4B76-8157-B22FF3B4B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1201653375"/>
        <c:axId val="1201657119"/>
      </c:barChart>
      <c:catAx>
        <c:axId val="1201653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1657119"/>
        <c:crosses val="autoZero"/>
        <c:auto val="1"/>
        <c:lblAlgn val="ctr"/>
        <c:lblOffset val="100"/>
        <c:noMultiLvlLbl val="0"/>
      </c:catAx>
      <c:valAx>
        <c:axId val="1201657119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1653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'[2]%distributn'!$BG$20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'[2]%distributn'!$BW$19:$BY$19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'[2]%distributn'!$BW$20:$BY$20</c:f>
              <c:numCache>
                <c:formatCode>General</c:formatCode>
                <c:ptCount val="3"/>
                <c:pt idx="0">
                  <c:v>96.380995087163996</c:v>
                </c:pt>
                <c:pt idx="1">
                  <c:v>79.012904827675683</c:v>
                </c:pt>
                <c:pt idx="2">
                  <c:v>84.976313231384765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C1-458F-8995-3CF285DD8026}"/>
            </c:ext>
          </c:extLst>
        </c:ser>
        <c:ser>
          <c:idx val="1"/>
          <c:order val="1"/>
          <c:tx>
            <c:strRef>
              <c:f>'[2]%distributn'!$BG$21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'[2]%distributn'!$BW$19:$BY$19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'[2]%distributn'!$BW$21:$BY$21</c:f>
              <c:numCache>
                <c:formatCode>General</c:formatCode>
                <c:ptCount val="3"/>
                <c:pt idx="0">
                  <c:v>3.4236894535573397</c:v>
                </c:pt>
                <c:pt idx="1">
                  <c:v>20.987095172324299</c:v>
                </c:pt>
                <c:pt idx="2">
                  <c:v>15.02368676861523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C1-458F-8995-3CF285DD8026}"/>
            </c:ext>
          </c:extLst>
        </c:ser>
        <c:ser>
          <c:idx val="2"/>
          <c:order val="2"/>
          <c:tx>
            <c:strRef>
              <c:f>'[2]%distributn'!$BG$22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'[2]%distributn'!$BW$19:$BY$19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'[2]%distributn'!$BW$22:$BY$22</c:f>
              <c:numCache>
                <c:formatCode>General</c:formatCode>
                <c:ptCount val="3"/>
                <c:pt idx="0">
                  <c:v>0.19531545927867225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C1-458F-8995-3CF285DD8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1229318511"/>
        <c:axId val="1229319343"/>
      </c:barChart>
      <c:catAx>
        <c:axId val="12293185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9319343"/>
        <c:crosses val="autoZero"/>
        <c:auto val="1"/>
        <c:lblAlgn val="ctr"/>
        <c:lblOffset val="100"/>
        <c:noMultiLvlLbl val="0"/>
      </c:catAx>
      <c:valAx>
        <c:axId val="1229319343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93185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'[2]%distributn'!$BG$24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'[2]%distributn'!$BW$23:$BY$23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'[2]%distributn'!$BW$24:$BY$24</c:f>
              <c:numCache>
                <c:formatCode>General</c:formatCode>
                <c:ptCount val="3"/>
                <c:pt idx="0">
                  <c:v>96.380995087163996</c:v>
                </c:pt>
                <c:pt idx="1">
                  <c:v>76.908263324810221</c:v>
                </c:pt>
                <c:pt idx="2">
                  <c:v>82.507021429935051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7E-4E2C-943B-C5576093FFF9}"/>
            </c:ext>
          </c:extLst>
        </c:ser>
        <c:ser>
          <c:idx val="1"/>
          <c:order val="1"/>
          <c:tx>
            <c:strRef>
              <c:f>'[2]%distributn'!$BG$25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'[2]%distributn'!$BW$23:$BY$23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'[2]%distributn'!$BW$25:$BY$25</c:f>
              <c:numCache>
                <c:formatCode>General</c:formatCode>
                <c:ptCount val="3"/>
                <c:pt idx="0">
                  <c:v>3.4236894535573397</c:v>
                </c:pt>
                <c:pt idx="1">
                  <c:v>22.872722334342232</c:v>
                </c:pt>
                <c:pt idx="2">
                  <c:v>17.302954149443522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7E-4E2C-943B-C5576093FFF9}"/>
            </c:ext>
          </c:extLst>
        </c:ser>
        <c:ser>
          <c:idx val="2"/>
          <c:order val="2"/>
          <c:tx>
            <c:strRef>
              <c:f>'[2]%distributn'!$BG$26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'[2]%distributn'!$BW$23:$BY$23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'[2]%distributn'!$BW$26:$BY$26</c:f>
              <c:numCache>
                <c:formatCode>General</c:formatCode>
                <c:ptCount val="3"/>
                <c:pt idx="0">
                  <c:v>0.19531545927867225</c:v>
                </c:pt>
                <c:pt idx="1">
                  <c:v>0.21901434084753818</c:v>
                </c:pt>
                <c:pt idx="2">
                  <c:v>0.19002442062142808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7E-4E2C-943B-C5576093F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1089624127"/>
        <c:axId val="1089602911"/>
      </c:barChart>
      <c:catAx>
        <c:axId val="108962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9602911"/>
        <c:crosses val="autoZero"/>
        <c:auto val="1"/>
        <c:lblAlgn val="ctr"/>
        <c:lblOffset val="100"/>
        <c:noMultiLvlLbl val="0"/>
      </c:catAx>
      <c:valAx>
        <c:axId val="1089602911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962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'[2]%distributn'!$BZ$3:$CB$3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'[2]%distributn'!$BZ$4:$CB$4</c:f>
              <c:numCache>
                <c:formatCode>General</c:formatCode>
                <c:ptCount val="3"/>
                <c:pt idx="0">
                  <c:v>79.362937743772918</c:v>
                </c:pt>
                <c:pt idx="1">
                  <c:v>54.935507343438331</c:v>
                </c:pt>
                <c:pt idx="2">
                  <c:v>60.981460834923773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E1-41A3-AFA5-98F756F6F2EA}"/>
            </c:ext>
          </c:extLst>
        </c:ser>
        <c:ser>
          <c:idx val="1"/>
          <c:order val="1"/>
          <c:tx>
            <c:strRef>
              <c:f>'[2]%distributn'!$BG$5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'[2]%distributn'!$BZ$3:$CB$3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'[2]%distributn'!$BZ$5:$CB$5</c:f>
              <c:numCache>
                <c:formatCode>General</c:formatCode>
                <c:ptCount val="3"/>
                <c:pt idx="0">
                  <c:v>20.637062256227072</c:v>
                </c:pt>
                <c:pt idx="1">
                  <c:v>45.064492656561669</c:v>
                </c:pt>
                <c:pt idx="2">
                  <c:v>39.018523145428027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E1-41A3-AFA5-98F756F6F2EA}"/>
            </c:ext>
          </c:extLst>
        </c:ser>
        <c:ser>
          <c:idx val="2"/>
          <c:order val="2"/>
          <c:tx>
            <c:strRef>
              <c:f>'[2]%distributn'!$BG$6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'[2]%distributn'!$BZ$3:$CB$3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'[2]%distributn'!$BZ$6:$CB$6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1.6019648205321484E-5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E1-41A3-AFA5-98F756F6F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1201658783"/>
        <c:axId val="1201653791"/>
      </c:barChart>
      <c:catAx>
        <c:axId val="12016587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1653791"/>
        <c:crosses val="autoZero"/>
        <c:auto val="1"/>
        <c:lblAlgn val="ctr"/>
        <c:lblOffset val="100"/>
        <c:noMultiLvlLbl val="0"/>
      </c:catAx>
      <c:valAx>
        <c:axId val="12016537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16587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'[2]%distributn'!$BZ$7:$CB$7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'[2]%distributn'!$BZ$8:$CB$8</c:f>
              <c:numCache>
                <c:formatCode>General</c:formatCode>
                <c:ptCount val="3"/>
                <c:pt idx="0">
                  <c:v>79.362937743772918</c:v>
                </c:pt>
                <c:pt idx="1">
                  <c:v>59.209468038866056</c:v>
                </c:pt>
                <c:pt idx="2">
                  <c:v>60.773759603128561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9-4565-A099-BEECFDBADBF8}"/>
            </c:ext>
          </c:extLst>
        </c:ser>
        <c:ser>
          <c:idx val="1"/>
          <c:order val="1"/>
          <c:tx>
            <c:strRef>
              <c:f>'[2]%distributn'!$BG$9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'[2]%distributn'!$BZ$7:$CB$7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'[2]%distributn'!$BZ$9:$CB$9</c:f>
              <c:numCache>
                <c:formatCode>General</c:formatCode>
                <c:ptCount val="3"/>
                <c:pt idx="0">
                  <c:v>20.637062256227072</c:v>
                </c:pt>
                <c:pt idx="1">
                  <c:v>40.790531961133944</c:v>
                </c:pt>
                <c:pt idx="2">
                  <c:v>39.226224733531339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A9-4565-A099-BEECFDBADBF8}"/>
            </c:ext>
          </c:extLst>
        </c:ser>
        <c:ser>
          <c:idx val="2"/>
          <c:order val="2"/>
          <c:tx>
            <c:strRef>
              <c:f>'[2]%distributn'!$BG$10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'[2]%distributn'!$BZ$7:$CB$7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'[2]%distributn'!$BZ$10:$CB$10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1.566334010389911E-5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A9-4565-A099-BEECFDBAD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1201657951"/>
        <c:axId val="1201643391"/>
      </c:barChart>
      <c:catAx>
        <c:axId val="1201657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1643391"/>
        <c:crosses val="autoZero"/>
        <c:auto val="1"/>
        <c:lblAlgn val="ctr"/>
        <c:lblOffset val="100"/>
        <c:noMultiLvlLbl val="0"/>
      </c:catAx>
      <c:valAx>
        <c:axId val="1201643391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16579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'[2]%distributn'!$BG$12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'[2]%distributn'!$BZ$11:$CB$11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'[2]%distributn'!$BZ$12:$CB$12</c:f>
              <c:numCache>
                <c:formatCode>General</c:formatCode>
                <c:ptCount val="3"/>
                <c:pt idx="0">
                  <c:v>79.362937743772918</c:v>
                </c:pt>
                <c:pt idx="1">
                  <c:v>100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82-4FF5-9595-F3DE252EEC82}"/>
            </c:ext>
          </c:extLst>
        </c:ser>
        <c:ser>
          <c:idx val="1"/>
          <c:order val="1"/>
          <c:tx>
            <c:strRef>
              <c:f>'[2]%distributn'!$BG$13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'[2]%distributn'!$BZ$11:$CB$11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'[2]%distributn'!$BZ$13:$CB$13</c:f>
              <c:numCache>
                <c:formatCode>General</c:formatCode>
                <c:ptCount val="3"/>
                <c:pt idx="0">
                  <c:v>20.637062256227072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82-4FF5-9595-F3DE252EEC82}"/>
            </c:ext>
          </c:extLst>
        </c:ser>
        <c:ser>
          <c:idx val="2"/>
          <c:order val="2"/>
          <c:tx>
            <c:strRef>
              <c:f>'[2]%distributn'!$BG$14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'[2]%distributn'!$BZ$11:$CB$11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'[2]%distributn'!$BZ$14:$CB$14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82-4FF5-9595-F3DE252EE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1201641311"/>
        <c:axId val="1201639647"/>
      </c:barChart>
      <c:catAx>
        <c:axId val="12016413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1639647"/>
        <c:crosses val="autoZero"/>
        <c:auto val="1"/>
        <c:lblAlgn val="ctr"/>
        <c:lblOffset val="100"/>
        <c:noMultiLvlLbl val="0"/>
      </c:catAx>
      <c:valAx>
        <c:axId val="1201639647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16413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'[2]%distributn'!$BG$12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'[2]%distributn'!$BH$3:$BJ$3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'[2]%distributn'!$BH$12:$BJ$12</c:f>
              <c:numCache>
                <c:formatCode>General</c:formatCode>
                <c:ptCount val="3"/>
                <c:pt idx="0">
                  <c:v>99.457991323324009</c:v>
                </c:pt>
                <c:pt idx="1">
                  <c:v>84.389809152535136</c:v>
                </c:pt>
                <c:pt idx="2">
                  <c:v>97.706876198056875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19-4986-87CF-8C3C232B3679}"/>
            </c:ext>
          </c:extLst>
        </c:ser>
        <c:ser>
          <c:idx val="1"/>
          <c:order val="1"/>
          <c:tx>
            <c:strRef>
              <c:f>'[2]%distributn'!$BG$13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'[2]%distributn'!$BH$3:$BJ$3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'[2]%distributn'!$BH$13:$BJ$13</c:f>
              <c:numCache>
                <c:formatCode>General</c:formatCode>
                <c:ptCount val="3"/>
                <c:pt idx="0">
                  <c:v>0.47795252346742007</c:v>
                </c:pt>
                <c:pt idx="1">
                  <c:v>15.610190847464869</c:v>
                </c:pt>
                <c:pt idx="2">
                  <c:v>2.2931238019431168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19-4986-87CF-8C3C232B3679}"/>
            </c:ext>
          </c:extLst>
        </c:ser>
        <c:ser>
          <c:idx val="2"/>
          <c:order val="2"/>
          <c:tx>
            <c:strRef>
              <c:f>'[2]%distributn'!$BG$14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'[2]%distributn'!$BH$3:$BJ$3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'[2]%distributn'!$BH$14:$BJ$14</c:f>
              <c:numCache>
                <c:formatCode>General</c:formatCode>
                <c:ptCount val="3"/>
                <c:pt idx="0">
                  <c:v>6.405615320855329E-2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19-4986-87CF-8C3C232B3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575455560"/>
        <c:axId val="575456216"/>
      </c:barChart>
      <c:catAx>
        <c:axId val="575455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5456216"/>
        <c:crosses val="autoZero"/>
        <c:auto val="1"/>
        <c:lblAlgn val="ctr"/>
        <c:lblOffset val="100"/>
        <c:noMultiLvlLbl val="0"/>
      </c:catAx>
      <c:valAx>
        <c:axId val="57545621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5455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'[2]%distributn'!$BG$16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'[2]%distributn'!$BZ$15:$CB$15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'[2]%distributn'!$BZ$16:$CB$16</c:f>
              <c:numCache>
                <c:formatCode>General</c:formatCode>
                <c:ptCount val="3"/>
                <c:pt idx="0">
                  <c:v>79.362937743772918</c:v>
                </c:pt>
                <c:pt idx="1">
                  <c:v>72.581392944577019</c:v>
                </c:pt>
                <c:pt idx="2">
                  <c:v>86.223875697559905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7B-4662-9920-6DFA8AA3CD7C}"/>
            </c:ext>
          </c:extLst>
        </c:ser>
        <c:ser>
          <c:idx val="1"/>
          <c:order val="1"/>
          <c:tx>
            <c:strRef>
              <c:f>'[2]%distributn'!$BG$17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'[2]%distributn'!$BZ$15:$CB$15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'[2]%distributn'!$BZ$17:$CB$17</c:f>
              <c:numCache>
                <c:formatCode>General</c:formatCode>
                <c:ptCount val="3"/>
                <c:pt idx="0">
                  <c:v>20.637062256227072</c:v>
                </c:pt>
                <c:pt idx="1">
                  <c:v>27.418607055422981</c:v>
                </c:pt>
                <c:pt idx="2">
                  <c:v>13.776124302440101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7B-4662-9920-6DFA8AA3CD7C}"/>
            </c:ext>
          </c:extLst>
        </c:ser>
        <c:ser>
          <c:idx val="2"/>
          <c:order val="2"/>
          <c:tx>
            <c:strRef>
              <c:f>'[2]%distributn'!$BG$18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'[2]%distributn'!$BZ$15:$CB$15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'[2]%distributn'!$BZ$18:$CB$18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7B-4662-9920-6DFA8AA3C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1265591375"/>
        <c:axId val="1265586383"/>
      </c:barChart>
      <c:catAx>
        <c:axId val="1265591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5586383"/>
        <c:crosses val="autoZero"/>
        <c:auto val="1"/>
        <c:lblAlgn val="ctr"/>
        <c:lblOffset val="100"/>
        <c:noMultiLvlLbl val="0"/>
      </c:catAx>
      <c:valAx>
        <c:axId val="1265586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5591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'[2]%distributn'!$BG$20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'[2]%distributn'!$BZ$19:$CB$19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'[2]%distributn'!$BZ$20:$CB$20</c:f>
              <c:numCache>
                <c:formatCode>General</c:formatCode>
                <c:ptCount val="3"/>
                <c:pt idx="0">
                  <c:v>79.362937743772918</c:v>
                </c:pt>
                <c:pt idx="1">
                  <c:v>63.644698492202131</c:v>
                </c:pt>
                <c:pt idx="2">
                  <c:v>81.19771781562352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78-4705-B41E-7AC25B2BB842}"/>
            </c:ext>
          </c:extLst>
        </c:ser>
        <c:ser>
          <c:idx val="1"/>
          <c:order val="1"/>
          <c:tx>
            <c:strRef>
              <c:f>'[2]%distributn'!$BG$21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'[2]%distributn'!$BZ$19:$CB$19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'[2]%distributn'!$BZ$21:$CB$21</c:f>
              <c:numCache>
                <c:formatCode>General</c:formatCode>
                <c:ptCount val="3"/>
                <c:pt idx="0">
                  <c:v>20.637062256227072</c:v>
                </c:pt>
                <c:pt idx="1">
                  <c:v>36.355301507797869</c:v>
                </c:pt>
                <c:pt idx="2">
                  <c:v>18.802282184376484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78-4705-B41E-7AC25B2BB842}"/>
            </c:ext>
          </c:extLst>
        </c:ser>
        <c:ser>
          <c:idx val="2"/>
          <c:order val="2"/>
          <c:tx>
            <c:strRef>
              <c:f>'[2]%distributn'!$BG$22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'[2]%distributn'!$BZ$19:$CB$19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'[2]%distributn'!$BZ$22:$CB$22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78-4705-B41E-7AC25B2BB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1229291055"/>
        <c:axId val="1229298543"/>
      </c:barChart>
      <c:catAx>
        <c:axId val="1229291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9298543"/>
        <c:crosses val="autoZero"/>
        <c:auto val="1"/>
        <c:lblAlgn val="ctr"/>
        <c:lblOffset val="100"/>
        <c:noMultiLvlLbl val="0"/>
      </c:catAx>
      <c:valAx>
        <c:axId val="1229298543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9291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'[2]%distributn'!$BG$24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'[2]%distributn'!$BZ$23:$CB$23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'[2]%distributn'!$BZ$24:$CB$24</c:f>
              <c:numCache>
                <c:formatCode>General</c:formatCode>
                <c:ptCount val="3"/>
                <c:pt idx="0">
                  <c:v>79.362937743772918</c:v>
                </c:pt>
                <c:pt idx="1">
                  <c:v>58.932233069275831</c:v>
                </c:pt>
                <c:pt idx="2">
                  <c:v>59.444302829467247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D5-4FBC-AEC6-A81542AC7B2D}"/>
            </c:ext>
          </c:extLst>
        </c:ser>
        <c:ser>
          <c:idx val="1"/>
          <c:order val="1"/>
          <c:tx>
            <c:strRef>
              <c:f>'[2]%distributn'!$BG$25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'[2]%distributn'!$BZ$23:$CB$23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'[2]%distributn'!$BZ$25:$CB$25</c:f>
              <c:numCache>
                <c:formatCode>General</c:formatCode>
                <c:ptCount val="3"/>
                <c:pt idx="0">
                  <c:v>20.637062256227072</c:v>
                </c:pt>
                <c:pt idx="1">
                  <c:v>41.067766930724176</c:v>
                </c:pt>
                <c:pt idx="2">
                  <c:v>40.55569717053276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D5-4FBC-AEC6-A81542AC7B2D}"/>
            </c:ext>
          </c:extLst>
        </c:ser>
        <c:ser>
          <c:idx val="2"/>
          <c:order val="2"/>
          <c:tx>
            <c:strRef>
              <c:f>'[2]%distributn'!$BG$26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'[2]%distributn'!$BZ$23:$CB$23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'[2]%distributn'!$BZ$26:$CB$26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D5-4FBC-AEC6-A81542AC7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1086983663"/>
        <c:axId val="1086984495"/>
      </c:barChart>
      <c:catAx>
        <c:axId val="1086983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6984495"/>
        <c:crosses val="autoZero"/>
        <c:auto val="1"/>
        <c:lblAlgn val="ctr"/>
        <c:lblOffset val="100"/>
        <c:noMultiLvlLbl val="0"/>
      </c:catAx>
      <c:valAx>
        <c:axId val="1086984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6983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'[2]%distributn'!$CC$3:$CE$3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'[2]%distributn'!$CC$4:$CE$4</c:f>
              <c:numCache>
                <c:formatCode>General</c:formatCode>
                <c:ptCount val="3"/>
                <c:pt idx="0">
                  <c:v>94.091877706755369</c:v>
                </c:pt>
                <c:pt idx="1">
                  <c:v>46.129112792825218</c:v>
                </c:pt>
                <c:pt idx="2">
                  <c:v>60.165769133135974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2-4FD0-8913-710483B37466}"/>
            </c:ext>
          </c:extLst>
        </c:ser>
        <c:ser>
          <c:idx val="1"/>
          <c:order val="1"/>
          <c:tx>
            <c:strRef>
              <c:f>'[2]%distributn'!$BG$5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'[2]%distributn'!$CC$3:$CE$3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'[2]%distributn'!$CC$5:$CE$5</c:f>
              <c:numCache>
                <c:formatCode>General</c:formatCode>
                <c:ptCount val="3"/>
                <c:pt idx="0">
                  <c:v>5.8361011525996531</c:v>
                </c:pt>
                <c:pt idx="1">
                  <c:v>53.870887207174775</c:v>
                </c:pt>
                <c:pt idx="2">
                  <c:v>39.834230866864019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2-4FD0-8913-710483B37466}"/>
            </c:ext>
          </c:extLst>
        </c:ser>
        <c:ser>
          <c:idx val="2"/>
          <c:order val="2"/>
          <c:tx>
            <c:strRef>
              <c:f>'[2]%distributn'!$BG$6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'[2]%distributn'!$CC$3:$CE$3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'[2]%distributn'!$CC$6:$CE$6</c:f>
              <c:numCache>
                <c:formatCode>General</c:formatCode>
                <c:ptCount val="3"/>
                <c:pt idx="0">
                  <c:v>7.2021140644972378E-2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52-4FD0-8913-710483B37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1218839999"/>
        <c:axId val="1218835423"/>
      </c:barChart>
      <c:catAx>
        <c:axId val="12188399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8835423"/>
        <c:crosses val="autoZero"/>
        <c:auto val="1"/>
        <c:lblAlgn val="ctr"/>
        <c:lblOffset val="100"/>
        <c:noMultiLvlLbl val="0"/>
      </c:catAx>
      <c:valAx>
        <c:axId val="12188354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88399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'[2]%distributn'!$CF$3:$CH$3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'[2]%distributn'!$CF$4:$CH$4</c:f>
              <c:numCache>
                <c:formatCode>General</c:formatCode>
                <c:ptCount val="3"/>
                <c:pt idx="0">
                  <c:v>99.39947049900033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2B-4309-B841-3C2C74ADF798}"/>
            </c:ext>
          </c:extLst>
        </c:ser>
        <c:ser>
          <c:idx val="1"/>
          <c:order val="1"/>
          <c:tx>
            <c:strRef>
              <c:f>'[2]%distributn'!$BG$5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'[2]%distributn'!$CF$3:$CH$3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'[2]%distributn'!$CF$5:$CH$5</c:f>
              <c:numCache>
                <c:formatCode>General</c:formatCode>
                <c:ptCount val="3"/>
                <c:pt idx="0">
                  <c:v>3.186536985100992E-2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2B-4309-B841-3C2C74ADF798}"/>
            </c:ext>
          </c:extLst>
        </c:ser>
        <c:ser>
          <c:idx val="2"/>
          <c:order val="2"/>
          <c:tx>
            <c:strRef>
              <c:f>'[2]%distributn'!$BG$6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'[2]%distributn'!$CF$3:$CH$3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'[2]%distributn'!$CF$6:$CH$6</c:f>
              <c:numCache>
                <c:formatCode>General</c:formatCode>
                <c:ptCount val="3"/>
                <c:pt idx="0">
                  <c:v>0.56866413114866021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2B-4309-B841-3C2C74ADF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1218785919"/>
        <c:axId val="1218788415"/>
      </c:barChart>
      <c:catAx>
        <c:axId val="12187859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8788415"/>
        <c:crosses val="autoZero"/>
        <c:auto val="1"/>
        <c:lblAlgn val="ctr"/>
        <c:lblOffset val="100"/>
        <c:noMultiLvlLbl val="0"/>
      </c:catAx>
      <c:valAx>
        <c:axId val="1218788415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87859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'[2]%distributn'!$CC$7:$CE$7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'[2]%distributn'!$CC$8:$CE$8</c:f>
              <c:numCache>
                <c:formatCode>General</c:formatCode>
                <c:ptCount val="3"/>
                <c:pt idx="0">
                  <c:v>94.091877706755369</c:v>
                </c:pt>
                <c:pt idx="1">
                  <c:v>47.959458173767736</c:v>
                </c:pt>
                <c:pt idx="2">
                  <c:v>59.198187031455483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0-471B-9B30-C7C207457D63}"/>
            </c:ext>
          </c:extLst>
        </c:ser>
        <c:ser>
          <c:idx val="1"/>
          <c:order val="1"/>
          <c:tx>
            <c:strRef>
              <c:f>'[2]%distributn'!$BG$9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'[2]%distributn'!$CC$7:$CE$7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'[2]%distributn'!$CC$9:$CE$9</c:f>
              <c:numCache>
                <c:formatCode>General</c:formatCode>
                <c:ptCount val="3"/>
                <c:pt idx="0">
                  <c:v>5.8361011525996531</c:v>
                </c:pt>
                <c:pt idx="1">
                  <c:v>52.03608311311703</c:v>
                </c:pt>
                <c:pt idx="2">
                  <c:v>40.729941223537729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30-471B-9B30-C7C207457D63}"/>
            </c:ext>
          </c:extLst>
        </c:ser>
        <c:ser>
          <c:idx val="2"/>
          <c:order val="2"/>
          <c:tx>
            <c:strRef>
              <c:f>'[2]%distributn'!$BG$10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'[2]%distributn'!$CC$7:$CE$7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'[2]%distributn'!$CC$10:$CE$10</c:f>
              <c:numCache>
                <c:formatCode>General</c:formatCode>
                <c:ptCount val="3"/>
                <c:pt idx="0">
                  <c:v>7.2021140644972378E-2</c:v>
                </c:pt>
                <c:pt idx="1">
                  <c:v>4.4587131152418746E-3</c:v>
                </c:pt>
                <c:pt idx="2">
                  <c:v>7.1871745006785975E-2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30-471B-9B30-C7C207457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860391247"/>
        <c:axId val="860392495"/>
      </c:barChart>
      <c:catAx>
        <c:axId val="860391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0392495"/>
        <c:crosses val="autoZero"/>
        <c:auto val="1"/>
        <c:lblAlgn val="ctr"/>
        <c:lblOffset val="100"/>
        <c:noMultiLvlLbl val="0"/>
      </c:catAx>
      <c:valAx>
        <c:axId val="860392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03912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'[2]%distributn'!$CF$7:$CH$7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'[2]%distributn'!$CF$8:$CH$8</c:f>
              <c:numCache>
                <c:formatCode>General</c:formatCode>
                <c:ptCount val="3"/>
                <c:pt idx="0">
                  <c:v>99.743059496610556</c:v>
                </c:pt>
                <c:pt idx="1">
                  <c:v>100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47-4AB9-B4B7-7DD730CA05A7}"/>
            </c:ext>
          </c:extLst>
        </c:ser>
        <c:ser>
          <c:idx val="1"/>
          <c:order val="1"/>
          <c:tx>
            <c:strRef>
              <c:f>'[2]%distributn'!$BG$9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'[2]%distributn'!$CF$7:$CH$7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'[2]%distributn'!$CF$9:$CH$9</c:f>
              <c:numCache>
                <c:formatCode>General</c:formatCode>
                <c:ptCount val="3"/>
                <c:pt idx="0">
                  <c:v>1.3633808425031818E-2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47-4AB9-B4B7-7DD730CA05A7}"/>
            </c:ext>
          </c:extLst>
        </c:ser>
        <c:ser>
          <c:idx val="2"/>
          <c:order val="2"/>
          <c:tx>
            <c:strRef>
              <c:f>'[2]%distributn'!$BG$10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'[2]%distributn'!$CF$7:$CH$7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'[2]%distributn'!$CF$10:$CH$10</c:f>
              <c:numCache>
                <c:formatCode>General</c:formatCode>
                <c:ptCount val="3"/>
                <c:pt idx="0">
                  <c:v>0.24330669496441709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47-4AB9-B4B7-7DD730CA0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1201647967"/>
        <c:axId val="1201657535"/>
      </c:barChart>
      <c:catAx>
        <c:axId val="12016479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1657535"/>
        <c:crosses val="autoZero"/>
        <c:auto val="1"/>
        <c:lblAlgn val="ctr"/>
        <c:lblOffset val="100"/>
        <c:noMultiLvlLbl val="0"/>
      </c:catAx>
      <c:valAx>
        <c:axId val="1201657535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16479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'[2]%distributn'!$BG$12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'[2]%distributn'!$CC$11:$CE$11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'[2]%distributn'!$CC$12:$CE$12</c:f>
              <c:numCache>
                <c:formatCode>General</c:formatCode>
                <c:ptCount val="3"/>
                <c:pt idx="0">
                  <c:v>94.091877706755369</c:v>
                </c:pt>
                <c:pt idx="1">
                  <c:v>54.613559962886782</c:v>
                </c:pt>
                <c:pt idx="2">
                  <c:v>57.238934440262149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E4-4BC7-ADE5-4DE4313E72B5}"/>
            </c:ext>
          </c:extLst>
        </c:ser>
        <c:ser>
          <c:idx val="1"/>
          <c:order val="1"/>
          <c:tx>
            <c:strRef>
              <c:f>'[2]%distributn'!$BG$13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'[2]%distributn'!$CC$11:$CE$11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'[2]%distributn'!$CC$13:$CE$13</c:f>
              <c:numCache>
                <c:formatCode>General</c:formatCode>
                <c:ptCount val="3"/>
                <c:pt idx="0">
                  <c:v>5.8361011525996531</c:v>
                </c:pt>
                <c:pt idx="1">
                  <c:v>45.386440037113204</c:v>
                </c:pt>
                <c:pt idx="2">
                  <c:v>42.761065559737851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E4-4BC7-ADE5-4DE4313E72B5}"/>
            </c:ext>
          </c:extLst>
        </c:ser>
        <c:ser>
          <c:idx val="2"/>
          <c:order val="2"/>
          <c:tx>
            <c:strRef>
              <c:f>'[2]%distributn'!$BG$14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'[2]%distributn'!$CC$11:$CE$11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'[2]%distributn'!$CC$14:$CE$14</c:f>
              <c:numCache>
                <c:formatCode>General</c:formatCode>
                <c:ptCount val="3"/>
                <c:pt idx="0">
                  <c:v>7.2021140644972378E-2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E4-4BC7-ADE5-4DE4313E7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1089625375"/>
        <c:axId val="1089623295"/>
      </c:barChart>
      <c:catAx>
        <c:axId val="1089625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9623295"/>
        <c:crosses val="autoZero"/>
        <c:auto val="1"/>
        <c:lblAlgn val="ctr"/>
        <c:lblOffset val="100"/>
        <c:noMultiLvlLbl val="0"/>
      </c:catAx>
      <c:valAx>
        <c:axId val="10896232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9625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'[2]%distributn'!$BG$12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'[2]%distributn'!$CF$11:$CH$11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'[2]%distributn'!$CF$12:$CH$12</c:f>
              <c:numCache>
                <c:formatCode>General</c:formatCode>
                <c:ptCount val="3"/>
                <c:pt idx="0">
                  <c:v>99.743059496610556</c:v>
                </c:pt>
                <c:pt idx="1">
                  <c:v>99.975389663658746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C7-42B1-8C4B-84E84C9BF435}"/>
            </c:ext>
          </c:extLst>
        </c:ser>
        <c:ser>
          <c:idx val="1"/>
          <c:order val="1"/>
          <c:tx>
            <c:strRef>
              <c:f>'[2]%distributn'!$BG$13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'[2]%distributn'!$CF$11:$CH$11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'[2]%distributn'!$CF$13:$CH$13</c:f>
              <c:numCache>
                <c:formatCode>General</c:formatCode>
                <c:ptCount val="3"/>
                <c:pt idx="0">
                  <c:v>1.3633808425031818E-2</c:v>
                </c:pt>
                <c:pt idx="1">
                  <c:v>2.4610336341262754E-2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C7-42B1-8C4B-84E84C9BF435}"/>
            </c:ext>
          </c:extLst>
        </c:ser>
        <c:ser>
          <c:idx val="2"/>
          <c:order val="2"/>
          <c:tx>
            <c:strRef>
              <c:f>'[2]%distributn'!$BG$14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'[2]%distributn'!$CF$11:$CH$11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'[2]%distributn'!$CF$14:$CH$14</c:f>
              <c:numCache>
                <c:formatCode>General</c:formatCode>
                <c:ptCount val="3"/>
                <c:pt idx="0">
                  <c:v>0.24330669496441709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C7-42B1-8C4B-84E84C9BF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2110496207"/>
        <c:axId val="274137327"/>
      </c:barChart>
      <c:catAx>
        <c:axId val="21104962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4137327"/>
        <c:crosses val="autoZero"/>
        <c:auto val="1"/>
        <c:lblAlgn val="ctr"/>
        <c:lblOffset val="100"/>
        <c:noMultiLvlLbl val="0"/>
      </c:catAx>
      <c:valAx>
        <c:axId val="274137327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04962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'[2]%distributn'!$BG$12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'[2]%distributn'!$CF$11:$CH$11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'[2]%distributn'!$CF$12:$CH$12</c:f>
              <c:numCache>
                <c:formatCode>General</c:formatCode>
                <c:ptCount val="3"/>
                <c:pt idx="0">
                  <c:v>99.743059496610556</c:v>
                </c:pt>
                <c:pt idx="1">
                  <c:v>99.975389663658746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10-4EF9-A786-DE901AE5E977}"/>
            </c:ext>
          </c:extLst>
        </c:ser>
        <c:ser>
          <c:idx val="1"/>
          <c:order val="1"/>
          <c:tx>
            <c:strRef>
              <c:f>'[2]%distributn'!$BG$13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'[2]%distributn'!$CF$11:$CH$11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'[2]%distributn'!$CF$13:$CH$13</c:f>
              <c:numCache>
                <c:formatCode>General</c:formatCode>
                <c:ptCount val="3"/>
                <c:pt idx="0">
                  <c:v>1.3633808425031818E-2</c:v>
                </c:pt>
                <c:pt idx="1">
                  <c:v>2.4610336341262754E-2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10-4EF9-A786-DE901AE5E977}"/>
            </c:ext>
          </c:extLst>
        </c:ser>
        <c:ser>
          <c:idx val="2"/>
          <c:order val="2"/>
          <c:tx>
            <c:strRef>
              <c:f>'[2]%distributn'!$BG$14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'[2]%distributn'!$CF$11:$CH$11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'[2]%distributn'!$CF$14:$CH$14</c:f>
              <c:numCache>
                <c:formatCode>General</c:formatCode>
                <c:ptCount val="3"/>
                <c:pt idx="0">
                  <c:v>0.24330669496441709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10-4EF9-A786-DE901AE5E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398418687"/>
        <c:axId val="398419103"/>
      </c:barChart>
      <c:catAx>
        <c:axId val="398418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8419103"/>
        <c:crosses val="autoZero"/>
        <c:auto val="1"/>
        <c:lblAlgn val="ctr"/>
        <c:lblOffset val="100"/>
        <c:noMultiLvlLbl val="0"/>
      </c:catAx>
      <c:valAx>
        <c:axId val="398419103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84186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'[2]%distributn'!$BG$16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'[2]%distributn'!$BH$3:$BJ$3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'[2]%distributn'!$BH$16:$BJ$16</c:f>
              <c:numCache>
                <c:formatCode>General</c:formatCode>
                <c:ptCount val="3"/>
                <c:pt idx="0">
                  <c:v>99.457991323324009</c:v>
                </c:pt>
                <c:pt idx="1">
                  <c:v>85.686408195780501</c:v>
                </c:pt>
                <c:pt idx="2">
                  <c:v>97.026939013521741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C8-42EF-8000-56D71D5739B9}"/>
            </c:ext>
          </c:extLst>
        </c:ser>
        <c:ser>
          <c:idx val="1"/>
          <c:order val="1"/>
          <c:tx>
            <c:strRef>
              <c:f>'[2]%distributn'!$BG$17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'[2]%distributn'!$BH$3:$BJ$3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'[2]%distributn'!$BH$17:$BJ$17</c:f>
              <c:numCache>
                <c:formatCode>General</c:formatCode>
                <c:ptCount val="3"/>
                <c:pt idx="0">
                  <c:v>0.47795252346742007</c:v>
                </c:pt>
                <c:pt idx="1">
                  <c:v>14.313591804219502</c:v>
                </c:pt>
                <c:pt idx="2">
                  <c:v>2.9730609864782509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C8-42EF-8000-56D71D5739B9}"/>
            </c:ext>
          </c:extLst>
        </c:ser>
        <c:ser>
          <c:idx val="2"/>
          <c:order val="2"/>
          <c:tx>
            <c:strRef>
              <c:f>'[2]%distributn'!$BG$18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'[2]%distributn'!$BH$3:$BJ$3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'[2]%distributn'!$BH$18:$BJ$18</c:f>
              <c:numCache>
                <c:formatCode>General</c:formatCode>
                <c:ptCount val="3"/>
                <c:pt idx="0">
                  <c:v>6.405615320855329E-2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C8-42EF-8000-56D71D573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624117520"/>
        <c:axId val="574307504"/>
      </c:barChart>
      <c:catAx>
        <c:axId val="624117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307504"/>
        <c:crosses val="autoZero"/>
        <c:auto val="1"/>
        <c:lblAlgn val="ctr"/>
        <c:lblOffset val="100"/>
        <c:noMultiLvlLbl val="0"/>
      </c:catAx>
      <c:valAx>
        <c:axId val="57430750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4117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'[2]%distributn'!$BG$16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'[2]%distributn'!$CF$15:$CH$15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'[2]%distributn'!$CF$16:$CH$16</c:f>
              <c:numCache>
                <c:formatCode>General</c:formatCode>
                <c:ptCount val="3"/>
                <c:pt idx="0">
                  <c:v>99.743059496610556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2E-4B3E-B147-E9BB126AE8E6}"/>
            </c:ext>
          </c:extLst>
        </c:ser>
        <c:ser>
          <c:idx val="1"/>
          <c:order val="1"/>
          <c:tx>
            <c:strRef>
              <c:f>'[2]%distributn'!$BG$17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'[2]%distributn'!$CF$15:$CH$15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'[2]%distributn'!$CF$17:$CH$17</c:f>
              <c:numCache>
                <c:formatCode>General</c:formatCode>
                <c:ptCount val="3"/>
                <c:pt idx="0">
                  <c:v>1.3633808425031818E-2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2E-4B3E-B147-E9BB126AE8E6}"/>
            </c:ext>
          </c:extLst>
        </c:ser>
        <c:ser>
          <c:idx val="2"/>
          <c:order val="2"/>
          <c:tx>
            <c:strRef>
              <c:f>'[2]%distributn'!$BG$18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'[2]%distributn'!$CF$15:$CH$15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'[2]%distributn'!$CF$18:$CH$18</c:f>
              <c:numCache>
                <c:formatCode>General</c:formatCode>
                <c:ptCount val="3"/>
                <c:pt idx="0">
                  <c:v>0.24330669496441709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2E-4B3E-B147-E9BB126AE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1027787663"/>
        <c:axId val="1027764783"/>
      </c:barChart>
      <c:catAx>
        <c:axId val="1027787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764783"/>
        <c:crosses val="autoZero"/>
        <c:auto val="1"/>
        <c:lblAlgn val="ctr"/>
        <c:lblOffset val="100"/>
        <c:noMultiLvlLbl val="0"/>
      </c:catAx>
      <c:valAx>
        <c:axId val="1027764783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787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'[2]%distributn'!$BG$20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'[2]%distributn'!$CC$19:$CE$19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'[2]%distributn'!$CC$20:$CE$20</c:f>
              <c:numCache>
                <c:formatCode>General</c:formatCode>
                <c:ptCount val="3"/>
                <c:pt idx="0">
                  <c:v>94.091877706755369</c:v>
                </c:pt>
                <c:pt idx="1">
                  <c:v>58.065120332942399</c:v>
                </c:pt>
                <c:pt idx="2">
                  <c:v>59.929171970847314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39-4415-ACE7-B0AE523CA23B}"/>
            </c:ext>
          </c:extLst>
        </c:ser>
        <c:ser>
          <c:idx val="1"/>
          <c:order val="1"/>
          <c:tx>
            <c:strRef>
              <c:f>'[2]%distributn'!$BG$21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'[2]%distributn'!$CC$19:$CE$19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'[2]%distributn'!$CC$21:$CE$21</c:f>
              <c:numCache>
                <c:formatCode>General</c:formatCode>
                <c:ptCount val="3"/>
                <c:pt idx="0">
                  <c:v>5.8361011525996531</c:v>
                </c:pt>
                <c:pt idx="1">
                  <c:v>41.934879667057601</c:v>
                </c:pt>
                <c:pt idx="2">
                  <c:v>40.070828029152693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39-4415-ACE7-B0AE523CA23B}"/>
            </c:ext>
          </c:extLst>
        </c:ser>
        <c:ser>
          <c:idx val="2"/>
          <c:order val="2"/>
          <c:tx>
            <c:strRef>
              <c:f>'[2]%distributn'!$BG$22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'[2]%distributn'!$CC$19:$CE$19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'[2]%distributn'!$CC$22:$CE$22</c:f>
              <c:numCache>
                <c:formatCode>General</c:formatCode>
                <c:ptCount val="3"/>
                <c:pt idx="0">
                  <c:v>7.2021140644972378E-2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39-4415-ACE7-B0AE523CA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1246069823"/>
        <c:axId val="1246071487"/>
      </c:barChart>
      <c:catAx>
        <c:axId val="1246069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6071487"/>
        <c:crosses val="autoZero"/>
        <c:auto val="1"/>
        <c:lblAlgn val="ctr"/>
        <c:lblOffset val="100"/>
        <c:noMultiLvlLbl val="0"/>
      </c:catAx>
      <c:valAx>
        <c:axId val="12460714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6069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'[2]%distributn'!$BG$20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'[2]%distributn'!$CF$19:$CH$19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'[2]%distributn'!$CF$20:$CH$20</c:f>
              <c:numCache>
                <c:formatCode>General</c:formatCode>
                <c:ptCount val="3"/>
                <c:pt idx="0">
                  <c:v>99.743059496610556</c:v>
                </c:pt>
                <c:pt idx="1">
                  <c:v>100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94-4FC1-B9A1-BA1F8DF59881}"/>
            </c:ext>
          </c:extLst>
        </c:ser>
        <c:ser>
          <c:idx val="1"/>
          <c:order val="1"/>
          <c:tx>
            <c:strRef>
              <c:f>'[2]%distributn'!$BG$21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'[2]%distributn'!$CF$19:$CH$19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'[2]%distributn'!$CF$21:$CH$21</c:f>
              <c:numCache>
                <c:formatCode>General</c:formatCode>
                <c:ptCount val="3"/>
                <c:pt idx="0">
                  <c:v>1.3633808425031818E-2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94-4FC1-B9A1-BA1F8DF59881}"/>
            </c:ext>
          </c:extLst>
        </c:ser>
        <c:ser>
          <c:idx val="2"/>
          <c:order val="2"/>
          <c:tx>
            <c:strRef>
              <c:f>'[2]%distributn'!$BG$22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'[2]%distributn'!$CF$19:$CH$19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'[2]%distributn'!$CF$22:$CH$22</c:f>
              <c:numCache>
                <c:formatCode>General</c:formatCode>
                <c:ptCount val="3"/>
                <c:pt idx="0">
                  <c:v>0.24330669496441709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94-4FC1-B9A1-BA1F8DF59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282239407"/>
        <c:axId val="282244399"/>
      </c:barChart>
      <c:catAx>
        <c:axId val="2822394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244399"/>
        <c:crosses val="autoZero"/>
        <c:auto val="1"/>
        <c:lblAlgn val="ctr"/>
        <c:lblOffset val="100"/>
        <c:noMultiLvlLbl val="0"/>
      </c:catAx>
      <c:valAx>
        <c:axId val="282244399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2394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'[2]%distributn'!$BG$24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'[2]%distributn'!$CC$23:$CE$23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'[2]%distributn'!$CC$24:$CE$24</c:f>
              <c:numCache>
                <c:formatCode>General</c:formatCode>
                <c:ptCount val="3"/>
                <c:pt idx="0">
                  <c:v>94.091877706755369</c:v>
                </c:pt>
                <c:pt idx="1">
                  <c:v>52.66266395878624</c:v>
                </c:pt>
                <c:pt idx="2">
                  <c:v>67.915438230842952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9-4F6E-8656-53E6E8F62E42}"/>
            </c:ext>
          </c:extLst>
        </c:ser>
        <c:ser>
          <c:idx val="1"/>
          <c:order val="1"/>
          <c:tx>
            <c:strRef>
              <c:f>'[2]%distributn'!$BG$25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'[2]%distributn'!$CC$23:$CE$23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'[2]%distributn'!$CC$25:$CE$25</c:f>
              <c:numCache>
                <c:formatCode>General</c:formatCode>
                <c:ptCount val="3"/>
                <c:pt idx="0">
                  <c:v>5.8361011525996531</c:v>
                </c:pt>
                <c:pt idx="1">
                  <c:v>47.337336041213767</c:v>
                </c:pt>
                <c:pt idx="2">
                  <c:v>32.084561769157055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B9-4F6E-8656-53E6E8F62E42}"/>
            </c:ext>
          </c:extLst>
        </c:ser>
        <c:ser>
          <c:idx val="2"/>
          <c:order val="2"/>
          <c:tx>
            <c:strRef>
              <c:f>'[2]%distributn'!$BG$26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'[2]%distributn'!$CC$23:$CE$23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'[2]%distributn'!$CC$26:$CE$26</c:f>
              <c:numCache>
                <c:formatCode>General</c:formatCode>
                <c:ptCount val="3"/>
                <c:pt idx="0">
                  <c:v>7.2021140644972378E-2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B9-4F6E-8656-53E6E8F62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1027752719"/>
        <c:axId val="1027759791"/>
      </c:barChart>
      <c:catAx>
        <c:axId val="1027752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759791"/>
        <c:crosses val="autoZero"/>
        <c:auto val="1"/>
        <c:lblAlgn val="ctr"/>
        <c:lblOffset val="100"/>
        <c:noMultiLvlLbl val="0"/>
      </c:catAx>
      <c:valAx>
        <c:axId val="10277597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752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'[2]%distributn'!$BG$24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'[2]%distributn'!$CF$23:$CH$23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'[2]%distributn'!$CF$24:$CH$24</c:f>
              <c:numCache>
                <c:formatCode>General</c:formatCode>
                <c:ptCount val="3"/>
                <c:pt idx="0">
                  <c:v>99.743059496610556</c:v>
                </c:pt>
                <c:pt idx="1">
                  <c:v>98.962285768703111</c:v>
                </c:pt>
                <c:pt idx="2">
                  <c:v>98.988399165669207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C0-420D-890F-6FAA523BEC53}"/>
            </c:ext>
          </c:extLst>
        </c:ser>
        <c:ser>
          <c:idx val="1"/>
          <c:order val="1"/>
          <c:tx>
            <c:strRef>
              <c:f>'[2]%distributn'!$BG$25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'[2]%distributn'!$CF$23:$CH$23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'[2]%distributn'!$CF$25:$CH$25</c:f>
              <c:numCache>
                <c:formatCode>General</c:formatCode>
                <c:ptCount val="3"/>
                <c:pt idx="0">
                  <c:v>1.3633808425031818E-2</c:v>
                </c:pt>
                <c:pt idx="1">
                  <c:v>0.69042071024054608</c:v>
                </c:pt>
                <c:pt idx="2">
                  <c:v>0.69392887986545659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C0-420D-890F-6FAA523BEC53}"/>
            </c:ext>
          </c:extLst>
        </c:ser>
        <c:ser>
          <c:idx val="2"/>
          <c:order val="2"/>
          <c:tx>
            <c:strRef>
              <c:f>'[2]%distributn'!$BG$26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'[2]%distributn'!$CF$23:$CH$23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'[2]%distributn'!$CF$26:$CH$26</c:f>
              <c:numCache>
                <c:formatCode>General</c:formatCode>
                <c:ptCount val="3"/>
                <c:pt idx="0">
                  <c:v>0.24330669496441709</c:v>
                </c:pt>
                <c:pt idx="1">
                  <c:v>0.34729352105634365</c:v>
                </c:pt>
                <c:pt idx="2">
                  <c:v>0.31767195446533641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C0-420D-890F-6FAA523BE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1246031967"/>
        <c:axId val="1246029055"/>
      </c:barChart>
      <c:catAx>
        <c:axId val="12460319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6029055"/>
        <c:crosses val="autoZero"/>
        <c:auto val="1"/>
        <c:lblAlgn val="ctr"/>
        <c:lblOffset val="100"/>
        <c:noMultiLvlLbl val="0"/>
      </c:catAx>
      <c:valAx>
        <c:axId val="1246029055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60319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'[2]%distributn'!$BG$24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'[2]%distributn'!$BT$23:$BV$23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'[2]%distributn'!$BT$24:$BV$24</c:f>
              <c:numCache>
                <c:formatCode>General</c:formatCode>
                <c:ptCount val="3"/>
                <c:pt idx="0">
                  <c:v>96.405059465286996</c:v>
                </c:pt>
                <c:pt idx="1">
                  <c:v>88.456953921232497</c:v>
                </c:pt>
                <c:pt idx="2">
                  <c:v>87.439928885753787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2A-4DD5-AF17-4945D7D0A331}"/>
            </c:ext>
          </c:extLst>
        </c:ser>
        <c:ser>
          <c:idx val="1"/>
          <c:order val="1"/>
          <c:tx>
            <c:strRef>
              <c:f>'[2]%distributn'!$BG$25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'[2]%distributn'!$BT$23:$BV$23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'[2]%distributn'!$BT$25:$BV$25</c:f>
              <c:numCache>
                <c:formatCode>General</c:formatCode>
                <c:ptCount val="3"/>
                <c:pt idx="0">
                  <c:v>3.3645171392822153</c:v>
                </c:pt>
                <c:pt idx="1">
                  <c:v>11.431415938797587</c:v>
                </c:pt>
                <c:pt idx="2">
                  <c:v>12.451606191000799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2A-4DD5-AF17-4945D7D0A331}"/>
            </c:ext>
          </c:extLst>
        </c:ser>
        <c:ser>
          <c:idx val="2"/>
          <c:order val="2"/>
          <c:tx>
            <c:strRef>
              <c:f>'[2]%distributn'!$BG$26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'[2]%distributn'!$BT$23:$BV$23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'[2]%distributn'!$BT$26:$BV$26</c:f>
              <c:numCache>
                <c:formatCode>General</c:formatCode>
                <c:ptCount val="3"/>
                <c:pt idx="0">
                  <c:v>0.2304233954307762</c:v>
                </c:pt>
                <c:pt idx="1">
                  <c:v>0.111630139969927</c:v>
                </c:pt>
                <c:pt idx="2">
                  <c:v>0.10846492324541074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2A-4DD5-AF17-4945D7D0A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1089629119"/>
        <c:axId val="1089640351"/>
      </c:barChart>
      <c:catAx>
        <c:axId val="108962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9640351"/>
        <c:crosses val="autoZero"/>
        <c:auto val="1"/>
        <c:lblAlgn val="ctr"/>
        <c:lblOffset val="100"/>
        <c:noMultiLvlLbl val="0"/>
      </c:catAx>
      <c:valAx>
        <c:axId val="1089640351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962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[3]pH!$F$2</c:f>
              <c:strCache>
                <c:ptCount val="1"/>
                <c:pt idx="0">
                  <c:v>% LOI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[3]pH!$G$3:$G$15</c:f>
                <c:numCache>
                  <c:formatCode>General</c:formatCode>
                  <c:ptCount val="13"/>
                  <c:pt idx="0">
                    <c:v>0.14730919862656228</c:v>
                  </c:pt>
                  <c:pt idx="1">
                    <c:v>9.9999999999997868E-3</c:v>
                  </c:pt>
                  <c:pt idx="2">
                    <c:v>1.1547005383793295E-2</c:v>
                  </c:pt>
                  <c:pt idx="3">
                    <c:v>1.5275252316519626E-2</c:v>
                  </c:pt>
                  <c:pt idx="4">
                    <c:v>6.1101009266077921E-2</c:v>
                  </c:pt>
                  <c:pt idx="5">
                    <c:v>4.163331998932248E-2</c:v>
                  </c:pt>
                  <c:pt idx="6">
                    <c:v>3.0000000000000249E-2</c:v>
                  </c:pt>
                  <c:pt idx="7">
                    <c:v>2.0000000000000462E-2</c:v>
                  </c:pt>
                  <c:pt idx="8">
                    <c:v>1.7320508075688405E-2</c:v>
                  </c:pt>
                  <c:pt idx="9">
                    <c:v>2.0816659994661382E-2</c:v>
                  </c:pt>
                  <c:pt idx="10">
                    <c:v>1.7320508075688402E-2</c:v>
                  </c:pt>
                  <c:pt idx="11">
                    <c:v>1.7320508075688405E-2</c:v>
                  </c:pt>
                  <c:pt idx="12">
                    <c:v>1.1547005383792781E-2</c:v>
                  </c:pt>
                </c:numCache>
              </c:numRef>
            </c:plus>
            <c:minus>
              <c:numRef>
                <c:f>[3]pH!$G$3:$G$15</c:f>
                <c:numCache>
                  <c:formatCode>General</c:formatCode>
                  <c:ptCount val="13"/>
                  <c:pt idx="0">
                    <c:v>0.14730919862656228</c:v>
                  </c:pt>
                  <c:pt idx="1">
                    <c:v>9.9999999999997868E-3</c:v>
                  </c:pt>
                  <c:pt idx="2">
                    <c:v>1.1547005383793295E-2</c:v>
                  </c:pt>
                  <c:pt idx="3">
                    <c:v>1.5275252316519626E-2</c:v>
                  </c:pt>
                  <c:pt idx="4">
                    <c:v>6.1101009266077921E-2</c:v>
                  </c:pt>
                  <c:pt idx="5">
                    <c:v>4.163331998932248E-2</c:v>
                  </c:pt>
                  <c:pt idx="6">
                    <c:v>3.0000000000000249E-2</c:v>
                  </c:pt>
                  <c:pt idx="7">
                    <c:v>2.0000000000000462E-2</c:v>
                  </c:pt>
                  <c:pt idx="8">
                    <c:v>1.7320508075688405E-2</c:v>
                  </c:pt>
                  <c:pt idx="9">
                    <c:v>2.0816659994661382E-2</c:v>
                  </c:pt>
                  <c:pt idx="10">
                    <c:v>1.7320508075688402E-2</c:v>
                  </c:pt>
                  <c:pt idx="11">
                    <c:v>1.7320508075688405E-2</c:v>
                  </c:pt>
                  <c:pt idx="12">
                    <c:v>1.1547005383792781E-2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multiLvlStrRef>
              <c:f>[3]pH!$D$3:$E$15</c:f>
              <c:multiLvlStrCache>
                <c:ptCount val="13"/>
                <c:lvl>
                  <c:pt idx="1">
                    <c:v>RH</c:v>
                  </c:pt>
                  <c:pt idx="2">
                    <c:v>WS</c:v>
                  </c:pt>
                  <c:pt idx="3">
                    <c:v>SMS</c:v>
                  </c:pt>
                  <c:pt idx="4">
                    <c:v>RHsmc</c:v>
                  </c:pt>
                  <c:pt idx="5">
                    <c:v>WSsmc</c:v>
                  </c:pt>
                  <c:pt idx="6">
                    <c:v>Control</c:v>
                  </c:pt>
                  <c:pt idx="7">
                    <c:v>RH</c:v>
                  </c:pt>
                  <c:pt idx="8">
                    <c:v>WS</c:v>
                  </c:pt>
                  <c:pt idx="9">
                    <c:v>SMS</c:v>
                  </c:pt>
                  <c:pt idx="10">
                    <c:v>RHsmc</c:v>
                  </c:pt>
                  <c:pt idx="11">
                    <c:v>WSsmc</c:v>
                  </c:pt>
                  <c:pt idx="12">
                    <c:v>Control</c:v>
                  </c:pt>
                </c:lvl>
                <c:lvl>
                  <c:pt idx="0">
                    <c:v>Before treatment</c:v>
                  </c:pt>
                  <c:pt idx="1">
                    <c:v>T60</c:v>
                  </c:pt>
                  <c:pt idx="7">
                    <c:v>T120</c:v>
                  </c:pt>
                </c:lvl>
              </c:multiLvlStrCache>
            </c:multiLvlStrRef>
          </c:cat>
          <c:val>
            <c:numRef>
              <c:f>[3]pH!$F$3:$F$15</c:f>
              <c:numCache>
                <c:formatCode>General</c:formatCode>
                <c:ptCount val="13"/>
                <c:pt idx="0">
                  <c:v>8.2799999999999994</c:v>
                </c:pt>
                <c:pt idx="1">
                  <c:v>8.33</c:v>
                </c:pt>
                <c:pt idx="2">
                  <c:v>9.0366666666666671</c:v>
                </c:pt>
                <c:pt idx="3">
                  <c:v>7.8133333333333335</c:v>
                </c:pt>
                <c:pt idx="4">
                  <c:v>7.9933333333333332</c:v>
                </c:pt>
                <c:pt idx="5">
                  <c:v>8.3233333333333324</c:v>
                </c:pt>
                <c:pt idx="6">
                  <c:v>8.1300000000000008</c:v>
                </c:pt>
                <c:pt idx="7">
                  <c:v>8.0300000000000011</c:v>
                </c:pt>
                <c:pt idx="8">
                  <c:v>8.58</c:v>
                </c:pt>
                <c:pt idx="9">
                  <c:v>7.4533333333333331</c:v>
                </c:pt>
                <c:pt idx="10">
                  <c:v>7.46</c:v>
                </c:pt>
                <c:pt idx="11">
                  <c:v>7.8</c:v>
                </c:pt>
                <c:pt idx="12">
                  <c:v>7.8166666666666664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CD-49BA-B742-A9CCEE8BD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87478271"/>
        <c:axId val="1587483679"/>
      </c:barChart>
      <c:catAx>
        <c:axId val="158747827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Treatments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7483679"/>
        <c:crosses val="autoZero"/>
        <c:auto val="1"/>
        <c:lblAlgn val="ctr"/>
        <c:lblOffset val="100"/>
        <c:noMultiLvlLbl val="0"/>
      </c:catAx>
      <c:valAx>
        <c:axId val="1587483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%</a:t>
                </a:r>
                <a:r>
                  <a:rPr lang="en-GB" baseline="0"/>
                  <a:t> Dry matter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74782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'[4]Dry matter and water '!$M$2</c:f>
              <c:strCache>
                <c:ptCount val="1"/>
                <c:pt idx="0">
                  <c:v>% Dry matter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'[4]Dry matter and water '!$N$3:$N$15</c:f>
                <c:numCache>
                  <c:formatCode>General</c:formatCode>
                  <c:ptCount val="13"/>
                  <c:pt idx="0">
                    <c:v>0.15986119126906406</c:v>
                  </c:pt>
                  <c:pt idx="1">
                    <c:v>1.7663941077777023</c:v>
                  </c:pt>
                  <c:pt idx="2">
                    <c:v>1.0599315176890132</c:v>
                  </c:pt>
                  <c:pt idx="3">
                    <c:v>0.77653841931407996</c:v>
                  </c:pt>
                  <c:pt idx="4">
                    <c:v>1.7960942292020154</c:v>
                  </c:pt>
                  <c:pt idx="5">
                    <c:v>0.61582343857254829</c:v>
                  </c:pt>
                  <c:pt idx="6">
                    <c:v>1.2235576258786278</c:v>
                  </c:pt>
                  <c:pt idx="7">
                    <c:v>0.7012438719544849</c:v>
                  </c:pt>
                  <c:pt idx="8">
                    <c:v>0.87944891101247524</c:v>
                  </c:pt>
                  <c:pt idx="9">
                    <c:v>1.1554758707550912</c:v>
                  </c:pt>
                  <c:pt idx="10">
                    <c:v>0.42531530991337219</c:v>
                  </c:pt>
                  <c:pt idx="11">
                    <c:v>0.98193377147931071</c:v>
                  </c:pt>
                  <c:pt idx="12">
                    <c:v>1.9489164542009501</c:v>
                  </c:pt>
                </c:numCache>
              </c:numRef>
            </c:plus>
            <c:minus>
              <c:numRef>
                <c:f>'[4]Dry matter and water '!$N$3:$N$15</c:f>
                <c:numCache>
                  <c:formatCode>General</c:formatCode>
                  <c:ptCount val="13"/>
                  <c:pt idx="0">
                    <c:v>0.15986119126906406</c:v>
                  </c:pt>
                  <c:pt idx="1">
                    <c:v>1.7663941077777023</c:v>
                  </c:pt>
                  <c:pt idx="2">
                    <c:v>1.0599315176890132</c:v>
                  </c:pt>
                  <c:pt idx="3">
                    <c:v>0.77653841931407996</c:v>
                  </c:pt>
                  <c:pt idx="4">
                    <c:v>1.7960942292020154</c:v>
                  </c:pt>
                  <c:pt idx="5">
                    <c:v>0.61582343857254829</c:v>
                  </c:pt>
                  <c:pt idx="6">
                    <c:v>1.2235576258786278</c:v>
                  </c:pt>
                  <c:pt idx="7">
                    <c:v>0.7012438719544849</c:v>
                  </c:pt>
                  <c:pt idx="8">
                    <c:v>0.87944891101247524</c:v>
                  </c:pt>
                  <c:pt idx="9">
                    <c:v>1.1554758707550912</c:v>
                  </c:pt>
                  <c:pt idx="10">
                    <c:v>0.42531530991337219</c:v>
                  </c:pt>
                  <c:pt idx="11">
                    <c:v>0.98193377147931071</c:v>
                  </c:pt>
                  <c:pt idx="12">
                    <c:v>1.9489164542009501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multiLvlStrRef>
              <c:f>'[4]Dry matter and water '!$K$3:$L$15</c:f>
              <c:multiLvlStrCache>
                <c:ptCount val="13"/>
                <c:lvl>
                  <c:pt idx="1">
                    <c:v>RH</c:v>
                  </c:pt>
                  <c:pt idx="2">
                    <c:v>WS</c:v>
                  </c:pt>
                  <c:pt idx="3">
                    <c:v>SMS</c:v>
                  </c:pt>
                  <c:pt idx="4">
                    <c:v>RHsmc</c:v>
                  </c:pt>
                  <c:pt idx="5">
                    <c:v>WSsmc</c:v>
                  </c:pt>
                  <c:pt idx="6">
                    <c:v>Control</c:v>
                  </c:pt>
                  <c:pt idx="7">
                    <c:v>RH</c:v>
                  </c:pt>
                  <c:pt idx="8">
                    <c:v>WS</c:v>
                  </c:pt>
                  <c:pt idx="9">
                    <c:v>SMS</c:v>
                  </c:pt>
                  <c:pt idx="10">
                    <c:v>RHsmc</c:v>
                  </c:pt>
                  <c:pt idx="11">
                    <c:v>WSsmc</c:v>
                  </c:pt>
                  <c:pt idx="12">
                    <c:v>Control</c:v>
                  </c:pt>
                </c:lvl>
                <c:lvl>
                  <c:pt idx="0">
                    <c:v>Before treatment</c:v>
                  </c:pt>
                  <c:pt idx="1">
                    <c:v>T60</c:v>
                  </c:pt>
                  <c:pt idx="7">
                    <c:v>T120</c:v>
                  </c:pt>
                </c:lvl>
              </c:multiLvlStrCache>
            </c:multiLvlStrRef>
          </c:cat>
          <c:val>
            <c:numRef>
              <c:f>'[4]Dry matter and water '!$M$3:$M$15</c:f>
              <c:numCache>
                <c:formatCode>General</c:formatCode>
                <c:ptCount val="13"/>
                <c:pt idx="0">
                  <c:v>77.720515219862804</c:v>
                </c:pt>
                <c:pt idx="1">
                  <c:v>83.082268427937279</c:v>
                </c:pt>
                <c:pt idx="2">
                  <c:v>81.480718830073712</c:v>
                </c:pt>
                <c:pt idx="3">
                  <c:v>77.232638881632923</c:v>
                </c:pt>
                <c:pt idx="4">
                  <c:v>79.086880681509143</c:v>
                </c:pt>
                <c:pt idx="5">
                  <c:v>81.345743619799279</c:v>
                </c:pt>
                <c:pt idx="6">
                  <c:v>80.326799939778212</c:v>
                </c:pt>
                <c:pt idx="7">
                  <c:v>80.991485008769516</c:v>
                </c:pt>
                <c:pt idx="8">
                  <c:v>80.335650717715339</c:v>
                </c:pt>
                <c:pt idx="9">
                  <c:v>78.655916224177048</c:v>
                </c:pt>
                <c:pt idx="10">
                  <c:v>81.102242164319634</c:v>
                </c:pt>
                <c:pt idx="11">
                  <c:v>80.335759538276434</c:v>
                </c:pt>
                <c:pt idx="12">
                  <c:v>80.519413262407738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A-42D2-9BB9-37420CD32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87478271"/>
        <c:axId val="1587483679"/>
      </c:barChart>
      <c:catAx>
        <c:axId val="158747827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Treatments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7483679"/>
        <c:crosses val="autoZero"/>
        <c:auto val="1"/>
        <c:lblAlgn val="ctr"/>
        <c:lblOffset val="100"/>
        <c:noMultiLvlLbl val="0"/>
      </c:catAx>
      <c:valAx>
        <c:axId val="1587483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%</a:t>
                </a:r>
                <a:r>
                  <a:rPr lang="en-GB" baseline="0"/>
                  <a:t> Dry matter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74782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'[4]Dry matter and water '!$O$2</c:f>
              <c:strCache>
                <c:ptCount val="1"/>
                <c:pt idx="0">
                  <c:v>% Water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'[4]Dry matter and water '!$P$3:$P$15</c:f>
                <c:numCache>
                  <c:formatCode>General</c:formatCode>
                  <c:ptCount val="13"/>
                  <c:pt idx="0">
                    <c:v>0.26483489538747162</c:v>
                  </c:pt>
                  <c:pt idx="1">
                    <c:v>2.5287768358141975</c:v>
                  </c:pt>
                  <c:pt idx="2">
                    <c:v>1.6056227854494098</c:v>
                  </c:pt>
                  <c:pt idx="3">
                    <c:v>1.297999585458409</c:v>
                  </c:pt>
                  <c:pt idx="4">
                    <c:v>2.852635934885158</c:v>
                  </c:pt>
                  <c:pt idx="5">
                    <c:v>0.9336970157846497</c:v>
                  </c:pt>
                  <c:pt idx="6">
                    <c:v>1.8853954346351072</c:v>
                  </c:pt>
                  <c:pt idx="7">
                    <c:v>1.067422991928022</c:v>
                  </c:pt>
                  <c:pt idx="8">
                    <c:v>1.3600947948182085</c:v>
                  </c:pt>
                  <c:pt idx="9">
                    <c:v>1.8826255216311916</c:v>
                  </c:pt>
                  <c:pt idx="10">
                    <c:v>0.64649644957304142</c:v>
                  </c:pt>
                  <c:pt idx="11">
                    <c:v>1.5190604332692106</c:v>
                  </c:pt>
                  <c:pt idx="12">
                    <c:v>3.0301559207521098</c:v>
                  </c:pt>
                </c:numCache>
              </c:numRef>
            </c:plus>
            <c:minus>
              <c:numRef>
                <c:f>'[4]Dry matter and water '!$P$3:$P$15</c:f>
                <c:numCache>
                  <c:formatCode>General</c:formatCode>
                  <c:ptCount val="13"/>
                  <c:pt idx="0">
                    <c:v>0.26483489538747162</c:v>
                  </c:pt>
                  <c:pt idx="1">
                    <c:v>2.5287768358141975</c:v>
                  </c:pt>
                  <c:pt idx="2">
                    <c:v>1.6056227854494098</c:v>
                  </c:pt>
                  <c:pt idx="3">
                    <c:v>1.297999585458409</c:v>
                  </c:pt>
                  <c:pt idx="4">
                    <c:v>2.852635934885158</c:v>
                  </c:pt>
                  <c:pt idx="5">
                    <c:v>0.9336970157846497</c:v>
                  </c:pt>
                  <c:pt idx="6">
                    <c:v>1.8853954346351072</c:v>
                  </c:pt>
                  <c:pt idx="7">
                    <c:v>1.067422991928022</c:v>
                  </c:pt>
                  <c:pt idx="8">
                    <c:v>1.3600947948182085</c:v>
                  </c:pt>
                  <c:pt idx="9">
                    <c:v>1.8826255216311916</c:v>
                  </c:pt>
                  <c:pt idx="10">
                    <c:v>0.64649644957304142</c:v>
                  </c:pt>
                  <c:pt idx="11">
                    <c:v>1.5190604332692106</c:v>
                  </c:pt>
                  <c:pt idx="12">
                    <c:v>3.0301559207521098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multiLvlStrRef>
              <c:f>'[4]Dry matter and water '!$K$3:$L$15</c:f>
              <c:multiLvlStrCache>
                <c:ptCount val="13"/>
                <c:lvl>
                  <c:pt idx="1">
                    <c:v>RH</c:v>
                  </c:pt>
                  <c:pt idx="2">
                    <c:v>WS</c:v>
                  </c:pt>
                  <c:pt idx="3">
                    <c:v>SMS</c:v>
                  </c:pt>
                  <c:pt idx="4">
                    <c:v>RHsmc</c:v>
                  </c:pt>
                  <c:pt idx="5">
                    <c:v>WSsmc</c:v>
                  </c:pt>
                  <c:pt idx="6">
                    <c:v>Control</c:v>
                  </c:pt>
                  <c:pt idx="7">
                    <c:v>RH</c:v>
                  </c:pt>
                  <c:pt idx="8">
                    <c:v>WS</c:v>
                  </c:pt>
                  <c:pt idx="9">
                    <c:v>SMS</c:v>
                  </c:pt>
                  <c:pt idx="10">
                    <c:v>RHsmc</c:v>
                  </c:pt>
                  <c:pt idx="11">
                    <c:v>WSsmc</c:v>
                  </c:pt>
                  <c:pt idx="12">
                    <c:v>Control</c:v>
                  </c:pt>
                </c:lvl>
                <c:lvl>
                  <c:pt idx="0">
                    <c:v>Before treatment</c:v>
                  </c:pt>
                  <c:pt idx="1">
                    <c:v>T60</c:v>
                  </c:pt>
                  <c:pt idx="7">
                    <c:v>T120</c:v>
                  </c:pt>
                </c:lvl>
              </c:multiLvlStrCache>
            </c:multiLvlStrRef>
          </c:cat>
          <c:val>
            <c:numRef>
              <c:f>'[4]Dry matter and water '!$O$3:$O$15</c:f>
              <c:numCache>
                <c:formatCode>General</c:formatCode>
                <c:ptCount val="13"/>
                <c:pt idx="0">
                  <c:v>28.666519981832991</c:v>
                </c:pt>
                <c:pt idx="1">
                  <c:v>20.398468484382388</c:v>
                </c:pt>
                <c:pt idx="2">
                  <c:v>22.742345623887037</c:v>
                </c:pt>
                <c:pt idx="3">
                  <c:v>29.487637622843511</c:v>
                </c:pt>
                <c:pt idx="4">
                  <c:v>26.486408873571303</c:v>
                </c:pt>
                <c:pt idx="5">
                  <c:v>22.936774337017592</c:v>
                </c:pt>
                <c:pt idx="6">
                  <c:v>24.510597981006168</c:v>
                </c:pt>
                <c:pt idx="7">
                  <c:v>23.475930947352754</c:v>
                </c:pt>
                <c:pt idx="8">
                  <c:v>24.487662935567005</c:v>
                </c:pt>
                <c:pt idx="9">
                  <c:v>27.154455646421862</c:v>
                </c:pt>
                <c:pt idx="10">
                  <c:v>23.303413594834296</c:v>
                </c:pt>
                <c:pt idx="11">
                  <c:v>24.489946262234952</c:v>
                </c:pt>
                <c:pt idx="12">
                  <c:v>24.242543939893508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29-41CA-8DE1-ED6626064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18169119"/>
        <c:axId val="1518181183"/>
      </c:barChart>
      <c:catAx>
        <c:axId val="151816911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Treatments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8181183"/>
        <c:crosses val="autoZero"/>
        <c:auto val="1"/>
        <c:lblAlgn val="ctr"/>
        <c:lblOffset val="100"/>
        <c:noMultiLvlLbl val="0"/>
      </c:catAx>
      <c:valAx>
        <c:axId val="15181811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% Water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816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'[5]% Loss on Ignition (LOI)'!$L$2</c:f>
              <c:strCache>
                <c:ptCount val="1"/>
                <c:pt idx="0">
                  <c:v>% LOI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'[5]% Loss on Ignition (LOI)'!$M$3:$M$15</c:f>
                <c:numCache>
                  <c:formatCode>General</c:formatCode>
                  <c:ptCount val="13"/>
                  <c:pt idx="0">
                    <c:v>0.33124587374811548</c:v>
                  </c:pt>
                  <c:pt idx="1">
                    <c:v>0.36342043608230662</c:v>
                  </c:pt>
                  <c:pt idx="2">
                    <c:v>0.58099569625586855</c:v>
                  </c:pt>
                  <c:pt idx="3">
                    <c:v>6.9799827129825548E-2</c:v>
                  </c:pt>
                  <c:pt idx="4">
                    <c:v>0.45640200214333071</c:v>
                  </c:pt>
                  <c:pt idx="5">
                    <c:v>0.40988535245218982</c:v>
                  </c:pt>
                  <c:pt idx="6">
                    <c:v>0.17177746312263989</c:v>
                  </c:pt>
                  <c:pt idx="7">
                    <c:v>0.25781504721575721</c:v>
                  </c:pt>
                  <c:pt idx="8">
                    <c:v>1.9771524929506876</c:v>
                  </c:pt>
                  <c:pt idx="9">
                    <c:v>0.61464606517039677</c:v>
                  </c:pt>
                  <c:pt idx="10">
                    <c:v>0.12041597086122946</c:v>
                  </c:pt>
                  <c:pt idx="11">
                    <c:v>1.2884250001390887</c:v>
                  </c:pt>
                  <c:pt idx="12">
                    <c:v>0.16768891980176137</c:v>
                  </c:pt>
                </c:numCache>
              </c:numRef>
            </c:plus>
            <c:minus>
              <c:numRef>
                <c:f>'[5]% Loss on Ignition (LOI)'!$M$3:$M$15</c:f>
                <c:numCache>
                  <c:formatCode>General</c:formatCode>
                  <c:ptCount val="13"/>
                  <c:pt idx="0">
                    <c:v>0.33124587374811548</c:v>
                  </c:pt>
                  <c:pt idx="1">
                    <c:v>0.36342043608230662</c:v>
                  </c:pt>
                  <c:pt idx="2">
                    <c:v>0.58099569625586855</c:v>
                  </c:pt>
                  <c:pt idx="3">
                    <c:v>6.9799827129825548E-2</c:v>
                  </c:pt>
                  <c:pt idx="4">
                    <c:v>0.45640200214333071</c:v>
                  </c:pt>
                  <c:pt idx="5">
                    <c:v>0.40988535245218982</c:v>
                  </c:pt>
                  <c:pt idx="6">
                    <c:v>0.17177746312263989</c:v>
                  </c:pt>
                  <c:pt idx="7">
                    <c:v>0.25781504721575721</c:v>
                  </c:pt>
                  <c:pt idx="8">
                    <c:v>1.9771524929506876</c:v>
                  </c:pt>
                  <c:pt idx="9">
                    <c:v>0.61464606517039677</c:v>
                  </c:pt>
                  <c:pt idx="10">
                    <c:v>0.12041597086122946</c:v>
                  </c:pt>
                  <c:pt idx="11">
                    <c:v>1.2884250001390887</c:v>
                  </c:pt>
                  <c:pt idx="12">
                    <c:v>0.16768891980176137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multiLvlStrRef>
              <c:f>'[5]% Loss on Ignition (LOI)'!$J$3:$K$15</c:f>
              <c:multiLvlStrCache>
                <c:ptCount val="13"/>
                <c:lvl>
                  <c:pt idx="1">
                    <c:v>RH</c:v>
                  </c:pt>
                  <c:pt idx="2">
                    <c:v>WS</c:v>
                  </c:pt>
                  <c:pt idx="3">
                    <c:v>SMS</c:v>
                  </c:pt>
                  <c:pt idx="4">
                    <c:v>RHsmc</c:v>
                  </c:pt>
                  <c:pt idx="5">
                    <c:v>WSsmc</c:v>
                  </c:pt>
                  <c:pt idx="6">
                    <c:v>Control</c:v>
                  </c:pt>
                  <c:pt idx="7">
                    <c:v>RH</c:v>
                  </c:pt>
                  <c:pt idx="8">
                    <c:v>WS</c:v>
                  </c:pt>
                  <c:pt idx="9">
                    <c:v>SMS</c:v>
                  </c:pt>
                  <c:pt idx="10">
                    <c:v>RHsmc</c:v>
                  </c:pt>
                  <c:pt idx="11">
                    <c:v>WSsmc</c:v>
                  </c:pt>
                  <c:pt idx="12">
                    <c:v>Control</c:v>
                  </c:pt>
                </c:lvl>
                <c:lvl>
                  <c:pt idx="0">
                    <c:v>Before treatment</c:v>
                  </c:pt>
                  <c:pt idx="1">
                    <c:v>T60</c:v>
                  </c:pt>
                  <c:pt idx="7">
                    <c:v>T120</c:v>
                  </c:pt>
                </c:lvl>
              </c:multiLvlStrCache>
            </c:multiLvlStrRef>
          </c:cat>
          <c:val>
            <c:numRef>
              <c:f>'[5]% Loss on Ignition (LOI)'!$L$3:$L$15</c:f>
              <c:numCache>
                <c:formatCode>General</c:formatCode>
                <c:ptCount val="13"/>
                <c:pt idx="0">
                  <c:v>11.140781144302002</c:v>
                </c:pt>
                <c:pt idx="1">
                  <c:v>12.567682412087857</c:v>
                </c:pt>
                <c:pt idx="2">
                  <c:v>15.503241070928716</c:v>
                </c:pt>
                <c:pt idx="3">
                  <c:v>11.981042159714955</c:v>
                </c:pt>
                <c:pt idx="4">
                  <c:v>13.179136405434098</c:v>
                </c:pt>
                <c:pt idx="5">
                  <c:v>13.607929103602897</c:v>
                </c:pt>
                <c:pt idx="6">
                  <c:v>11.36465323384836</c:v>
                </c:pt>
                <c:pt idx="7">
                  <c:v>12.729860880787475</c:v>
                </c:pt>
                <c:pt idx="8">
                  <c:v>15.249807201048945</c:v>
                </c:pt>
                <c:pt idx="9">
                  <c:v>11.241555761480692</c:v>
                </c:pt>
                <c:pt idx="10">
                  <c:v>11.620780978494073</c:v>
                </c:pt>
                <c:pt idx="11">
                  <c:v>13.533638749132345</c:v>
                </c:pt>
                <c:pt idx="12">
                  <c:v>9.8212039154657091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D-4E43-B96C-84620083E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87478271"/>
        <c:axId val="1587483679"/>
      </c:barChart>
      <c:catAx>
        <c:axId val="158747827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Treatments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7483679"/>
        <c:crosses val="autoZero"/>
        <c:auto val="1"/>
        <c:lblAlgn val="ctr"/>
        <c:lblOffset val="100"/>
        <c:noMultiLvlLbl val="0"/>
      </c:catAx>
      <c:valAx>
        <c:axId val="1587483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%</a:t>
                </a:r>
                <a:r>
                  <a:rPr lang="en-GB" baseline="0"/>
                  <a:t> Dry matter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74782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'[2]%distributn'!$BG$20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'[2]%distributn'!$BH$3:$BJ$3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'[2]%distributn'!$BH$20:$BJ$20</c:f>
              <c:numCache>
                <c:formatCode>General</c:formatCode>
                <c:ptCount val="3"/>
                <c:pt idx="0">
                  <c:v>99.457991323324009</c:v>
                </c:pt>
                <c:pt idx="1">
                  <c:v>86.080326200736806</c:v>
                </c:pt>
                <c:pt idx="2">
                  <c:v>95.824131888817419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D-4028-918E-58C6FC868B6E}"/>
            </c:ext>
          </c:extLst>
        </c:ser>
        <c:ser>
          <c:idx val="1"/>
          <c:order val="1"/>
          <c:tx>
            <c:strRef>
              <c:f>'[2]%distributn'!$BG$21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'[2]%distributn'!$BH$3:$BJ$3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'[2]%distributn'!$BH$21:$BJ$21</c:f>
              <c:numCache>
                <c:formatCode>General</c:formatCode>
                <c:ptCount val="3"/>
                <c:pt idx="0">
                  <c:v>0.47795252346742007</c:v>
                </c:pt>
                <c:pt idx="1">
                  <c:v>13.919673799263204</c:v>
                </c:pt>
                <c:pt idx="2">
                  <c:v>4.1758681111825711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D-4028-918E-58C6FC868B6E}"/>
            </c:ext>
          </c:extLst>
        </c:ser>
        <c:ser>
          <c:idx val="2"/>
          <c:order val="2"/>
          <c:tx>
            <c:strRef>
              <c:f>'[2]%distributn'!$BG$22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'[2]%distributn'!$BH$3:$BJ$3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'[2]%distributn'!$BH$22:$BJ$22</c:f>
              <c:numCache>
                <c:formatCode>General</c:formatCode>
                <c:ptCount val="3"/>
                <c:pt idx="0">
                  <c:v>6.405615320855329E-2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3D-4028-918E-58C6FC868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624111944"/>
        <c:axId val="624113912"/>
      </c:barChart>
      <c:catAx>
        <c:axId val="624111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4113912"/>
        <c:crosses val="autoZero"/>
        <c:auto val="1"/>
        <c:lblAlgn val="ctr"/>
        <c:lblOffset val="100"/>
        <c:noMultiLvlLbl val="0"/>
      </c:catAx>
      <c:valAx>
        <c:axId val="624113912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4111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'[6]Mol %'!$A$50</c:f>
              <c:strCache>
                <c:ptCount val="1"/>
                <c:pt idx="0">
                  <c:v>Gram Positive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'[6]Mol %'!$B$56:$N$56</c:f>
                <c:numCache>
                  <c:formatCode>General</c:formatCode>
                  <c:ptCount val="13"/>
                  <c:pt idx="0">
                    <c:v>2.5312966377314416</c:v>
                  </c:pt>
                  <c:pt idx="1">
                    <c:v>7.9792232392784745</c:v>
                  </c:pt>
                  <c:pt idx="2">
                    <c:v>4.0155016404977779</c:v>
                  </c:pt>
                  <c:pt idx="3">
                    <c:v>3.1646540911595018</c:v>
                  </c:pt>
                  <c:pt idx="4">
                    <c:v>2.3958140173024516</c:v>
                  </c:pt>
                  <c:pt idx="5">
                    <c:v>4.1889460985669222</c:v>
                  </c:pt>
                  <c:pt idx="6">
                    <c:v>2.3927938015788759</c:v>
                  </c:pt>
                  <c:pt idx="7">
                    <c:v>7.3559340989262161</c:v>
                  </c:pt>
                  <c:pt idx="8">
                    <c:v>3.7879686007112428</c:v>
                  </c:pt>
                  <c:pt idx="9">
                    <c:v>2.3015685420454823</c:v>
                  </c:pt>
                  <c:pt idx="10">
                    <c:v>2.5204370915226493</c:v>
                  </c:pt>
                  <c:pt idx="11">
                    <c:v>1.8943869933618105</c:v>
                  </c:pt>
                  <c:pt idx="12">
                    <c:v>2.0679579971176394</c:v>
                  </c:pt>
                </c:numCache>
              </c:numRef>
            </c:plus>
            <c:minus>
              <c:numRef>
                <c:f>'[6]Mol %'!$B$56:$N$56</c:f>
                <c:numCache>
                  <c:formatCode>General</c:formatCode>
                  <c:ptCount val="13"/>
                  <c:pt idx="0">
                    <c:v>2.5312966377314416</c:v>
                  </c:pt>
                  <c:pt idx="1">
                    <c:v>7.9792232392784745</c:v>
                  </c:pt>
                  <c:pt idx="2">
                    <c:v>4.0155016404977779</c:v>
                  </c:pt>
                  <c:pt idx="3">
                    <c:v>3.1646540911595018</c:v>
                  </c:pt>
                  <c:pt idx="4">
                    <c:v>2.3958140173024516</c:v>
                  </c:pt>
                  <c:pt idx="5">
                    <c:v>4.1889460985669222</c:v>
                  </c:pt>
                  <c:pt idx="6">
                    <c:v>2.3927938015788759</c:v>
                  </c:pt>
                  <c:pt idx="7">
                    <c:v>7.3559340989262161</c:v>
                  </c:pt>
                  <c:pt idx="8">
                    <c:v>3.7879686007112428</c:v>
                  </c:pt>
                  <c:pt idx="9">
                    <c:v>2.3015685420454823</c:v>
                  </c:pt>
                  <c:pt idx="10">
                    <c:v>2.5204370915226493</c:v>
                  </c:pt>
                  <c:pt idx="11">
                    <c:v>1.8943869933618105</c:v>
                  </c:pt>
                  <c:pt idx="12">
                    <c:v>2.0679579971176394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multiLvlStrRef>
              <c:f>'[6]Mol %'!$B$47:$N$49</c:f>
              <c:multiLvlStrCache>
                <c:ptCount val="13"/>
                <c:lvl>
                  <c:pt idx="0">
                    <c:v>Before Trt</c:v>
                  </c:pt>
                  <c:pt idx="1">
                    <c:v>RHB</c:v>
                  </c:pt>
                  <c:pt idx="2">
                    <c:v>WSB</c:v>
                  </c:pt>
                  <c:pt idx="3">
                    <c:v>SMC</c:v>
                  </c:pt>
                  <c:pt idx="4">
                    <c:v>RHsmc</c:v>
                  </c:pt>
                  <c:pt idx="5">
                    <c:v>WSsmc</c:v>
                  </c:pt>
                  <c:pt idx="6">
                    <c:v>Control </c:v>
                  </c:pt>
                  <c:pt idx="7">
                    <c:v>RHB</c:v>
                  </c:pt>
                  <c:pt idx="8">
                    <c:v>WSB</c:v>
                  </c:pt>
                  <c:pt idx="9">
                    <c:v>SMC</c:v>
                  </c:pt>
                  <c:pt idx="10">
                    <c:v>RHsmc</c:v>
                  </c:pt>
                  <c:pt idx="11">
                    <c:v>WSsmc</c:v>
                  </c:pt>
                  <c:pt idx="12">
                    <c:v>Control </c:v>
                  </c:pt>
                </c:lvl>
                <c:lvl>
                  <c:pt idx="0">
                    <c:v>T0</c:v>
                  </c:pt>
                  <c:pt idx="1">
                    <c:v>T60</c:v>
                  </c:pt>
                  <c:pt idx="7">
                    <c:v>T120</c:v>
                  </c:pt>
                </c:lvl>
              </c:multiLvlStrCache>
            </c:multiLvlStrRef>
          </c:cat>
          <c:val>
            <c:numRef>
              <c:f>'[6]Mol %'!$B$50:$N$50</c:f>
              <c:numCache>
                <c:formatCode>General</c:formatCode>
                <c:ptCount val="13"/>
                <c:pt idx="0">
                  <c:v>33.201435417797725</c:v>
                </c:pt>
                <c:pt idx="1">
                  <c:v>37.567957990476621</c:v>
                </c:pt>
                <c:pt idx="2">
                  <c:v>31.271921471613169</c:v>
                </c:pt>
                <c:pt idx="3">
                  <c:v>41.244738774411111</c:v>
                </c:pt>
                <c:pt idx="4">
                  <c:v>37.239765271360532</c:v>
                </c:pt>
                <c:pt idx="5">
                  <c:v>37.59883787871005</c:v>
                </c:pt>
                <c:pt idx="6">
                  <c:v>32.063306840258292</c:v>
                </c:pt>
                <c:pt idx="7">
                  <c:v>35.778577133215947</c:v>
                </c:pt>
                <c:pt idx="8">
                  <c:v>31.059434247150026</c:v>
                </c:pt>
                <c:pt idx="9">
                  <c:v>36.067154906525666</c:v>
                </c:pt>
                <c:pt idx="10">
                  <c:v>34.727948966386649</c:v>
                </c:pt>
                <c:pt idx="11">
                  <c:v>34.945810471424011</c:v>
                </c:pt>
                <c:pt idx="12">
                  <c:v>33.416298276767506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5B-4377-87C7-E78D387DF4B6}"/>
            </c:ext>
          </c:extLst>
        </c:ser>
        <c:ser>
          <c:idx val="1"/>
          <c:order val="1"/>
          <c:tx>
            <c:strRef>
              <c:f>'[6]Mol %'!$A$51</c:f>
              <c:strCache>
                <c:ptCount val="1"/>
                <c:pt idx="0">
                  <c:v>Gram Negative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'[6]Mol %'!$B$57:$N$57</c:f>
                <c:numCache>
                  <c:formatCode>General</c:formatCode>
                  <c:ptCount val="13"/>
                  <c:pt idx="0">
                    <c:v>2.4472177697335376</c:v>
                  </c:pt>
                  <c:pt idx="1">
                    <c:v>8.0555202557611025</c:v>
                  </c:pt>
                  <c:pt idx="2">
                    <c:v>6.244472850230208</c:v>
                  </c:pt>
                  <c:pt idx="3">
                    <c:v>5.6058558414424446</c:v>
                  </c:pt>
                  <c:pt idx="4">
                    <c:v>2.3603167694191449</c:v>
                  </c:pt>
                  <c:pt idx="5">
                    <c:v>2.8545583470747355</c:v>
                  </c:pt>
                  <c:pt idx="6">
                    <c:v>3.7166181560717866</c:v>
                  </c:pt>
                  <c:pt idx="7">
                    <c:v>3.6874559880425131</c:v>
                  </c:pt>
                  <c:pt idx="8">
                    <c:v>4.3116813950127995</c:v>
                  </c:pt>
                  <c:pt idx="9">
                    <c:v>2.8575115731862515</c:v>
                  </c:pt>
                  <c:pt idx="10">
                    <c:v>4.7092145574139526</c:v>
                  </c:pt>
                  <c:pt idx="11">
                    <c:v>2.94215343153801</c:v>
                  </c:pt>
                  <c:pt idx="12">
                    <c:v>3.0052810188327568</c:v>
                  </c:pt>
                </c:numCache>
              </c:numRef>
            </c:plus>
            <c:minus>
              <c:numRef>
                <c:f>'[6]Mol %'!$B$57:$N$57</c:f>
                <c:numCache>
                  <c:formatCode>General</c:formatCode>
                  <c:ptCount val="13"/>
                  <c:pt idx="0">
                    <c:v>2.4472177697335376</c:v>
                  </c:pt>
                  <c:pt idx="1">
                    <c:v>8.0555202557611025</c:v>
                  </c:pt>
                  <c:pt idx="2">
                    <c:v>6.244472850230208</c:v>
                  </c:pt>
                  <c:pt idx="3">
                    <c:v>5.6058558414424446</c:v>
                  </c:pt>
                  <c:pt idx="4">
                    <c:v>2.3603167694191449</c:v>
                  </c:pt>
                  <c:pt idx="5">
                    <c:v>2.8545583470747355</c:v>
                  </c:pt>
                  <c:pt idx="6">
                    <c:v>3.7166181560717866</c:v>
                  </c:pt>
                  <c:pt idx="7">
                    <c:v>3.6874559880425131</c:v>
                  </c:pt>
                  <c:pt idx="8">
                    <c:v>4.3116813950127995</c:v>
                  </c:pt>
                  <c:pt idx="9">
                    <c:v>2.8575115731862515</c:v>
                  </c:pt>
                  <c:pt idx="10">
                    <c:v>4.7092145574139526</c:v>
                  </c:pt>
                  <c:pt idx="11">
                    <c:v>2.94215343153801</c:v>
                  </c:pt>
                  <c:pt idx="12">
                    <c:v>3.0052810188327568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multiLvlStrRef>
              <c:f>'[6]Mol %'!$B$47:$N$49</c:f>
              <c:multiLvlStrCache>
                <c:ptCount val="13"/>
                <c:lvl>
                  <c:pt idx="0">
                    <c:v>Before Trt</c:v>
                  </c:pt>
                  <c:pt idx="1">
                    <c:v>RHB</c:v>
                  </c:pt>
                  <c:pt idx="2">
                    <c:v>WSB</c:v>
                  </c:pt>
                  <c:pt idx="3">
                    <c:v>SMC</c:v>
                  </c:pt>
                  <c:pt idx="4">
                    <c:v>RHsmc</c:v>
                  </c:pt>
                  <c:pt idx="5">
                    <c:v>WSsmc</c:v>
                  </c:pt>
                  <c:pt idx="6">
                    <c:v>Control </c:v>
                  </c:pt>
                  <c:pt idx="7">
                    <c:v>RHB</c:v>
                  </c:pt>
                  <c:pt idx="8">
                    <c:v>WSB</c:v>
                  </c:pt>
                  <c:pt idx="9">
                    <c:v>SMC</c:v>
                  </c:pt>
                  <c:pt idx="10">
                    <c:v>RHsmc</c:v>
                  </c:pt>
                  <c:pt idx="11">
                    <c:v>WSsmc</c:v>
                  </c:pt>
                  <c:pt idx="12">
                    <c:v>Control </c:v>
                  </c:pt>
                </c:lvl>
                <c:lvl>
                  <c:pt idx="0">
                    <c:v>T0</c:v>
                  </c:pt>
                  <c:pt idx="1">
                    <c:v>T60</c:v>
                  </c:pt>
                  <c:pt idx="7">
                    <c:v>T120</c:v>
                  </c:pt>
                </c:lvl>
              </c:multiLvlStrCache>
            </c:multiLvlStrRef>
          </c:cat>
          <c:val>
            <c:numRef>
              <c:f>'[6]Mol %'!$B$51:$N$51</c:f>
              <c:numCache>
                <c:formatCode>General</c:formatCode>
                <c:ptCount val="13"/>
                <c:pt idx="0">
                  <c:v>34.249378372639946</c:v>
                </c:pt>
                <c:pt idx="1">
                  <c:v>22.882701791902324</c:v>
                </c:pt>
                <c:pt idx="2">
                  <c:v>28.326756537561298</c:v>
                </c:pt>
                <c:pt idx="3">
                  <c:v>26.291805473109019</c:v>
                </c:pt>
                <c:pt idx="4">
                  <c:v>25.223190718553891</c:v>
                </c:pt>
                <c:pt idx="5">
                  <c:v>26.676150878558623</c:v>
                </c:pt>
                <c:pt idx="6">
                  <c:v>24.825911092231316</c:v>
                </c:pt>
                <c:pt idx="7">
                  <c:v>36.057639212033806</c:v>
                </c:pt>
                <c:pt idx="8">
                  <c:v>39.693067888915891</c:v>
                </c:pt>
                <c:pt idx="9">
                  <c:v>35.688205297746315</c:v>
                </c:pt>
                <c:pt idx="10">
                  <c:v>36.170416427370093</c:v>
                </c:pt>
                <c:pt idx="11">
                  <c:v>36.519159152381945</c:v>
                </c:pt>
                <c:pt idx="12">
                  <c:v>36.167967613106782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5B-4377-87C7-E78D387DF4B6}"/>
            </c:ext>
          </c:extLst>
        </c:ser>
        <c:ser>
          <c:idx val="2"/>
          <c:order val="2"/>
          <c:tx>
            <c:strRef>
              <c:f>'[6]Mol %'!$A$52</c:f>
              <c:strCache>
                <c:ptCount val="1"/>
                <c:pt idx="0">
                  <c:v>Actinomycetes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'[6]Mol %'!$B$58:$N$58</c:f>
                <c:numCache>
                  <c:formatCode>General</c:formatCode>
                  <c:ptCount val="13"/>
                  <c:pt idx="0">
                    <c:v>2.1718654364532965</c:v>
                  </c:pt>
                  <c:pt idx="1">
                    <c:v>1.7855379548488517</c:v>
                  </c:pt>
                  <c:pt idx="2">
                    <c:v>1.1760075299726711</c:v>
                  </c:pt>
                  <c:pt idx="3">
                    <c:v>1.2904273112340694</c:v>
                  </c:pt>
                  <c:pt idx="4">
                    <c:v>1.2070770242988065</c:v>
                  </c:pt>
                  <c:pt idx="5">
                    <c:v>1.3377676241213297</c:v>
                  </c:pt>
                  <c:pt idx="6">
                    <c:v>1.8484366368001179</c:v>
                  </c:pt>
                  <c:pt idx="7">
                    <c:v>1.4598714966063526</c:v>
                  </c:pt>
                  <c:pt idx="8">
                    <c:v>1.0272192231434245</c:v>
                  </c:pt>
                  <c:pt idx="9">
                    <c:v>1.8918149843163954</c:v>
                  </c:pt>
                  <c:pt idx="10">
                    <c:v>1.7713196317991369</c:v>
                  </c:pt>
                  <c:pt idx="11">
                    <c:v>0.74373900580310104</c:v>
                  </c:pt>
                  <c:pt idx="12">
                    <c:v>2.9119467709960447</c:v>
                  </c:pt>
                </c:numCache>
              </c:numRef>
            </c:plus>
            <c:minus>
              <c:numRef>
                <c:f>'[6]Mol %'!$B$58:$N$58</c:f>
                <c:numCache>
                  <c:formatCode>General</c:formatCode>
                  <c:ptCount val="13"/>
                  <c:pt idx="0">
                    <c:v>2.1718654364532965</c:v>
                  </c:pt>
                  <c:pt idx="1">
                    <c:v>1.7855379548488517</c:v>
                  </c:pt>
                  <c:pt idx="2">
                    <c:v>1.1760075299726711</c:v>
                  </c:pt>
                  <c:pt idx="3">
                    <c:v>1.2904273112340694</c:v>
                  </c:pt>
                  <c:pt idx="4">
                    <c:v>1.2070770242988065</c:v>
                  </c:pt>
                  <c:pt idx="5">
                    <c:v>1.3377676241213297</c:v>
                  </c:pt>
                  <c:pt idx="6">
                    <c:v>1.8484366368001179</c:v>
                  </c:pt>
                  <c:pt idx="7">
                    <c:v>1.4598714966063526</c:v>
                  </c:pt>
                  <c:pt idx="8">
                    <c:v>1.0272192231434245</c:v>
                  </c:pt>
                  <c:pt idx="9">
                    <c:v>1.8918149843163954</c:v>
                  </c:pt>
                  <c:pt idx="10">
                    <c:v>1.7713196317991369</c:v>
                  </c:pt>
                  <c:pt idx="11">
                    <c:v>0.74373900580310104</c:v>
                  </c:pt>
                  <c:pt idx="12">
                    <c:v>2.9119467709960447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multiLvlStrRef>
              <c:f>'[6]Mol %'!$B$47:$N$49</c:f>
              <c:multiLvlStrCache>
                <c:ptCount val="13"/>
                <c:lvl>
                  <c:pt idx="0">
                    <c:v>Before Trt</c:v>
                  </c:pt>
                  <c:pt idx="1">
                    <c:v>RHB</c:v>
                  </c:pt>
                  <c:pt idx="2">
                    <c:v>WSB</c:v>
                  </c:pt>
                  <c:pt idx="3">
                    <c:v>SMC</c:v>
                  </c:pt>
                  <c:pt idx="4">
                    <c:v>RHsmc</c:v>
                  </c:pt>
                  <c:pt idx="5">
                    <c:v>WSsmc</c:v>
                  </c:pt>
                  <c:pt idx="6">
                    <c:v>Control </c:v>
                  </c:pt>
                  <c:pt idx="7">
                    <c:v>RHB</c:v>
                  </c:pt>
                  <c:pt idx="8">
                    <c:v>WSB</c:v>
                  </c:pt>
                  <c:pt idx="9">
                    <c:v>SMC</c:v>
                  </c:pt>
                  <c:pt idx="10">
                    <c:v>RHsmc</c:v>
                  </c:pt>
                  <c:pt idx="11">
                    <c:v>WSsmc</c:v>
                  </c:pt>
                  <c:pt idx="12">
                    <c:v>Control </c:v>
                  </c:pt>
                </c:lvl>
                <c:lvl>
                  <c:pt idx="0">
                    <c:v>T0</c:v>
                  </c:pt>
                  <c:pt idx="1">
                    <c:v>T60</c:v>
                  </c:pt>
                  <c:pt idx="7">
                    <c:v>T120</c:v>
                  </c:pt>
                </c:lvl>
              </c:multiLvlStrCache>
            </c:multiLvlStrRef>
          </c:cat>
          <c:val>
            <c:numRef>
              <c:f>'[6]Mol %'!$B$52:$N$52</c:f>
              <c:numCache>
                <c:formatCode>General</c:formatCode>
                <c:ptCount val="13"/>
                <c:pt idx="0">
                  <c:v>18.06143626059923</c:v>
                </c:pt>
                <c:pt idx="1">
                  <c:v>14.359793896969949</c:v>
                </c:pt>
                <c:pt idx="2">
                  <c:v>12.772894897948575</c:v>
                </c:pt>
                <c:pt idx="3">
                  <c:v>7.1811895798015701</c:v>
                </c:pt>
                <c:pt idx="4">
                  <c:v>10.386708552510871</c:v>
                </c:pt>
                <c:pt idx="5">
                  <c:v>9.4370512759806093</c:v>
                </c:pt>
                <c:pt idx="6">
                  <c:v>17.172222836381032</c:v>
                </c:pt>
                <c:pt idx="7">
                  <c:v>12.360604580300185</c:v>
                </c:pt>
                <c:pt idx="8">
                  <c:v>17.106821772719364</c:v>
                </c:pt>
                <c:pt idx="9">
                  <c:v>6.0260480261955776</c:v>
                </c:pt>
                <c:pt idx="10">
                  <c:v>9.6810942788460039</c:v>
                </c:pt>
                <c:pt idx="11">
                  <c:v>9.1237661015787452</c:v>
                </c:pt>
                <c:pt idx="12">
                  <c:v>17.248859319830618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5B-4377-87C7-E78D387DF4B6}"/>
            </c:ext>
          </c:extLst>
        </c:ser>
        <c:ser>
          <c:idx val="3"/>
          <c:order val="3"/>
          <c:tx>
            <c:strRef>
              <c:f>'[6]Mol %'!$A$53</c:f>
              <c:strCache>
                <c:ptCount val="1"/>
                <c:pt idx="0">
                  <c:v>Fungi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'[6]Mol %'!$B$59:$N$59</c:f>
                <c:numCache>
                  <c:formatCode>General</c:formatCode>
                  <c:ptCount val="13"/>
                  <c:pt idx="0">
                    <c:v>2.0959005219146767</c:v>
                  </c:pt>
                  <c:pt idx="1">
                    <c:v>3.6259387478428131</c:v>
                  </c:pt>
                  <c:pt idx="2">
                    <c:v>2.6142450281761609</c:v>
                  </c:pt>
                  <c:pt idx="3">
                    <c:v>3.7127391403448535</c:v>
                  </c:pt>
                  <c:pt idx="4">
                    <c:v>2.7933991603479846</c:v>
                  </c:pt>
                  <c:pt idx="5">
                    <c:v>1.952442295232633</c:v>
                  </c:pt>
                  <c:pt idx="6">
                    <c:v>3.1611992140367611</c:v>
                  </c:pt>
                  <c:pt idx="7">
                    <c:v>0.56002615990966798</c:v>
                  </c:pt>
                  <c:pt idx="8">
                    <c:v>1.267073859796696</c:v>
                  </c:pt>
                  <c:pt idx="9">
                    <c:v>4.0259142722433285</c:v>
                  </c:pt>
                  <c:pt idx="10">
                    <c:v>4.5531595760217147</c:v>
                  </c:pt>
                  <c:pt idx="11">
                    <c:v>2.6519717423093057</c:v>
                  </c:pt>
                  <c:pt idx="12">
                    <c:v>0.41275157805027873</c:v>
                  </c:pt>
                </c:numCache>
              </c:numRef>
            </c:plus>
            <c:minus>
              <c:numRef>
                <c:f>'[6]Mol %'!$B$59:$N$59</c:f>
                <c:numCache>
                  <c:formatCode>General</c:formatCode>
                  <c:ptCount val="13"/>
                  <c:pt idx="0">
                    <c:v>2.0959005219146767</c:v>
                  </c:pt>
                  <c:pt idx="1">
                    <c:v>3.6259387478428131</c:v>
                  </c:pt>
                  <c:pt idx="2">
                    <c:v>2.6142450281761609</c:v>
                  </c:pt>
                  <c:pt idx="3">
                    <c:v>3.7127391403448535</c:v>
                  </c:pt>
                  <c:pt idx="4">
                    <c:v>2.7933991603479846</c:v>
                  </c:pt>
                  <c:pt idx="5">
                    <c:v>1.952442295232633</c:v>
                  </c:pt>
                  <c:pt idx="6">
                    <c:v>3.1611992140367611</c:v>
                  </c:pt>
                  <c:pt idx="7">
                    <c:v>0.56002615990966798</c:v>
                  </c:pt>
                  <c:pt idx="8">
                    <c:v>1.267073859796696</c:v>
                  </c:pt>
                  <c:pt idx="9">
                    <c:v>4.0259142722433285</c:v>
                  </c:pt>
                  <c:pt idx="10">
                    <c:v>4.5531595760217147</c:v>
                  </c:pt>
                  <c:pt idx="11">
                    <c:v>2.6519717423093057</c:v>
                  </c:pt>
                  <c:pt idx="12">
                    <c:v>0.41275157805027873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multiLvlStrRef>
              <c:f>'[6]Mol %'!$B$47:$N$49</c:f>
              <c:multiLvlStrCache>
                <c:ptCount val="13"/>
                <c:lvl>
                  <c:pt idx="0">
                    <c:v>Before Trt</c:v>
                  </c:pt>
                  <c:pt idx="1">
                    <c:v>RHB</c:v>
                  </c:pt>
                  <c:pt idx="2">
                    <c:v>WSB</c:v>
                  </c:pt>
                  <c:pt idx="3">
                    <c:v>SMC</c:v>
                  </c:pt>
                  <c:pt idx="4">
                    <c:v>RHsmc</c:v>
                  </c:pt>
                  <c:pt idx="5">
                    <c:v>WSsmc</c:v>
                  </c:pt>
                  <c:pt idx="6">
                    <c:v>Control </c:v>
                  </c:pt>
                  <c:pt idx="7">
                    <c:v>RHB</c:v>
                  </c:pt>
                  <c:pt idx="8">
                    <c:v>WSB</c:v>
                  </c:pt>
                  <c:pt idx="9">
                    <c:v>SMC</c:v>
                  </c:pt>
                  <c:pt idx="10">
                    <c:v>RHsmc</c:v>
                  </c:pt>
                  <c:pt idx="11">
                    <c:v>WSsmc</c:v>
                  </c:pt>
                  <c:pt idx="12">
                    <c:v>Control </c:v>
                  </c:pt>
                </c:lvl>
                <c:lvl>
                  <c:pt idx="0">
                    <c:v>T0</c:v>
                  </c:pt>
                  <c:pt idx="1">
                    <c:v>T60</c:v>
                  </c:pt>
                  <c:pt idx="7">
                    <c:v>T120</c:v>
                  </c:pt>
                </c:lvl>
              </c:multiLvlStrCache>
            </c:multiLvlStrRef>
          </c:cat>
          <c:val>
            <c:numRef>
              <c:f>'[6]Mol %'!$B$53:$N$53</c:f>
              <c:numCache>
                <c:formatCode>General</c:formatCode>
                <c:ptCount val="13"/>
                <c:pt idx="0">
                  <c:v>7.4082510108155724</c:v>
                </c:pt>
                <c:pt idx="1">
                  <c:v>15.292316772574003</c:v>
                </c:pt>
                <c:pt idx="2">
                  <c:v>15.965422294276699</c:v>
                </c:pt>
                <c:pt idx="3">
                  <c:v>19.330608088937694</c:v>
                </c:pt>
                <c:pt idx="4">
                  <c:v>18.83126969129674</c:v>
                </c:pt>
                <c:pt idx="5">
                  <c:v>17.519178725245588</c:v>
                </c:pt>
                <c:pt idx="6">
                  <c:v>15.930233933958082</c:v>
                </c:pt>
                <c:pt idx="7">
                  <c:v>5.2054840742464812</c:v>
                </c:pt>
                <c:pt idx="8">
                  <c:v>5.2264122685588452</c:v>
                </c:pt>
                <c:pt idx="9">
                  <c:v>15.741613350489894</c:v>
                </c:pt>
                <c:pt idx="10">
                  <c:v>12.236849385069791</c:v>
                </c:pt>
                <c:pt idx="11">
                  <c:v>12.821334024854343</c:v>
                </c:pt>
                <c:pt idx="12">
                  <c:v>4.7901677008997012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5B-4377-87C7-E78D387DF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97237007"/>
        <c:axId val="1797232015"/>
      </c:barChart>
      <c:catAx>
        <c:axId val="179723700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Treatments</a:t>
                </a:r>
                <a:r>
                  <a:rPr lang="en-GB" baseline="0"/>
                  <a:t> across time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7232015"/>
        <c:crosses val="autoZero"/>
        <c:auto val="1"/>
        <c:lblAlgn val="ctr"/>
        <c:lblOffset val="100"/>
        <c:noMultiLvlLbl val="0"/>
      </c:catAx>
      <c:valAx>
        <c:axId val="17972320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Microbial</a:t>
                </a:r>
                <a:r>
                  <a:rPr lang="en-GB" baseline="0"/>
                  <a:t> population (Mol%)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7237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[7]Means!$B$3</c:f>
              <c:strCache>
                <c:ptCount val="1"/>
                <c:pt idx="0">
                  <c:v>RHB: T60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9050">
                <a:solidFill>
                  <a:schemeClr val="accent1"/>
                </a:solidFill>
              </a:ln>
              <a:effectLst/>
            </c:spPr>
          </c:marker>
          <c:errBars>
            <c:errDir val="x"/>
            <c:errBarType val="both"/>
            <c:errValType val="cust"/>
            <c:noEndCap val="0"/>
            <c:plus>
              <c:numRef>
                <c:f>[7]Means!$F$3</c:f>
                <c:numCache>
                  <c:formatCode>General</c:formatCode>
                  <c:ptCount val="1"/>
                  <c:pt idx="0">
                    <c:v>0.34786175390222868</c:v>
                  </c:pt>
                </c:numCache>
              </c:numRef>
            </c:plus>
            <c:minus>
              <c:numRef>
                <c:f>[7]Means!$F$3</c:f>
                <c:numCache>
                  <c:formatCode>General</c:formatCode>
                  <c:ptCount val="1"/>
                  <c:pt idx="0">
                    <c:v>0.34786175390222868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stdErr"/>
            <c:noEndCap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[7]Means!$C$3</c:f>
              <c:numCache>
                <c:formatCode>General</c:formatCode>
                <c:ptCount val="1"/>
                <c:pt idx="0">
                  <c:v>4.3008566600602869</c:v>
                </c:pt>
              </c:numCache>
            </c:numRef>
          </c:xVal>
          <c:yVal>
            <c:numRef>
              <c:f>[7]Means!$D$3</c:f>
              <c:numCache>
                <c:formatCode>General</c:formatCode>
                <c:ptCount val="1"/>
                <c:pt idx="0">
                  <c:v>0.37290827865010301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39-4821-933C-350A8699D0B5}"/>
            </c:ext>
          </c:extLst>
        </c:ser>
        <c:ser>
          <c:idx val="1"/>
          <c:order val="1"/>
          <c:tx>
            <c:strRef>
              <c:f>[7]Means!$B$4</c:f>
              <c:strCache>
                <c:ptCount val="1"/>
                <c:pt idx="0">
                  <c:v>RHB: T120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9050">
                <a:solidFill>
                  <a:schemeClr val="accent2"/>
                </a:solidFill>
              </a:ln>
              <a:effectLst/>
            </c:spPr>
          </c:marker>
          <c:errBars>
            <c:errDir val="x"/>
            <c:errBarType val="both"/>
            <c:errValType val="cust"/>
            <c:noEndCap val="0"/>
            <c:plus>
              <c:numRef>
                <c:f>[7]Means!$F$4</c:f>
                <c:numCache>
                  <c:formatCode>General</c:formatCode>
                  <c:ptCount val="1"/>
                  <c:pt idx="0">
                    <c:v>0.10946109043469041</c:v>
                  </c:pt>
                </c:numCache>
              </c:numRef>
            </c:plus>
            <c:minus>
              <c:numRef>
                <c:f>[7]Means!$F$4</c:f>
                <c:numCache>
                  <c:formatCode>General</c:formatCode>
                  <c:ptCount val="1"/>
                  <c:pt idx="0">
                    <c:v>0.10946109043469041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stdErr"/>
            <c:noEndCap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[7]Means!$C$4</c:f>
              <c:numCache>
                <c:formatCode>General</c:formatCode>
                <c:ptCount val="1"/>
                <c:pt idx="0">
                  <c:v>-2.7568060792202926</c:v>
                </c:pt>
              </c:numCache>
            </c:numRef>
          </c:xVal>
          <c:yVal>
            <c:numRef>
              <c:f>[7]Means!$D$4</c:f>
              <c:numCache>
                <c:formatCode>General</c:formatCode>
                <c:ptCount val="1"/>
                <c:pt idx="0">
                  <c:v>3.6985398840131127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439-4821-933C-350A8699D0B5}"/>
            </c:ext>
          </c:extLst>
        </c:ser>
        <c:ser>
          <c:idx val="2"/>
          <c:order val="2"/>
          <c:tx>
            <c:strRef>
              <c:f>[7]Means!$B$5</c:f>
              <c:strCache>
                <c:ptCount val="1"/>
                <c:pt idx="0">
                  <c:v>WSB: T60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19050">
                <a:solidFill>
                  <a:schemeClr val="accent3"/>
                </a:solidFill>
              </a:ln>
              <a:effectLst/>
            </c:spPr>
          </c:marker>
          <c:errBars>
            <c:errDir val="x"/>
            <c:errBarType val="both"/>
            <c:errValType val="cust"/>
            <c:noEndCap val="0"/>
            <c:plus>
              <c:numRef>
                <c:f>[7]Means!$F$5</c:f>
                <c:numCache>
                  <c:formatCode>General</c:formatCode>
                  <c:ptCount val="1"/>
                  <c:pt idx="0">
                    <c:v>0.34786175390222868</c:v>
                  </c:pt>
                </c:numCache>
              </c:numRef>
            </c:plus>
            <c:minus>
              <c:numRef>
                <c:f>[7]Means!$F$5</c:f>
                <c:numCache>
                  <c:formatCode>General</c:formatCode>
                  <c:ptCount val="1"/>
                  <c:pt idx="0">
                    <c:v>0.34786175390222868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stdErr"/>
            <c:noEndCap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[7]Means!$C$5</c:f>
              <c:numCache>
                <c:formatCode>General</c:formatCode>
                <c:ptCount val="1"/>
                <c:pt idx="0">
                  <c:v>4.3433439316020976</c:v>
                </c:pt>
              </c:numCache>
            </c:numRef>
          </c:xVal>
          <c:yVal>
            <c:numRef>
              <c:f>[7]Means!$D$5</c:f>
              <c:numCache>
                <c:formatCode>General</c:formatCode>
                <c:ptCount val="1"/>
                <c:pt idx="0">
                  <c:v>0.6557435558117326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439-4821-933C-350A8699D0B5}"/>
            </c:ext>
          </c:extLst>
        </c:ser>
        <c:ser>
          <c:idx val="3"/>
          <c:order val="3"/>
          <c:tx>
            <c:strRef>
              <c:f>[7]Means!$B$6</c:f>
              <c:strCache>
                <c:ptCount val="1"/>
                <c:pt idx="0">
                  <c:v>WSB: T120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19050">
                <a:solidFill>
                  <a:schemeClr val="accent4"/>
                </a:solidFill>
              </a:ln>
              <a:effectLst/>
            </c:spPr>
          </c:marker>
          <c:errBars>
            <c:errDir val="x"/>
            <c:errBarType val="both"/>
            <c:errValType val="cust"/>
            <c:noEndCap val="0"/>
            <c:plus>
              <c:numRef>
                <c:f>[7]Means!$F$6</c:f>
                <c:numCache>
                  <c:formatCode>General</c:formatCode>
                  <c:ptCount val="1"/>
                  <c:pt idx="0">
                    <c:v>0.10946109043469041</c:v>
                  </c:pt>
                </c:numCache>
              </c:numRef>
            </c:plus>
            <c:minus>
              <c:numRef>
                <c:f>[7]Means!$F$6</c:f>
                <c:numCache>
                  <c:formatCode>General</c:formatCode>
                  <c:ptCount val="1"/>
                  <c:pt idx="0">
                    <c:v>0.10946109043469041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stdErr"/>
            <c:noEndCap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[7]Means!$C$6</c:f>
              <c:numCache>
                <c:formatCode>General</c:formatCode>
                <c:ptCount val="1"/>
                <c:pt idx="0">
                  <c:v>-1.8249820859258528</c:v>
                </c:pt>
              </c:numCache>
            </c:numRef>
          </c:xVal>
          <c:yVal>
            <c:numRef>
              <c:f>[7]Means!$D$6</c:f>
              <c:numCache>
                <c:formatCode>General</c:formatCode>
                <c:ptCount val="1"/>
                <c:pt idx="0">
                  <c:v>3.0380821759705712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439-4821-933C-350A8699D0B5}"/>
            </c:ext>
          </c:extLst>
        </c:ser>
        <c:ser>
          <c:idx val="4"/>
          <c:order val="4"/>
          <c:tx>
            <c:strRef>
              <c:f>[7]Means!$B$7</c:f>
              <c:strCache>
                <c:ptCount val="1"/>
                <c:pt idx="0">
                  <c:v>SMC: T60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19050">
                <a:solidFill>
                  <a:schemeClr val="accent5"/>
                </a:solidFill>
              </a:ln>
              <a:effectLst/>
            </c:spPr>
          </c:marker>
          <c:errBars>
            <c:errDir val="x"/>
            <c:errBarType val="both"/>
            <c:errValType val="cust"/>
            <c:noEndCap val="0"/>
            <c:plus>
              <c:numRef>
                <c:f>[7]Means!$F$7</c:f>
                <c:numCache>
                  <c:formatCode>General</c:formatCode>
                  <c:ptCount val="1"/>
                  <c:pt idx="0">
                    <c:v>0.34786175390222868</c:v>
                  </c:pt>
                </c:numCache>
              </c:numRef>
            </c:plus>
            <c:minus>
              <c:numRef>
                <c:f>[7]Means!$F$7</c:f>
                <c:numCache>
                  <c:formatCode>General</c:formatCode>
                  <c:ptCount val="1"/>
                  <c:pt idx="0">
                    <c:v>0.34786175390222868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stdErr"/>
            <c:noEndCap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[7]Means!$C$7</c:f>
              <c:numCache>
                <c:formatCode>General</c:formatCode>
                <c:ptCount val="1"/>
                <c:pt idx="0">
                  <c:v>0.79365852285057203</c:v>
                </c:pt>
              </c:numCache>
            </c:numRef>
          </c:xVal>
          <c:yVal>
            <c:numRef>
              <c:f>[7]Means!$D$7</c:f>
              <c:numCache>
                <c:formatCode>General</c:formatCode>
                <c:ptCount val="1"/>
                <c:pt idx="0">
                  <c:v>-2.5419840561390576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439-4821-933C-350A8699D0B5}"/>
            </c:ext>
          </c:extLst>
        </c:ser>
        <c:ser>
          <c:idx val="5"/>
          <c:order val="5"/>
          <c:tx>
            <c:strRef>
              <c:f>[7]Means!$B$8</c:f>
              <c:strCache>
                <c:ptCount val="1"/>
                <c:pt idx="0">
                  <c:v>SMC: T120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19050">
                <a:solidFill>
                  <a:schemeClr val="accent6"/>
                </a:solidFill>
              </a:ln>
              <a:effectLst/>
            </c:spPr>
          </c:marker>
          <c:errBars>
            <c:errDir val="x"/>
            <c:errBarType val="both"/>
            <c:errValType val="cust"/>
            <c:noEndCap val="0"/>
            <c:plus>
              <c:numRef>
                <c:f>[7]Means!$F$12</c:f>
                <c:numCache>
                  <c:formatCode>General</c:formatCode>
                  <c:ptCount val="1"/>
                  <c:pt idx="0">
                    <c:v>0.10946109043469041</c:v>
                  </c:pt>
                </c:numCache>
              </c:numRef>
            </c:plus>
            <c:minus>
              <c:numRef>
                <c:f>[7]Means!$F$12</c:f>
                <c:numCache>
                  <c:formatCode>General</c:formatCode>
                  <c:ptCount val="1"/>
                  <c:pt idx="0">
                    <c:v>0.10946109043469041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stdErr"/>
            <c:noEndCap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[7]Means!$C$8</c:f>
              <c:numCache>
                <c:formatCode>General</c:formatCode>
                <c:ptCount val="1"/>
                <c:pt idx="0">
                  <c:v>-3.1026078184696253</c:v>
                </c:pt>
              </c:numCache>
            </c:numRef>
          </c:xVal>
          <c:yVal>
            <c:numRef>
              <c:f>[7]Means!$D$8</c:f>
              <c:numCache>
                <c:formatCode>General</c:formatCode>
                <c:ptCount val="1"/>
                <c:pt idx="0">
                  <c:v>-1.7636103487759154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439-4821-933C-350A8699D0B5}"/>
            </c:ext>
          </c:extLst>
        </c:ser>
        <c:ser>
          <c:idx val="6"/>
          <c:order val="6"/>
          <c:tx>
            <c:strRef>
              <c:f>[7]Means!$B$9</c:f>
              <c:strCache>
                <c:ptCount val="1"/>
                <c:pt idx="0">
                  <c:v>RH-SMC:T60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errBars>
            <c:errDir val="x"/>
            <c:errBarType val="both"/>
            <c:errValType val="cust"/>
            <c:noEndCap val="0"/>
            <c:plus>
              <c:numRef>
                <c:f>[7]Means!$F$9</c:f>
                <c:numCache>
                  <c:formatCode>General</c:formatCode>
                  <c:ptCount val="1"/>
                  <c:pt idx="0">
                    <c:v>0.34786175390222868</c:v>
                  </c:pt>
                </c:numCache>
              </c:numRef>
            </c:plus>
            <c:minus>
              <c:numRef>
                <c:f>[7]Means!$F$9</c:f>
                <c:numCache>
                  <c:formatCode>General</c:formatCode>
                  <c:ptCount val="1"/>
                  <c:pt idx="0">
                    <c:v>0.34786175390222868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stdErr"/>
            <c:noEndCap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[7]Means!$C$9</c:f>
              <c:numCache>
                <c:formatCode>General</c:formatCode>
                <c:ptCount val="1"/>
                <c:pt idx="0">
                  <c:v>2.6150833961995463</c:v>
                </c:pt>
              </c:numCache>
            </c:numRef>
          </c:xVal>
          <c:yVal>
            <c:numRef>
              <c:f>[7]Means!$D$9</c:f>
              <c:numCache>
                <c:formatCode>General</c:formatCode>
                <c:ptCount val="1"/>
                <c:pt idx="0">
                  <c:v>-1.2157565582011463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439-4821-933C-350A8699D0B5}"/>
            </c:ext>
          </c:extLst>
        </c:ser>
        <c:ser>
          <c:idx val="7"/>
          <c:order val="7"/>
          <c:tx>
            <c:strRef>
              <c:f>[7]Means!$B$10</c:f>
              <c:strCache>
                <c:ptCount val="1"/>
                <c:pt idx="0">
                  <c:v>RH-SMC :T120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errBars>
            <c:errDir val="x"/>
            <c:errBarType val="both"/>
            <c:errValType val="cust"/>
            <c:noEndCap val="0"/>
            <c:plus>
              <c:numRef>
                <c:f>[7]Means!$F$10</c:f>
                <c:numCache>
                  <c:formatCode>General</c:formatCode>
                  <c:ptCount val="1"/>
                  <c:pt idx="0">
                    <c:v>0.10946109043469041</c:v>
                  </c:pt>
                </c:numCache>
              </c:numRef>
            </c:plus>
            <c:minus>
              <c:numRef>
                <c:f>[7]Means!$F$10</c:f>
                <c:numCache>
                  <c:formatCode>General</c:formatCode>
                  <c:ptCount val="1"/>
                  <c:pt idx="0">
                    <c:v>0.10946109043469041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stdErr"/>
            <c:noEndCap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[7]Means!$C$10</c:f>
              <c:numCache>
                <c:formatCode>General</c:formatCode>
                <c:ptCount val="1"/>
                <c:pt idx="0">
                  <c:v>-2.4745618980437047</c:v>
                </c:pt>
              </c:numCache>
            </c:numRef>
          </c:xVal>
          <c:yVal>
            <c:numRef>
              <c:f>[7]Means!$D$10</c:f>
              <c:numCache>
                <c:formatCode>General</c:formatCode>
                <c:ptCount val="1"/>
                <c:pt idx="0">
                  <c:v>-0.61976904098420094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439-4821-933C-350A8699D0B5}"/>
            </c:ext>
          </c:extLst>
        </c:ser>
        <c:ser>
          <c:idx val="8"/>
          <c:order val="8"/>
          <c:tx>
            <c:strRef>
              <c:f>[7]Means!$B$11</c:f>
              <c:strCache>
                <c:ptCount val="1"/>
                <c:pt idx="0">
                  <c:v>WS-SMC T60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errBars>
            <c:errDir val="x"/>
            <c:errBarType val="both"/>
            <c:errValType val="cust"/>
            <c:noEndCap val="0"/>
            <c:plus>
              <c:numRef>
                <c:f>[7]Means!$F$11</c:f>
                <c:numCache>
                  <c:formatCode>General</c:formatCode>
                  <c:ptCount val="1"/>
                  <c:pt idx="0">
                    <c:v>0.34786175390222868</c:v>
                  </c:pt>
                </c:numCache>
              </c:numRef>
            </c:plus>
            <c:minus>
              <c:numRef>
                <c:f>[7]Means!$F$11</c:f>
                <c:numCache>
                  <c:formatCode>General</c:formatCode>
                  <c:ptCount val="1"/>
                  <c:pt idx="0">
                    <c:v>0.34786175390222868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stdErr"/>
            <c:noEndCap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[7]Means!$C$11</c:f>
              <c:numCache>
                <c:formatCode>General</c:formatCode>
                <c:ptCount val="1"/>
                <c:pt idx="0">
                  <c:v>2.7213659271780677</c:v>
                </c:pt>
              </c:numCache>
            </c:numRef>
          </c:xVal>
          <c:yVal>
            <c:numRef>
              <c:f>[7]Means!$D$11</c:f>
              <c:numCache>
                <c:formatCode>General</c:formatCode>
                <c:ptCount val="1"/>
                <c:pt idx="0">
                  <c:v>-0.853805742540657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439-4821-933C-350A8699D0B5}"/>
            </c:ext>
          </c:extLst>
        </c:ser>
        <c:ser>
          <c:idx val="9"/>
          <c:order val="9"/>
          <c:tx>
            <c:strRef>
              <c:f>[7]Means!$B$12</c:f>
              <c:strCache>
                <c:ptCount val="1"/>
                <c:pt idx="0">
                  <c:v>WS-SMC :T120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errBars>
            <c:errDir val="x"/>
            <c:errBarType val="both"/>
            <c:errValType val="cust"/>
            <c:noEndCap val="0"/>
            <c:plus>
              <c:numRef>
                <c:f>[7]Means!$F$12</c:f>
                <c:numCache>
                  <c:formatCode>General</c:formatCode>
                  <c:ptCount val="1"/>
                  <c:pt idx="0">
                    <c:v>0.10946109043469041</c:v>
                  </c:pt>
                </c:numCache>
              </c:numRef>
            </c:plus>
            <c:minus>
              <c:numRef>
                <c:f>[7]Means!$F$11</c:f>
                <c:numCache>
                  <c:formatCode>General</c:formatCode>
                  <c:ptCount val="1"/>
                  <c:pt idx="0">
                    <c:v>0.34786175390222868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[7]Means!$C$12</c:f>
              <c:numCache>
                <c:formatCode>General</c:formatCode>
                <c:ptCount val="1"/>
                <c:pt idx="0">
                  <c:v>-2.9773552810903112</c:v>
                </c:pt>
              </c:numCache>
            </c:numRef>
          </c:xVal>
          <c:yVal>
            <c:numRef>
              <c:f>[7]Means!$D$12</c:f>
              <c:numCache>
                <c:formatCode>General</c:formatCode>
                <c:ptCount val="1"/>
                <c:pt idx="0">
                  <c:v>-0.66087077264236993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439-4821-933C-350A8699D0B5}"/>
            </c:ext>
          </c:extLst>
        </c:ser>
        <c:ser>
          <c:idx val="10"/>
          <c:order val="10"/>
          <c:tx>
            <c:strRef>
              <c:f>[7]Means!$B$13</c:f>
              <c:strCache>
                <c:ptCount val="1"/>
                <c:pt idx="0">
                  <c:v>CONTROL:T60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errBars>
            <c:errDir val="x"/>
            <c:errBarType val="both"/>
            <c:errValType val="cust"/>
            <c:noEndCap val="0"/>
            <c:plus>
              <c:numRef>
                <c:f>[7]Means!$F$13</c:f>
                <c:numCache>
                  <c:formatCode>General</c:formatCode>
                  <c:ptCount val="1"/>
                  <c:pt idx="0">
                    <c:v>0.34786175390222868</c:v>
                  </c:pt>
                </c:numCache>
              </c:numRef>
            </c:plus>
            <c:minus>
              <c:numRef>
                <c:f>[7]Means!$F$13</c:f>
                <c:numCache>
                  <c:formatCode>General</c:formatCode>
                  <c:ptCount val="1"/>
                  <c:pt idx="0">
                    <c:v>0.34786175390222868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stdErr"/>
            <c:noEndCap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[7]Means!$C$13</c:f>
              <c:numCache>
                <c:formatCode>General</c:formatCode>
                <c:ptCount val="1"/>
                <c:pt idx="0">
                  <c:v>4.9992325538318694</c:v>
                </c:pt>
              </c:numCache>
            </c:numRef>
          </c:xVal>
          <c:yVal>
            <c:numRef>
              <c:f>[7]Means!$D$13</c:f>
              <c:numCache>
                <c:formatCode>General</c:formatCode>
                <c:ptCount val="1"/>
                <c:pt idx="0">
                  <c:v>0.82078959215956493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439-4821-933C-350A8699D0B5}"/>
            </c:ext>
          </c:extLst>
        </c:ser>
        <c:ser>
          <c:idx val="11"/>
          <c:order val="11"/>
          <c:tx>
            <c:strRef>
              <c:f>[7]Means!$B$14</c:f>
              <c:strCache>
                <c:ptCount val="1"/>
                <c:pt idx="0">
                  <c:v>CONTROL: T120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errBars>
            <c:errDir val="x"/>
            <c:errBarType val="both"/>
            <c:errValType val="cust"/>
            <c:noEndCap val="0"/>
            <c:plus>
              <c:numRef>
                <c:f>[7]Means!$F$14</c:f>
                <c:numCache>
                  <c:formatCode>General</c:formatCode>
                  <c:ptCount val="1"/>
                  <c:pt idx="0">
                    <c:v>0.10946109043469041</c:v>
                  </c:pt>
                </c:numCache>
              </c:numRef>
            </c:plus>
            <c:minus>
              <c:numRef>
                <c:f>[7]Means!$F$14</c:f>
                <c:numCache>
                  <c:formatCode>General</c:formatCode>
                  <c:ptCount val="1"/>
                  <c:pt idx="0">
                    <c:v>0.10946109043469041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stdErr"/>
            <c:noEndCap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[7]Means!$C$14</c:f>
              <c:numCache>
                <c:formatCode>General</c:formatCode>
                <c:ptCount val="1"/>
                <c:pt idx="0">
                  <c:v>-2.3291945828466969</c:v>
                </c:pt>
              </c:numCache>
            </c:numRef>
          </c:xVal>
          <c:yVal>
            <c:numRef>
              <c:f>[7]Means!$D$14</c:f>
              <c:numCache>
                <c:formatCode>General</c:formatCode>
                <c:ptCount val="1"/>
                <c:pt idx="0">
                  <c:v>2.7606219685297559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0439-4821-933C-350A8699D0B5}"/>
            </c:ext>
          </c:extLst>
        </c:ser>
        <c:ser>
          <c:idx val="12"/>
          <c:order val="12"/>
          <c:tx>
            <c:strRef>
              <c:f>[7]Means!$B$15</c:f>
              <c:strCache>
                <c:ptCount val="1"/>
                <c:pt idx="0">
                  <c:v>SMC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errBars>
            <c:errDir val="x"/>
            <c:errBarType val="both"/>
            <c:errValType val="cust"/>
            <c:noEndCap val="0"/>
            <c:plus>
              <c:numRef>
                <c:f>[7]Means!$F$15</c:f>
                <c:numCache>
                  <c:formatCode>General</c:formatCode>
                  <c:ptCount val="1"/>
                  <c:pt idx="0">
                    <c:v>0.28982954158912194</c:v>
                  </c:pt>
                </c:numCache>
              </c:numRef>
            </c:plus>
            <c:minus>
              <c:numRef>
                <c:f>[7]Means!$F$15</c:f>
                <c:numCache>
                  <c:formatCode>General</c:formatCode>
                  <c:ptCount val="1"/>
                  <c:pt idx="0">
                    <c:v>0.28982954158912194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stdErr"/>
            <c:noEndCap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[7]Means!$C$15</c:f>
              <c:numCache>
                <c:formatCode>General</c:formatCode>
                <c:ptCount val="1"/>
                <c:pt idx="0">
                  <c:v>-2.5229929080971938</c:v>
                </c:pt>
              </c:numCache>
            </c:numRef>
          </c:xVal>
          <c:yVal>
            <c:numRef>
              <c:f>[7]Means!$D$15</c:f>
              <c:numCache>
                <c:formatCode>General</c:formatCode>
                <c:ptCount val="1"/>
                <c:pt idx="0">
                  <c:v>-6.2325540230258243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0439-4821-933C-350A8699D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405808"/>
        <c:axId val="335860184"/>
      </c:scatterChart>
      <c:valAx>
        <c:axId val="339405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chemeClr val="tx1"/>
                    </a:solidFill>
                  </a:rPr>
                  <a:t>PC 2 (20%)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28575" cap="flat" cmpd="sng" algn="ctr">
            <a:solidFill>
              <a:schemeClr val="accen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5860184"/>
        <c:crosses val="autoZero"/>
        <c:crossBetween val="midCat"/>
      </c:valAx>
      <c:valAx>
        <c:axId val="3358601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chemeClr val="tx1"/>
                    </a:solidFill>
                  </a:rPr>
                  <a:t>PC 1 (28%)</a:t>
                </a:r>
              </a:p>
            </c:rich>
          </c:tx>
          <c:layout>
            <c:manualLayout>
              <c:xMode val="edge"/>
              <c:yMode val="edge"/>
              <c:x val="3.9020596783007309E-3"/>
              <c:y val="0.355196865275803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28575" cap="flat" cmpd="sng" algn="ctr">
            <a:solidFill>
              <a:schemeClr val="accen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94058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[1]PLFA!$B$48:$B$49</c:f>
              <c:strCache>
                <c:ptCount val="1"/>
                <c:pt idx="0">
                  <c:v>T0 Before Trt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692-4819-8CCA-B4967B6AAD6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692-4819-8CCA-B4967B6AAD6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692-4819-8CCA-B4967B6AAD6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692-4819-8CCA-B4967B6AAD6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692-4819-8CCA-B4967B6AAD6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[1]PLFA!$A$50:$A$54</c:f>
              <c:strCache>
                <c:ptCount val="5"/>
                <c:pt idx="0">
                  <c:v>Gram Positive</c:v>
                </c:pt>
                <c:pt idx="1">
                  <c:v>Gram Negative</c:v>
                </c:pt>
                <c:pt idx="2">
                  <c:v>Actinomycetes</c:v>
                </c:pt>
                <c:pt idx="3">
                  <c:v>Fungi</c:v>
                </c:pt>
                <c:pt idx="4">
                  <c:v>Other</c:v>
                </c:pt>
              </c:strCache>
            </c:strRef>
          </c:cat>
          <c:val>
            <c:numRef>
              <c:f>[1]PLFA!$B$50:$B$54</c:f>
              <c:numCache>
                <c:formatCode>General</c:formatCode>
                <c:ptCount val="5"/>
                <c:pt idx="0">
                  <c:v>33.201435417797725</c:v>
                </c:pt>
                <c:pt idx="1">
                  <c:v>34.249378372639946</c:v>
                </c:pt>
                <c:pt idx="2">
                  <c:v>18.06143626059923</c:v>
                </c:pt>
                <c:pt idx="3">
                  <c:v>7.4082510108155724</c:v>
                </c:pt>
                <c:pt idx="4">
                  <c:v>7.0794989381475419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692-4819-8CCA-B4967B6AAD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T60</a:t>
            </a:r>
            <a:r>
              <a:rPr lang="en-US" baseline="0"/>
              <a:t> </a:t>
            </a:r>
            <a:r>
              <a:rPr lang="en-US"/>
              <a:t>RHB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[1]PLFA!$C$49</c:f>
              <c:strCache>
                <c:ptCount val="1"/>
                <c:pt idx="0">
                  <c:v>RHB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C19-488C-8C2E-D762521DEA7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C19-488C-8C2E-D762521DEA7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C19-488C-8C2E-D762521DEA7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C19-488C-8C2E-D762521DEA7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C19-488C-8C2E-D762521DEA7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[1]PLFA!$A$50:$A$54</c:f>
              <c:strCache>
                <c:ptCount val="5"/>
                <c:pt idx="0">
                  <c:v>Gram Positive</c:v>
                </c:pt>
                <c:pt idx="1">
                  <c:v>Gram Negative</c:v>
                </c:pt>
                <c:pt idx="2">
                  <c:v>Actinomycetes</c:v>
                </c:pt>
                <c:pt idx="3">
                  <c:v>Fungi</c:v>
                </c:pt>
                <c:pt idx="4">
                  <c:v>Other</c:v>
                </c:pt>
              </c:strCache>
            </c:strRef>
          </c:cat>
          <c:val>
            <c:numRef>
              <c:f>[1]PLFA!$C$50:$C$54</c:f>
              <c:numCache>
                <c:formatCode>General</c:formatCode>
                <c:ptCount val="5"/>
                <c:pt idx="0">
                  <c:v>37.567957990476621</c:v>
                </c:pt>
                <c:pt idx="1">
                  <c:v>22.882701791902324</c:v>
                </c:pt>
                <c:pt idx="2">
                  <c:v>14.359793896969949</c:v>
                </c:pt>
                <c:pt idx="3">
                  <c:v>15.292316772574003</c:v>
                </c:pt>
                <c:pt idx="4">
                  <c:v>9.8972295480771155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C19-488C-8C2E-D762521DEA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T60</a:t>
            </a:r>
            <a:r>
              <a:rPr lang="en-US" baseline="0"/>
              <a:t> </a:t>
            </a:r>
            <a:r>
              <a:rPr lang="en-US"/>
              <a:t>WSB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[1]PLFA!$D$49</c:f>
              <c:strCache>
                <c:ptCount val="1"/>
                <c:pt idx="0">
                  <c:v>WSB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0C5-409F-9D35-53251C98502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0C5-409F-9D35-53251C98502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0C5-409F-9D35-53251C98502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0C5-409F-9D35-53251C98502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0C5-409F-9D35-53251C98502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[1]PLFA!$A$50:$A$54</c:f>
              <c:strCache>
                <c:ptCount val="5"/>
                <c:pt idx="0">
                  <c:v>Gram Positive</c:v>
                </c:pt>
                <c:pt idx="1">
                  <c:v>Gram Negative</c:v>
                </c:pt>
                <c:pt idx="2">
                  <c:v>Actinomycetes</c:v>
                </c:pt>
                <c:pt idx="3">
                  <c:v>Fungi</c:v>
                </c:pt>
                <c:pt idx="4">
                  <c:v>Other</c:v>
                </c:pt>
              </c:strCache>
            </c:strRef>
          </c:cat>
          <c:val>
            <c:numRef>
              <c:f>[1]PLFA!$D$50:$D$54</c:f>
              <c:numCache>
                <c:formatCode>General</c:formatCode>
                <c:ptCount val="5"/>
                <c:pt idx="0">
                  <c:v>31.271921471613169</c:v>
                </c:pt>
                <c:pt idx="1">
                  <c:v>28.326756537561298</c:v>
                </c:pt>
                <c:pt idx="2">
                  <c:v>12.772894897948575</c:v>
                </c:pt>
                <c:pt idx="3">
                  <c:v>15.965422294276699</c:v>
                </c:pt>
                <c:pt idx="4">
                  <c:v>11.663004798600278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0C5-409F-9D35-53251C98502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T60 SMC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[1]PLFA!$E$49</c:f>
              <c:strCache>
                <c:ptCount val="1"/>
                <c:pt idx="0">
                  <c:v>SMC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CCA-469C-8EC0-470EEB567D2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CCA-469C-8EC0-470EEB567D2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CCA-469C-8EC0-470EEB567D2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CCA-469C-8EC0-470EEB567D2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CCA-469C-8EC0-470EEB567D2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[1]PLFA!$A$50:$A$54</c:f>
              <c:strCache>
                <c:ptCount val="5"/>
                <c:pt idx="0">
                  <c:v>Gram Positive</c:v>
                </c:pt>
                <c:pt idx="1">
                  <c:v>Gram Negative</c:v>
                </c:pt>
                <c:pt idx="2">
                  <c:v>Actinomycetes</c:v>
                </c:pt>
                <c:pt idx="3">
                  <c:v>Fungi</c:v>
                </c:pt>
                <c:pt idx="4">
                  <c:v>Other</c:v>
                </c:pt>
              </c:strCache>
            </c:strRef>
          </c:cat>
          <c:val>
            <c:numRef>
              <c:f>[1]PLFA!$E$50:$E$54</c:f>
              <c:numCache>
                <c:formatCode>General</c:formatCode>
                <c:ptCount val="5"/>
                <c:pt idx="0">
                  <c:v>41.244738774411111</c:v>
                </c:pt>
                <c:pt idx="1">
                  <c:v>26.291805473109019</c:v>
                </c:pt>
                <c:pt idx="2">
                  <c:v>7.1811895798015701</c:v>
                </c:pt>
                <c:pt idx="3">
                  <c:v>19.330608088937694</c:v>
                </c:pt>
                <c:pt idx="4">
                  <c:v>5.9516580837406332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CCA-469C-8EC0-470EEB567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T60 RHsmc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[1]PLFA!$F$49</c:f>
              <c:strCache>
                <c:ptCount val="1"/>
                <c:pt idx="0">
                  <c:v>RHsmc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598-4405-9037-3F695640C1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598-4405-9037-3F695640C1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598-4405-9037-3F695640C1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598-4405-9037-3F695640C15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598-4405-9037-3F695640C1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[1]PLFA!$A$50:$A$54</c:f>
              <c:strCache>
                <c:ptCount val="5"/>
                <c:pt idx="0">
                  <c:v>Gram Positive</c:v>
                </c:pt>
                <c:pt idx="1">
                  <c:v>Gram Negative</c:v>
                </c:pt>
                <c:pt idx="2">
                  <c:v>Actinomycetes</c:v>
                </c:pt>
                <c:pt idx="3">
                  <c:v>Fungi</c:v>
                </c:pt>
                <c:pt idx="4">
                  <c:v>Other</c:v>
                </c:pt>
              </c:strCache>
            </c:strRef>
          </c:cat>
          <c:val>
            <c:numRef>
              <c:f>[1]PLFA!$F$50:$F$54</c:f>
              <c:numCache>
                <c:formatCode>General</c:formatCode>
                <c:ptCount val="5"/>
                <c:pt idx="0">
                  <c:v>37.239765271360532</c:v>
                </c:pt>
                <c:pt idx="1">
                  <c:v>25.223190718553891</c:v>
                </c:pt>
                <c:pt idx="2">
                  <c:v>10.386708552510871</c:v>
                </c:pt>
                <c:pt idx="3">
                  <c:v>18.83126969129674</c:v>
                </c:pt>
                <c:pt idx="4">
                  <c:v>8.3190657662779603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598-4405-9037-3F695640C15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T60 WSsmc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[1]PLFA!$G$49</c:f>
              <c:strCache>
                <c:ptCount val="1"/>
                <c:pt idx="0">
                  <c:v>WSsmc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69E-4DD5-B9AB-9C8EF0AE9F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69E-4DD5-B9AB-9C8EF0AE9F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69E-4DD5-B9AB-9C8EF0AE9FA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69E-4DD5-B9AB-9C8EF0AE9FA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69E-4DD5-B9AB-9C8EF0AE9FA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[1]PLFA!$A$50:$A$54</c:f>
              <c:strCache>
                <c:ptCount val="5"/>
                <c:pt idx="0">
                  <c:v>Gram Positive</c:v>
                </c:pt>
                <c:pt idx="1">
                  <c:v>Gram Negative</c:v>
                </c:pt>
                <c:pt idx="2">
                  <c:v>Actinomycetes</c:v>
                </c:pt>
                <c:pt idx="3">
                  <c:v>Fungi</c:v>
                </c:pt>
                <c:pt idx="4">
                  <c:v>Other</c:v>
                </c:pt>
              </c:strCache>
            </c:strRef>
          </c:cat>
          <c:val>
            <c:numRef>
              <c:f>[1]PLFA!$G$50:$G$54</c:f>
              <c:numCache>
                <c:formatCode>General</c:formatCode>
                <c:ptCount val="5"/>
                <c:pt idx="0">
                  <c:v>37.59883787871005</c:v>
                </c:pt>
                <c:pt idx="1">
                  <c:v>26.676150878558623</c:v>
                </c:pt>
                <c:pt idx="2">
                  <c:v>9.4370512759806093</c:v>
                </c:pt>
                <c:pt idx="3">
                  <c:v>17.519178725245588</c:v>
                </c:pt>
                <c:pt idx="4">
                  <c:v>8.7687812415051365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69E-4DD5-B9AB-9C8EF0AE9FA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[1]PLFA!$H$49</c:f>
              <c:strCache>
                <c:ptCount val="1"/>
                <c:pt idx="0">
                  <c:v>Control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779-4DD4-B08B-C2CBE66408E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779-4DD4-B08B-C2CBE66408E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779-4DD4-B08B-C2CBE66408E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779-4DD4-B08B-C2CBE66408E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779-4DD4-B08B-C2CBE66408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[1]PLFA!$A$50:$A$54</c:f>
              <c:strCache>
                <c:ptCount val="5"/>
                <c:pt idx="0">
                  <c:v>Gram Positive</c:v>
                </c:pt>
                <c:pt idx="1">
                  <c:v>Gram Negative</c:v>
                </c:pt>
                <c:pt idx="2">
                  <c:v>Actinomycetes</c:v>
                </c:pt>
                <c:pt idx="3">
                  <c:v>Fungi</c:v>
                </c:pt>
                <c:pt idx="4">
                  <c:v>Other</c:v>
                </c:pt>
              </c:strCache>
            </c:strRef>
          </c:cat>
          <c:val>
            <c:numRef>
              <c:f>[1]PLFA!$H$50:$H$54</c:f>
              <c:numCache>
                <c:formatCode>General</c:formatCode>
                <c:ptCount val="5"/>
                <c:pt idx="0">
                  <c:v>32.063306840258292</c:v>
                </c:pt>
                <c:pt idx="1">
                  <c:v>24.825911092231316</c:v>
                </c:pt>
                <c:pt idx="2">
                  <c:v>17.172222836381032</c:v>
                </c:pt>
                <c:pt idx="3">
                  <c:v>15.930233933958082</c:v>
                </c:pt>
                <c:pt idx="4">
                  <c:v>10.008325297171298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779-4DD4-B08B-C2CBE66408E2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T120 RHB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[1]PLFA!$I$49</c:f>
              <c:strCache>
                <c:ptCount val="1"/>
                <c:pt idx="0">
                  <c:v>RHB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3D7-4C76-904F-6F11CE565F7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3D7-4C76-904F-6F11CE565F7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3D7-4C76-904F-6F11CE565F7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3D7-4C76-904F-6F11CE565F7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3D7-4C76-904F-6F11CE565F7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[1]PLFA!$A$50:$A$54</c:f>
              <c:strCache>
                <c:ptCount val="5"/>
                <c:pt idx="0">
                  <c:v>Gram Positive</c:v>
                </c:pt>
                <c:pt idx="1">
                  <c:v>Gram Negative</c:v>
                </c:pt>
                <c:pt idx="2">
                  <c:v>Actinomycetes</c:v>
                </c:pt>
                <c:pt idx="3">
                  <c:v>Fungi</c:v>
                </c:pt>
                <c:pt idx="4">
                  <c:v>Other</c:v>
                </c:pt>
              </c:strCache>
            </c:strRef>
          </c:cat>
          <c:val>
            <c:numRef>
              <c:f>[1]PLFA!$I$50:$I$54</c:f>
              <c:numCache>
                <c:formatCode>General</c:formatCode>
                <c:ptCount val="5"/>
                <c:pt idx="0">
                  <c:v>35.778577133215947</c:v>
                </c:pt>
                <c:pt idx="1">
                  <c:v>36.057639212033806</c:v>
                </c:pt>
                <c:pt idx="2">
                  <c:v>12.360604580300185</c:v>
                </c:pt>
                <c:pt idx="3">
                  <c:v>5.2054840742464812</c:v>
                </c:pt>
                <c:pt idx="4">
                  <c:v>6.5972885452715069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3D7-4C76-904F-6F11CE565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'[2]%distributn'!$BG$24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'[2]%distributn'!$BH$3:$BJ$3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'[2]%distributn'!$BH$24:$BJ$24</c:f>
              <c:numCache>
                <c:formatCode>General</c:formatCode>
                <c:ptCount val="3"/>
                <c:pt idx="0">
                  <c:v>99.457991323324009</c:v>
                </c:pt>
                <c:pt idx="1">
                  <c:v>87.496459354610749</c:v>
                </c:pt>
                <c:pt idx="2">
                  <c:v>95.92528788333361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CB-4B3F-8DA0-3919057E9F5E}"/>
            </c:ext>
          </c:extLst>
        </c:ser>
        <c:ser>
          <c:idx val="1"/>
          <c:order val="1"/>
          <c:tx>
            <c:strRef>
              <c:f>'[2]%distributn'!$BG$25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'[2]%distributn'!$BH$3:$BJ$3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'[2]%distributn'!$BH$25:$BJ$25</c:f>
              <c:numCache>
                <c:formatCode>General</c:formatCode>
                <c:ptCount val="3"/>
                <c:pt idx="0">
                  <c:v>0.47795252346742007</c:v>
                </c:pt>
                <c:pt idx="1">
                  <c:v>12.43113497775547</c:v>
                </c:pt>
                <c:pt idx="2">
                  <c:v>4.0544135092083149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CB-4B3F-8DA0-3919057E9F5E}"/>
            </c:ext>
          </c:extLst>
        </c:ser>
        <c:ser>
          <c:idx val="2"/>
          <c:order val="2"/>
          <c:tx>
            <c:strRef>
              <c:f>'[2]%distributn'!$BG$26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'[2]%distributn'!$BH$3:$BJ$3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'[2]%distributn'!$BH$26:$BJ$26</c:f>
              <c:numCache>
                <c:formatCode>General</c:formatCode>
                <c:ptCount val="3"/>
                <c:pt idx="0">
                  <c:v>6.405615320855329E-2</c:v>
                </c:pt>
                <c:pt idx="1">
                  <c:v>7.2405667633787155E-2</c:v>
                </c:pt>
                <c:pt idx="2">
                  <c:v>2.02986074580578E-2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CB-4B3F-8DA0-3919057E9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624106368"/>
        <c:axId val="624099480"/>
      </c:barChart>
      <c:catAx>
        <c:axId val="62410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4099480"/>
        <c:crosses val="autoZero"/>
        <c:auto val="1"/>
        <c:lblAlgn val="ctr"/>
        <c:lblOffset val="100"/>
        <c:noMultiLvlLbl val="0"/>
      </c:catAx>
      <c:valAx>
        <c:axId val="62409948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4106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T120 WSB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[1]PLFA!$J$49</c:f>
              <c:strCache>
                <c:ptCount val="1"/>
                <c:pt idx="0">
                  <c:v>WSB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531-4203-A301-025C97C5F21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531-4203-A301-025C97C5F21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531-4203-A301-025C97C5F21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531-4203-A301-025C97C5F21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531-4203-A301-025C97C5F21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[1]PLFA!$A$50:$A$54</c:f>
              <c:strCache>
                <c:ptCount val="5"/>
                <c:pt idx="0">
                  <c:v>Gram Positive</c:v>
                </c:pt>
                <c:pt idx="1">
                  <c:v>Gram Negative</c:v>
                </c:pt>
                <c:pt idx="2">
                  <c:v>Actinomycetes</c:v>
                </c:pt>
                <c:pt idx="3">
                  <c:v>Fungi</c:v>
                </c:pt>
                <c:pt idx="4">
                  <c:v>Other</c:v>
                </c:pt>
              </c:strCache>
            </c:strRef>
          </c:cat>
          <c:val>
            <c:numRef>
              <c:f>[1]PLFA!$J$50:$J$54</c:f>
              <c:numCache>
                <c:formatCode>General</c:formatCode>
                <c:ptCount val="5"/>
                <c:pt idx="0">
                  <c:v>31.059434247150026</c:v>
                </c:pt>
                <c:pt idx="1">
                  <c:v>39.693067888915891</c:v>
                </c:pt>
                <c:pt idx="2">
                  <c:v>17.106821772719364</c:v>
                </c:pt>
                <c:pt idx="3">
                  <c:v>5.2264122685588452</c:v>
                </c:pt>
                <c:pt idx="4">
                  <c:v>10.597695000203593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531-4203-A301-025C97C5F21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T120 SMC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[1]PLFA!$K$49</c:f>
              <c:strCache>
                <c:ptCount val="1"/>
                <c:pt idx="0">
                  <c:v>SMC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EF7-4D08-BE8A-B3B577BFD5F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EF7-4D08-BE8A-B3B577BFD5F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EF7-4D08-BE8A-B3B577BFD5F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EF7-4D08-BE8A-B3B577BFD5F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EF7-4D08-BE8A-B3B577BFD5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[1]PLFA!$A$50:$A$54</c:f>
              <c:strCache>
                <c:ptCount val="5"/>
                <c:pt idx="0">
                  <c:v>Gram Positive</c:v>
                </c:pt>
                <c:pt idx="1">
                  <c:v>Gram Negative</c:v>
                </c:pt>
                <c:pt idx="2">
                  <c:v>Actinomycetes</c:v>
                </c:pt>
                <c:pt idx="3">
                  <c:v>Fungi</c:v>
                </c:pt>
                <c:pt idx="4">
                  <c:v>Other</c:v>
                </c:pt>
              </c:strCache>
            </c:strRef>
          </c:cat>
          <c:val>
            <c:numRef>
              <c:f>[1]PLFA!$K$50:$K$54</c:f>
              <c:numCache>
                <c:formatCode>General</c:formatCode>
                <c:ptCount val="5"/>
                <c:pt idx="0">
                  <c:v>36.067154906525666</c:v>
                </c:pt>
                <c:pt idx="1">
                  <c:v>35.688205297746315</c:v>
                </c:pt>
                <c:pt idx="2">
                  <c:v>6.0260480261955776</c:v>
                </c:pt>
                <c:pt idx="3">
                  <c:v>15.741613350489894</c:v>
                </c:pt>
                <c:pt idx="4">
                  <c:v>6.9142638226558963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F7-4D08-BE8A-B3B577BFD5F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T120 RHsmc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[1]PLFA!$L$49</c:f>
              <c:strCache>
                <c:ptCount val="1"/>
                <c:pt idx="0">
                  <c:v>RHsmc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692-4E1A-8CDF-5D763BA3FC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692-4E1A-8CDF-5D763BA3FC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692-4E1A-8CDF-5D763BA3FC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692-4E1A-8CDF-5D763BA3FCF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692-4E1A-8CDF-5D763BA3FC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[1]PLFA!$A$50:$A$54</c:f>
              <c:strCache>
                <c:ptCount val="5"/>
                <c:pt idx="0">
                  <c:v>Gram Positive</c:v>
                </c:pt>
                <c:pt idx="1">
                  <c:v>Gram Negative</c:v>
                </c:pt>
                <c:pt idx="2">
                  <c:v>Actinomycetes</c:v>
                </c:pt>
                <c:pt idx="3">
                  <c:v>Fungi</c:v>
                </c:pt>
                <c:pt idx="4">
                  <c:v>Other</c:v>
                </c:pt>
              </c:strCache>
            </c:strRef>
          </c:cat>
          <c:val>
            <c:numRef>
              <c:f>[1]PLFA!$L$50:$L$54</c:f>
              <c:numCache>
                <c:formatCode>General</c:formatCode>
                <c:ptCount val="5"/>
                <c:pt idx="0">
                  <c:v>34.727948966386649</c:v>
                </c:pt>
                <c:pt idx="1">
                  <c:v>36.170416427370093</c:v>
                </c:pt>
                <c:pt idx="2">
                  <c:v>9.6810942788460039</c:v>
                </c:pt>
                <c:pt idx="3">
                  <c:v>12.236849385069791</c:v>
                </c:pt>
                <c:pt idx="4">
                  <c:v>6.4769784190425463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692-4E1A-8CDF-5D763BA3FCF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[1]PLFA!$M$49</c:f>
              <c:strCache>
                <c:ptCount val="1"/>
                <c:pt idx="0">
                  <c:v>WSsmc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ACE-45E7-B274-C06CDBE282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ACE-45E7-B274-C06CDBE282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ACE-45E7-B274-C06CDBE282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ACE-45E7-B274-C06CDBE2828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ACE-45E7-B274-C06CDBE282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[1]PLFA!$A$50:$A$54</c:f>
              <c:strCache>
                <c:ptCount val="5"/>
                <c:pt idx="0">
                  <c:v>Gram Positive</c:v>
                </c:pt>
                <c:pt idx="1">
                  <c:v>Gram Negative</c:v>
                </c:pt>
                <c:pt idx="2">
                  <c:v>Actinomycetes</c:v>
                </c:pt>
                <c:pt idx="3">
                  <c:v>Fungi</c:v>
                </c:pt>
                <c:pt idx="4">
                  <c:v>Other</c:v>
                </c:pt>
              </c:strCache>
            </c:strRef>
          </c:cat>
          <c:val>
            <c:numRef>
              <c:f>[1]PLFA!$M$50:$M$54</c:f>
              <c:numCache>
                <c:formatCode>General</c:formatCode>
                <c:ptCount val="5"/>
                <c:pt idx="0">
                  <c:v>34.945810471424011</c:v>
                </c:pt>
                <c:pt idx="1">
                  <c:v>36.519159152381945</c:v>
                </c:pt>
                <c:pt idx="2">
                  <c:v>9.1237661015787452</c:v>
                </c:pt>
                <c:pt idx="3">
                  <c:v>12.821334024854343</c:v>
                </c:pt>
                <c:pt idx="4">
                  <c:v>7.1836909423274715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ACE-45E7-B274-C06CDBE2828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[1]PLFA!$N$49</c:f>
              <c:strCache>
                <c:ptCount val="1"/>
                <c:pt idx="0">
                  <c:v>Control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0D8-4833-8D6B-C494C696D7E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0D8-4833-8D6B-C494C696D7E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0D8-4833-8D6B-C494C696D7E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0D8-4833-8D6B-C494C696D7E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0D8-4833-8D6B-C494C696D7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[1]PLFA!$A$50:$A$54</c:f>
              <c:strCache>
                <c:ptCount val="5"/>
                <c:pt idx="0">
                  <c:v>Gram Positive</c:v>
                </c:pt>
                <c:pt idx="1">
                  <c:v>Gram Negative</c:v>
                </c:pt>
                <c:pt idx="2">
                  <c:v>Actinomycetes</c:v>
                </c:pt>
                <c:pt idx="3">
                  <c:v>Fungi</c:v>
                </c:pt>
                <c:pt idx="4">
                  <c:v>Other</c:v>
                </c:pt>
              </c:strCache>
            </c:strRef>
          </c:cat>
          <c:val>
            <c:numRef>
              <c:f>[1]PLFA!$N$50:$N$54</c:f>
              <c:numCache>
                <c:formatCode>General</c:formatCode>
                <c:ptCount val="5"/>
                <c:pt idx="0">
                  <c:v>33.416298276767506</c:v>
                </c:pt>
                <c:pt idx="1">
                  <c:v>36.167967613106782</c:v>
                </c:pt>
                <c:pt idx="2">
                  <c:v>17.248859319830618</c:v>
                </c:pt>
                <c:pt idx="3">
                  <c:v>4.7901677008997012</c:v>
                </c:pt>
                <c:pt idx="4">
                  <c:v>6.5899302497609584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0D8-4833-8D6B-C494C696D7E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1" i="0" u="none" strike="noStrike" baseline="0">
                <a:effectLst/>
              </a:rPr>
              <a:t>C02 (mg C/Kg/h)</a:t>
            </a:r>
            <a:r>
              <a:rPr lang="en-GB" sz="1400" b="0" i="0" u="none" strike="noStrike" baseline="0"/>
              <a:t> 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[8]Sheet1!$J$12:$K$24</c:f>
              <c:multiLvlStrCache>
                <c:ptCount val="13"/>
                <c:lvl>
                  <c:pt idx="0">
                    <c:v>Before Treatment</c:v>
                  </c:pt>
                  <c:pt idx="1">
                    <c:v>RHB</c:v>
                  </c:pt>
                  <c:pt idx="2">
                    <c:v>WSB</c:v>
                  </c:pt>
                  <c:pt idx="3">
                    <c:v>SMC</c:v>
                  </c:pt>
                  <c:pt idx="4">
                    <c:v>RHB-SMC</c:v>
                  </c:pt>
                  <c:pt idx="5">
                    <c:v>WSB-SMC</c:v>
                  </c:pt>
                  <c:pt idx="6">
                    <c:v>CONTROL</c:v>
                  </c:pt>
                  <c:pt idx="7">
                    <c:v>RHB</c:v>
                  </c:pt>
                  <c:pt idx="8">
                    <c:v>WSB</c:v>
                  </c:pt>
                  <c:pt idx="9">
                    <c:v>SMC</c:v>
                  </c:pt>
                  <c:pt idx="10">
                    <c:v>RHB-SMC</c:v>
                  </c:pt>
                  <c:pt idx="11">
                    <c:v>WSB-SMC</c:v>
                  </c:pt>
                  <c:pt idx="12">
                    <c:v>CONTROL</c:v>
                  </c:pt>
                </c:lvl>
                <c:lvl>
                  <c:pt idx="0">
                    <c:v>T0</c:v>
                  </c:pt>
                  <c:pt idx="1">
                    <c:v>T60</c:v>
                  </c:pt>
                  <c:pt idx="7">
                    <c:v>T120</c:v>
                  </c:pt>
                </c:lvl>
              </c:multiLvlStrCache>
            </c:multiLvlStrRef>
          </c:cat>
          <c:val>
            <c:numRef>
              <c:f>[8]Sheet1!$L$12:$L$24</c:f>
              <c:numCache>
                <c:formatCode>General</c:formatCode>
                <c:ptCount val="13"/>
                <c:pt idx="0">
                  <c:v>0.24290577235672228</c:v>
                </c:pt>
                <c:pt idx="1">
                  <c:v>0.48369873528230417</c:v>
                </c:pt>
                <c:pt idx="2">
                  <c:v>0.57401089117377235</c:v>
                </c:pt>
                <c:pt idx="3">
                  <c:v>1.6124392897681874</c:v>
                </c:pt>
                <c:pt idx="4">
                  <c:v>0.34338484461040925</c:v>
                </c:pt>
                <c:pt idx="5">
                  <c:v>0.27653098145309957</c:v>
                </c:pt>
                <c:pt idx="6">
                  <c:v>0.22551163650053405</c:v>
                </c:pt>
                <c:pt idx="7">
                  <c:v>0.67192259902562979</c:v>
                </c:pt>
                <c:pt idx="8">
                  <c:v>0.69084568907156074</c:v>
                </c:pt>
                <c:pt idx="9">
                  <c:v>1.5323188621559873</c:v>
                </c:pt>
                <c:pt idx="10">
                  <c:v>0.46710696815601477</c:v>
                </c:pt>
                <c:pt idx="11">
                  <c:v>0.69185756512016161</c:v>
                </c:pt>
                <c:pt idx="12">
                  <c:v>0.3983293197514533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C6-4B2A-B592-8168DE0CB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97231599"/>
        <c:axId val="1797232847"/>
      </c:barChart>
      <c:catAx>
        <c:axId val="17972315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7232847"/>
        <c:crosses val="autoZero"/>
        <c:auto val="1"/>
        <c:lblAlgn val="ctr"/>
        <c:lblOffset val="100"/>
        <c:noMultiLvlLbl val="0"/>
      </c:catAx>
      <c:valAx>
        <c:axId val="17972328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72315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[1]Microtox!$F$2</c:f>
              <c:strCache>
                <c:ptCount val="1"/>
                <c:pt idx="0">
                  <c:v>Ec50 (mg/L)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[1]Microtox!$G$3:$G$15</c:f>
                <c:numCache>
                  <c:formatCode>General</c:formatCode>
                  <c:ptCount val="13"/>
                  <c:pt idx="0">
                    <c:v>393.73129585204811</c:v>
                  </c:pt>
                  <c:pt idx="1">
                    <c:v>3069.1818127963679</c:v>
                  </c:pt>
                  <c:pt idx="2">
                    <c:v>943.4094197819594</c:v>
                  </c:pt>
                  <c:pt idx="3">
                    <c:v>945.49246427457047</c:v>
                  </c:pt>
                  <c:pt idx="4">
                    <c:v>795.50633770783577</c:v>
                  </c:pt>
                  <c:pt idx="5">
                    <c:v>591.11673973928362</c:v>
                  </c:pt>
                  <c:pt idx="6">
                    <c:v>254.43335735184829</c:v>
                  </c:pt>
                  <c:pt idx="7">
                    <c:v>1497.4365874164232</c:v>
                  </c:pt>
                  <c:pt idx="8">
                    <c:v>474.04254380101088</c:v>
                  </c:pt>
                  <c:pt idx="9">
                    <c:v>514.52793898873949</c:v>
                  </c:pt>
                  <c:pt idx="10">
                    <c:v>1927.0381418124553</c:v>
                  </c:pt>
                  <c:pt idx="11">
                    <c:v>1734.8225653747254</c:v>
                  </c:pt>
                  <c:pt idx="12">
                    <c:v>654.44352952209204</c:v>
                  </c:pt>
                </c:numCache>
              </c:numRef>
            </c:plus>
            <c:minus>
              <c:numRef>
                <c:f>[1]Microtox!$G$3:$G$15</c:f>
                <c:numCache>
                  <c:formatCode>General</c:formatCode>
                  <c:ptCount val="13"/>
                  <c:pt idx="0">
                    <c:v>393.73129585204811</c:v>
                  </c:pt>
                  <c:pt idx="1">
                    <c:v>3069.1818127963679</c:v>
                  </c:pt>
                  <c:pt idx="2">
                    <c:v>943.4094197819594</c:v>
                  </c:pt>
                  <c:pt idx="3">
                    <c:v>945.49246427457047</c:v>
                  </c:pt>
                  <c:pt idx="4">
                    <c:v>795.50633770783577</c:v>
                  </c:pt>
                  <c:pt idx="5">
                    <c:v>591.11673973928362</c:v>
                  </c:pt>
                  <c:pt idx="6">
                    <c:v>254.43335735184829</c:v>
                  </c:pt>
                  <c:pt idx="7">
                    <c:v>1497.4365874164232</c:v>
                  </c:pt>
                  <c:pt idx="8">
                    <c:v>474.04254380101088</c:v>
                  </c:pt>
                  <c:pt idx="9">
                    <c:v>514.52793898873949</c:v>
                  </c:pt>
                  <c:pt idx="10">
                    <c:v>1927.0381418124553</c:v>
                  </c:pt>
                  <c:pt idx="11">
                    <c:v>1734.8225653747254</c:v>
                  </c:pt>
                  <c:pt idx="12">
                    <c:v>654.44352952209204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multiLvlStrRef>
              <c:f>[1]Microtox!$D$3:$E$15</c:f>
              <c:multiLvlStrCache>
                <c:ptCount val="13"/>
                <c:lvl>
                  <c:pt idx="1">
                    <c:v>Control</c:v>
                  </c:pt>
                  <c:pt idx="2">
                    <c:v>RH</c:v>
                  </c:pt>
                  <c:pt idx="3">
                    <c:v>WS</c:v>
                  </c:pt>
                  <c:pt idx="4">
                    <c:v>SMS</c:v>
                  </c:pt>
                  <c:pt idx="5">
                    <c:v>RHsmc</c:v>
                  </c:pt>
                  <c:pt idx="6">
                    <c:v>WSsmc</c:v>
                  </c:pt>
                  <c:pt idx="7">
                    <c:v>Control</c:v>
                  </c:pt>
                  <c:pt idx="8">
                    <c:v>RH</c:v>
                  </c:pt>
                  <c:pt idx="9">
                    <c:v>WS</c:v>
                  </c:pt>
                  <c:pt idx="10">
                    <c:v>SMS</c:v>
                  </c:pt>
                  <c:pt idx="11">
                    <c:v>RHsmc</c:v>
                  </c:pt>
                  <c:pt idx="12">
                    <c:v>WSsmc</c:v>
                  </c:pt>
                </c:lvl>
                <c:lvl>
                  <c:pt idx="0">
                    <c:v>Before treatment</c:v>
                  </c:pt>
                  <c:pt idx="1">
                    <c:v>T60</c:v>
                  </c:pt>
                  <c:pt idx="7">
                    <c:v>T120</c:v>
                  </c:pt>
                </c:lvl>
              </c:multiLvlStrCache>
            </c:multiLvlStrRef>
          </c:cat>
          <c:val>
            <c:numRef>
              <c:f>[1]Microtox!$F$3:$F$15</c:f>
              <c:numCache>
                <c:formatCode>General</c:formatCode>
                <c:ptCount val="13"/>
                <c:pt idx="0">
                  <c:v>2223.6666666666665</c:v>
                </c:pt>
                <c:pt idx="1">
                  <c:v>13240</c:v>
                </c:pt>
                <c:pt idx="2">
                  <c:v>8919.3333333333339</c:v>
                </c:pt>
                <c:pt idx="3">
                  <c:v>7295</c:v>
                </c:pt>
                <c:pt idx="4">
                  <c:v>10607.666666666666</c:v>
                </c:pt>
                <c:pt idx="5">
                  <c:v>7877</c:v>
                </c:pt>
                <c:pt idx="6">
                  <c:v>7531.333333333333</c:v>
                </c:pt>
                <c:pt idx="7">
                  <c:v>10471.666666666666</c:v>
                </c:pt>
                <c:pt idx="8">
                  <c:v>9943.3333333333339</c:v>
                </c:pt>
                <c:pt idx="9">
                  <c:v>11648</c:v>
                </c:pt>
                <c:pt idx="10">
                  <c:v>11269</c:v>
                </c:pt>
                <c:pt idx="11">
                  <c:v>9789.6666666666661</c:v>
                </c:pt>
                <c:pt idx="12">
                  <c:v>9940.6666666666661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2B-46C0-962A-A3760DBD0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04723391"/>
        <c:axId val="604724223"/>
      </c:barChart>
      <c:catAx>
        <c:axId val="6047233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4724223"/>
        <c:crosses val="autoZero"/>
        <c:auto val="1"/>
        <c:lblAlgn val="ctr"/>
        <c:lblOffset val="100"/>
        <c:noMultiLvlLbl val="0"/>
      </c:catAx>
      <c:valAx>
        <c:axId val="604724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47233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[9]Sheet2!$C$17</c:f>
              <c:strCache>
                <c:ptCount val="1"/>
                <c:pt idx="0">
                  <c:v>TPH (mg/kg)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[9]Sheet2!$D$2:$D$14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31.698746239379183</c:v>
                  </c:pt>
                  <c:pt idx="2">
                    <c:v>62.840053540178722</c:v>
                  </c:pt>
                  <c:pt idx="3">
                    <c:v>46.21387421230807</c:v>
                  </c:pt>
                  <c:pt idx="4">
                    <c:v>20.91366654306654</c:v>
                  </c:pt>
                  <c:pt idx="5">
                    <c:v>34.842518760802399</c:v>
                  </c:pt>
                  <c:pt idx="6">
                    <c:v>54.34016206575081</c:v>
                  </c:pt>
                  <c:pt idx="7">
                    <c:v>22.118496281924507</c:v>
                  </c:pt>
                  <c:pt idx="8">
                    <c:v>29.566601200681426</c:v>
                  </c:pt>
                  <c:pt idx="9">
                    <c:v>18.207513977922105</c:v>
                  </c:pt>
                  <c:pt idx="10">
                    <c:v>22.503869758000569</c:v>
                  </c:pt>
                  <c:pt idx="11">
                    <c:v>20.444950692703927</c:v>
                  </c:pt>
                  <c:pt idx="12">
                    <c:v>9.5648505550117786</c:v>
                  </c:pt>
                </c:numCache>
              </c:numRef>
            </c:plus>
            <c:minus>
              <c:numRef>
                <c:f>[9]Sheet2!$D$2:$D$14</c:f>
                <c:numCache>
                  <c:formatCode>General</c:formatCode>
                  <c:ptCount val="13"/>
                  <c:pt idx="0">
                    <c:v>0</c:v>
                  </c:pt>
                  <c:pt idx="1">
                    <c:v>31.698746239379183</c:v>
                  </c:pt>
                  <c:pt idx="2">
                    <c:v>62.840053540178722</c:v>
                  </c:pt>
                  <c:pt idx="3">
                    <c:v>46.21387421230807</c:v>
                  </c:pt>
                  <c:pt idx="4">
                    <c:v>20.91366654306654</c:v>
                  </c:pt>
                  <c:pt idx="5">
                    <c:v>34.842518760802399</c:v>
                  </c:pt>
                  <c:pt idx="6">
                    <c:v>54.34016206575081</c:v>
                  </c:pt>
                  <c:pt idx="7">
                    <c:v>22.118496281924507</c:v>
                  </c:pt>
                  <c:pt idx="8">
                    <c:v>29.566601200681426</c:v>
                  </c:pt>
                  <c:pt idx="9">
                    <c:v>18.207513977922105</c:v>
                  </c:pt>
                  <c:pt idx="10">
                    <c:v>22.503869758000569</c:v>
                  </c:pt>
                  <c:pt idx="11">
                    <c:v>20.444950692703927</c:v>
                  </c:pt>
                  <c:pt idx="12">
                    <c:v>9.5648505550117786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multiLvlStrRef>
              <c:f>[9]Sheet2!$A$18:$B$30</c:f>
              <c:multiLvlStrCache>
                <c:ptCount val="13"/>
                <c:lvl>
                  <c:pt idx="0">
                    <c:v>Before Treatment</c:v>
                  </c:pt>
                  <c:pt idx="1">
                    <c:v>TCONTROL</c:v>
                  </c:pt>
                  <c:pt idx="2">
                    <c:v>RHB</c:v>
                  </c:pt>
                  <c:pt idx="3">
                    <c:v>WSB</c:v>
                  </c:pt>
                  <c:pt idx="4">
                    <c:v>SMC</c:v>
                  </c:pt>
                  <c:pt idx="5">
                    <c:v>RHB-SMC</c:v>
                  </c:pt>
                  <c:pt idx="6">
                    <c:v>WSB-SMC</c:v>
                  </c:pt>
                  <c:pt idx="7">
                    <c:v>CONTROL</c:v>
                  </c:pt>
                  <c:pt idx="8">
                    <c:v>RHB</c:v>
                  </c:pt>
                  <c:pt idx="9">
                    <c:v>WSB</c:v>
                  </c:pt>
                  <c:pt idx="10">
                    <c:v>SMC</c:v>
                  </c:pt>
                  <c:pt idx="11">
                    <c:v>RHB-SMC</c:v>
                  </c:pt>
                  <c:pt idx="12">
                    <c:v>WSB-SMC</c:v>
                  </c:pt>
                </c:lvl>
                <c:lvl>
                  <c:pt idx="0">
                    <c:v>T0</c:v>
                  </c:pt>
                  <c:pt idx="1">
                    <c:v>T60</c:v>
                  </c:pt>
                  <c:pt idx="7">
                    <c:v>T120</c:v>
                  </c:pt>
                </c:lvl>
              </c:multiLvlStrCache>
            </c:multiLvlStrRef>
          </c:cat>
          <c:val>
            <c:numRef>
              <c:f>[9]Sheet2!$C$18:$C$30</c:f>
              <c:numCache>
                <c:formatCode>0.0</c:formatCode>
                <c:ptCount val="13"/>
                <c:pt idx="0">
                  <c:v>1493.3400000000001</c:v>
                </c:pt>
                <c:pt idx="1">
                  <c:v>260.48</c:v>
                </c:pt>
                <c:pt idx="2">
                  <c:v>329.08000000000004</c:v>
                </c:pt>
                <c:pt idx="3">
                  <c:v>331.2</c:v>
                </c:pt>
                <c:pt idx="4">
                  <c:v>306.75999999999993</c:v>
                </c:pt>
                <c:pt idx="5">
                  <c:v>313.91999999999996</c:v>
                </c:pt>
                <c:pt idx="6">
                  <c:v>379.52</c:v>
                </c:pt>
                <c:pt idx="7">
                  <c:v>227.11</c:v>
                </c:pt>
                <c:pt idx="8">
                  <c:v>234.67</c:v>
                </c:pt>
                <c:pt idx="9">
                  <c:v>220.61</c:v>
                </c:pt>
                <c:pt idx="10">
                  <c:v>194.39</c:v>
                </c:pt>
                <c:pt idx="11">
                  <c:v>197.52999999999997</c:v>
                </c:pt>
                <c:pt idx="12">
                  <c:v>190.38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C4-4149-8DFF-EF2F2C16ED32}"/>
            </c:ext>
          </c:extLst>
        </c:ser>
        <c:ser>
          <c:idx val="1"/>
          <c:order val="1"/>
          <c:tx>
            <c:strRef>
              <c:f>[9]Sheet2!$D$17</c:f>
              <c:strCache>
                <c:ptCount val="1"/>
                <c:pt idx="0">
                  <c:v>EC50(mg/L)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[9]Sheet2!$J$2:$J$14</c:f>
                <c:numCache>
                  <c:formatCode>General</c:formatCode>
                  <c:ptCount val="13"/>
                  <c:pt idx="0">
                    <c:v>227.32086964856018</c:v>
                  </c:pt>
                  <c:pt idx="1">
                    <c:v>146.89716735790986</c:v>
                  </c:pt>
                  <c:pt idx="2">
                    <c:v>1771.9929458098868</c:v>
                  </c:pt>
                  <c:pt idx="3">
                    <c:v>544.67768246714297</c:v>
                  </c:pt>
                  <c:pt idx="4">
                    <c:v>545.88032876568593</c:v>
                  </c:pt>
                  <c:pt idx="5">
                    <c:v>459.28579821767232</c:v>
                  </c:pt>
                  <c:pt idx="6">
                    <c:v>341.28140881096937</c:v>
                  </c:pt>
                  <c:pt idx="7">
                    <c:v>377.84314793898864</c:v>
                  </c:pt>
                  <c:pt idx="8">
                    <c:v>864.54541683926652</c:v>
                  </c:pt>
                  <c:pt idx="9">
                    <c:v>273.68859027084864</c:v>
                  </c:pt>
                  <c:pt idx="10">
                    <c:v>297.06284408073208</c:v>
                  </c:pt>
                  <c:pt idx="11">
                    <c:v>1112.5759899140974</c:v>
                  </c:pt>
                  <c:pt idx="12">
                    <c:v>1001.6002751153349</c:v>
                  </c:pt>
                </c:numCache>
              </c:numRef>
            </c:plus>
            <c:minus>
              <c:numRef>
                <c:f>[9]Sheet2!$J$2:$J$14</c:f>
                <c:numCache>
                  <c:formatCode>General</c:formatCode>
                  <c:ptCount val="13"/>
                  <c:pt idx="0">
                    <c:v>227.32086964856018</c:v>
                  </c:pt>
                  <c:pt idx="1">
                    <c:v>146.89716735790986</c:v>
                  </c:pt>
                  <c:pt idx="2">
                    <c:v>1771.9929458098868</c:v>
                  </c:pt>
                  <c:pt idx="3">
                    <c:v>544.67768246714297</c:v>
                  </c:pt>
                  <c:pt idx="4">
                    <c:v>545.88032876568593</c:v>
                  </c:pt>
                  <c:pt idx="5">
                    <c:v>459.28579821767232</c:v>
                  </c:pt>
                  <c:pt idx="6">
                    <c:v>341.28140881096937</c:v>
                  </c:pt>
                  <c:pt idx="7">
                    <c:v>377.84314793898864</c:v>
                  </c:pt>
                  <c:pt idx="8">
                    <c:v>864.54541683926652</c:v>
                  </c:pt>
                  <c:pt idx="9">
                    <c:v>273.68859027084864</c:v>
                  </c:pt>
                  <c:pt idx="10">
                    <c:v>297.06284408073208</c:v>
                  </c:pt>
                  <c:pt idx="11">
                    <c:v>1112.5759899140974</c:v>
                  </c:pt>
                  <c:pt idx="12">
                    <c:v>1001.6002751153349</c:v>
                  </c:pt>
                </c:numCache>
              </c:numRef>
            </c:minus>
            <c:spPr>
              <a:noFill/>
              <a:ln w="12700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[9]Sheet2!$D$18:$D$30</c:f>
              <c:numCache>
                <c:formatCode>0.0</c:formatCode>
                <c:ptCount val="13"/>
                <c:pt idx="0">
                  <c:v>2223.6666666666665</c:v>
                </c:pt>
                <c:pt idx="1">
                  <c:v>7531.333333333333</c:v>
                </c:pt>
                <c:pt idx="2">
                  <c:v>13240</c:v>
                </c:pt>
                <c:pt idx="3">
                  <c:v>8919.3333333333339</c:v>
                </c:pt>
                <c:pt idx="4">
                  <c:v>7295</c:v>
                </c:pt>
                <c:pt idx="5">
                  <c:v>10607.666666666666</c:v>
                </c:pt>
                <c:pt idx="6">
                  <c:v>7877</c:v>
                </c:pt>
                <c:pt idx="7">
                  <c:v>9940.6666666666661</c:v>
                </c:pt>
                <c:pt idx="8">
                  <c:v>10471.666666666666</c:v>
                </c:pt>
                <c:pt idx="9">
                  <c:v>9943.3333333333339</c:v>
                </c:pt>
                <c:pt idx="10">
                  <c:v>11648</c:v>
                </c:pt>
                <c:pt idx="11">
                  <c:v>11269</c:v>
                </c:pt>
                <c:pt idx="12">
                  <c:v>9789.6666666666661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C4-4149-8DFF-EF2F2C16E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7111791"/>
        <c:axId val="967112207"/>
      </c:lineChart>
      <c:catAx>
        <c:axId val="96711179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ysClr val="windowText" lastClr="000000"/>
                    </a:solidFill>
                  </a:rPr>
                  <a:t>Treatments across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7112207"/>
        <c:crosses val="autoZero"/>
        <c:auto val="1"/>
        <c:lblAlgn val="ctr"/>
        <c:lblOffset val="100"/>
        <c:noMultiLvlLbl val="0"/>
      </c:catAx>
      <c:valAx>
        <c:axId val="967112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ysClr val="windowText" lastClr="000000"/>
                    </a:solidFill>
                  </a:rPr>
                  <a:t>TPH (mg/kg) / EC50 (mg/L)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7111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'[2]%distributn'!$BK$3:$BM$3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'[2]%distributn'!$BK$4:$BM$4</c:f>
              <c:numCache>
                <c:formatCode>General</c:formatCode>
                <c:ptCount val="3"/>
                <c:pt idx="0">
                  <c:v>98.560737584836772</c:v>
                </c:pt>
                <c:pt idx="1">
                  <c:v>81.821896771744562</c:v>
                </c:pt>
                <c:pt idx="2">
                  <c:v>89.428118380999777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4A-4C57-9A6F-60E7BF0A245E}"/>
            </c:ext>
          </c:extLst>
        </c:ser>
        <c:ser>
          <c:idx val="1"/>
          <c:order val="1"/>
          <c:tx>
            <c:strRef>
              <c:f>'[2]%distributn'!$BG$5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'[2]%distributn'!$BK$3:$BM$3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'[2]%distributn'!$BK$5:$BM$5</c:f>
              <c:numCache>
                <c:formatCode>General</c:formatCode>
                <c:ptCount val="3"/>
                <c:pt idx="0">
                  <c:v>1.4131374887683292</c:v>
                </c:pt>
                <c:pt idx="1">
                  <c:v>18.172653584201488</c:v>
                </c:pt>
                <c:pt idx="2">
                  <c:v>10.563085220893759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4A-4C57-9A6F-60E7BF0A245E}"/>
            </c:ext>
          </c:extLst>
        </c:ser>
        <c:ser>
          <c:idx val="2"/>
          <c:order val="2"/>
          <c:tx>
            <c:strRef>
              <c:f>'[2]%distributn'!$BG$6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'[2]%distributn'!$BK$3:$BM$3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'[2]%distributn'!$BK$6:$BM$6</c:f>
              <c:numCache>
                <c:formatCode>General</c:formatCode>
                <c:ptCount val="3"/>
                <c:pt idx="0">
                  <c:v>2.6124926394922188E-2</c:v>
                </c:pt>
                <c:pt idx="1">
                  <c:v>5.4496440539502202E-3</c:v>
                </c:pt>
                <c:pt idx="2">
                  <c:v>8.7963981064595638E-3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4A-4C57-9A6F-60E7BF0A2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624103416"/>
        <c:axId val="624104400"/>
      </c:barChart>
      <c:catAx>
        <c:axId val="624103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4104400"/>
        <c:crosses val="autoZero"/>
        <c:auto val="1"/>
        <c:lblAlgn val="ctr"/>
        <c:lblOffset val="100"/>
        <c:noMultiLvlLbl val="0"/>
      </c:catAx>
      <c:valAx>
        <c:axId val="62410440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4103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'[2]%distributn'!$BG$8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'[2]%distributn'!$BK$7:$BM$7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'[2]%distributn'!$BK$8:$BM$8</c:f>
              <c:numCache>
                <c:formatCode>General</c:formatCode>
                <c:ptCount val="3"/>
                <c:pt idx="0">
                  <c:v>98.560737584836772</c:v>
                </c:pt>
                <c:pt idx="1">
                  <c:v>84.153660233553694</c:v>
                </c:pt>
                <c:pt idx="2">
                  <c:v>89.772918000596306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08-4C8B-AF48-BAF82C7E4F2D}"/>
            </c:ext>
          </c:extLst>
        </c:ser>
        <c:ser>
          <c:idx val="1"/>
          <c:order val="1"/>
          <c:tx>
            <c:strRef>
              <c:f>'[2]%distributn'!$BG$9</c:f>
              <c:strCache>
                <c:ptCount val="1"/>
                <c:pt idx="0">
                  <c:v>Potentially available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'[2]%distributn'!$BK$7:$BM$7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'[2]%distributn'!$BK$9:$BM$9</c:f>
              <c:numCache>
                <c:formatCode>General</c:formatCode>
                <c:ptCount val="3"/>
                <c:pt idx="0">
                  <c:v>1.4131374887683292</c:v>
                </c:pt>
                <c:pt idx="1">
                  <c:v>15.836129671015959</c:v>
                </c:pt>
                <c:pt idx="2">
                  <c:v>10.177955944088559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08-4C8B-AF48-BAF82C7E4F2D}"/>
            </c:ext>
          </c:extLst>
        </c:ser>
        <c:ser>
          <c:idx val="2"/>
          <c:order val="2"/>
          <c:tx>
            <c:strRef>
              <c:f>'[2]%distributn'!$BG$10</c:f>
              <c:strCache>
                <c:ptCount val="1"/>
                <c:pt idx="0">
                  <c:v>Highly mobile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'[2]%distributn'!$BK$7:$BM$7</c:f>
              <c:strCache>
                <c:ptCount val="3"/>
                <c:pt idx="0">
                  <c:v>T0</c:v>
                </c:pt>
                <c:pt idx="1">
                  <c:v>T60</c:v>
                </c:pt>
                <c:pt idx="2">
                  <c:v>T120</c:v>
                </c:pt>
              </c:strCache>
            </c:strRef>
          </c:cat>
          <c:val>
            <c:numRef>
              <c:f>'[2]%distributn'!$BK$10:$BM$10</c:f>
              <c:numCache>
                <c:formatCode>General</c:formatCode>
                <c:ptCount val="3"/>
                <c:pt idx="0">
                  <c:v>2.6124926394922188E-2</c:v>
                </c:pt>
                <c:pt idx="1">
                  <c:v>1.0210095430356293E-2</c:v>
                </c:pt>
                <c:pt idx="2">
                  <c:v>4.9126055315146286E-2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08-4C8B-AF48-BAF82C7E4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634430384"/>
        <c:axId val="634433336"/>
      </c:barChart>
      <c:catAx>
        <c:axId val="63443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4433336"/>
        <c:crosses val="autoZero"/>
        <c:auto val="1"/>
        <c:lblAlgn val="ctr"/>
        <c:lblOffset val="100"/>
        <c:noMultiLvlLbl val="0"/>
      </c:catAx>
      <c:valAx>
        <c:axId val="63443333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4430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4.xml"/><Relationship Id="rId18" Type="http://schemas.openxmlformats.org/officeDocument/2006/relationships/chart" Target="../charts/chart19.xml"/><Relationship Id="rId26" Type="http://schemas.openxmlformats.org/officeDocument/2006/relationships/chart" Target="../charts/chart27.xml"/><Relationship Id="rId39" Type="http://schemas.openxmlformats.org/officeDocument/2006/relationships/chart" Target="../charts/chart40.xml"/><Relationship Id="rId21" Type="http://schemas.openxmlformats.org/officeDocument/2006/relationships/chart" Target="../charts/chart22.xml"/><Relationship Id="rId34" Type="http://schemas.openxmlformats.org/officeDocument/2006/relationships/chart" Target="../charts/chart35.xml"/><Relationship Id="rId42" Type="http://schemas.openxmlformats.org/officeDocument/2006/relationships/chart" Target="../charts/chart43.xml"/><Relationship Id="rId47" Type="http://schemas.openxmlformats.org/officeDocument/2006/relationships/chart" Target="../charts/chart48.xml"/><Relationship Id="rId50" Type="http://schemas.openxmlformats.org/officeDocument/2006/relationships/chart" Target="../charts/chart51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6" Type="http://schemas.openxmlformats.org/officeDocument/2006/relationships/chart" Target="../charts/chart17.xml"/><Relationship Id="rId29" Type="http://schemas.openxmlformats.org/officeDocument/2006/relationships/chart" Target="../charts/chart30.xml"/><Relationship Id="rId11" Type="http://schemas.openxmlformats.org/officeDocument/2006/relationships/chart" Target="../charts/chart12.xml"/><Relationship Id="rId24" Type="http://schemas.openxmlformats.org/officeDocument/2006/relationships/chart" Target="../charts/chart25.xml"/><Relationship Id="rId32" Type="http://schemas.openxmlformats.org/officeDocument/2006/relationships/chart" Target="../charts/chart33.xml"/><Relationship Id="rId37" Type="http://schemas.openxmlformats.org/officeDocument/2006/relationships/chart" Target="../charts/chart38.xml"/><Relationship Id="rId40" Type="http://schemas.openxmlformats.org/officeDocument/2006/relationships/chart" Target="../charts/chart41.xml"/><Relationship Id="rId45" Type="http://schemas.openxmlformats.org/officeDocument/2006/relationships/chart" Target="../charts/chart46.xml"/><Relationship Id="rId53" Type="http://schemas.openxmlformats.org/officeDocument/2006/relationships/chart" Target="../charts/chart54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19" Type="http://schemas.openxmlformats.org/officeDocument/2006/relationships/chart" Target="../charts/chart20.xml"/><Relationship Id="rId31" Type="http://schemas.openxmlformats.org/officeDocument/2006/relationships/chart" Target="../charts/chart32.xml"/><Relationship Id="rId44" Type="http://schemas.openxmlformats.org/officeDocument/2006/relationships/chart" Target="../charts/chart45.xml"/><Relationship Id="rId52" Type="http://schemas.openxmlformats.org/officeDocument/2006/relationships/chart" Target="../charts/chart53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Relationship Id="rId14" Type="http://schemas.openxmlformats.org/officeDocument/2006/relationships/chart" Target="../charts/chart15.xml"/><Relationship Id="rId22" Type="http://schemas.openxmlformats.org/officeDocument/2006/relationships/chart" Target="../charts/chart23.xml"/><Relationship Id="rId27" Type="http://schemas.openxmlformats.org/officeDocument/2006/relationships/chart" Target="../charts/chart28.xml"/><Relationship Id="rId30" Type="http://schemas.openxmlformats.org/officeDocument/2006/relationships/chart" Target="../charts/chart31.xml"/><Relationship Id="rId35" Type="http://schemas.openxmlformats.org/officeDocument/2006/relationships/chart" Target="../charts/chart36.xml"/><Relationship Id="rId43" Type="http://schemas.openxmlformats.org/officeDocument/2006/relationships/chart" Target="../charts/chart44.xml"/><Relationship Id="rId48" Type="http://schemas.openxmlformats.org/officeDocument/2006/relationships/chart" Target="../charts/chart49.xml"/><Relationship Id="rId8" Type="http://schemas.openxmlformats.org/officeDocument/2006/relationships/chart" Target="../charts/chart9.xml"/><Relationship Id="rId51" Type="http://schemas.openxmlformats.org/officeDocument/2006/relationships/chart" Target="../charts/chart52.xml"/><Relationship Id="rId3" Type="http://schemas.openxmlformats.org/officeDocument/2006/relationships/chart" Target="../charts/chart4.xml"/><Relationship Id="rId12" Type="http://schemas.openxmlformats.org/officeDocument/2006/relationships/chart" Target="../charts/chart13.xml"/><Relationship Id="rId17" Type="http://schemas.openxmlformats.org/officeDocument/2006/relationships/chart" Target="../charts/chart18.xml"/><Relationship Id="rId25" Type="http://schemas.openxmlformats.org/officeDocument/2006/relationships/chart" Target="../charts/chart26.xml"/><Relationship Id="rId33" Type="http://schemas.openxmlformats.org/officeDocument/2006/relationships/chart" Target="../charts/chart34.xml"/><Relationship Id="rId38" Type="http://schemas.openxmlformats.org/officeDocument/2006/relationships/chart" Target="../charts/chart39.xml"/><Relationship Id="rId46" Type="http://schemas.openxmlformats.org/officeDocument/2006/relationships/chart" Target="../charts/chart47.xml"/><Relationship Id="rId20" Type="http://schemas.openxmlformats.org/officeDocument/2006/relationships/chart" Target="../charts/chart21.xml"/><Relationship Id="rId41" Type="http://schemas.openxmlformats.org/officeDocument/2006/relationships/chart" Target="../charts/chart42.xml"/><Relationship Id="rId54" Type="http://schemas.openxmlformats.org/officeDocument/2006/relationships/chart" Target="../charts/chart55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5" Type="http://schemas.openxmlformats.org/officeDocument/2006/relationships/chart" Target="../charts/chart16.xml"/><Relationship Id="rId23" Type="http://schemas.openxmlformats.org/officeDocument/2006/relationships/chart" Target="../charts/chart24.xml"/><Relationship Id="rId28" Type="http://schemas.openxmlformats.org/officeDocument/2006/relationships/chart" Target="../charts/chart29.xml"/><Relationship Id="rId36" Type="http://schemas.openxmlformats.org/officeDocument/2006/relationships/chart" Target="../charts/chart37.xml"/><Relationship Id="rId49" Type="http://schemas.openxmlformats.org/officeDocument/2006/relationships/chart" Target="../charts/chart5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13" Type="http://schemas.openxmlformats.org/officeDocument/2006/relationships/chart" Target="../charts/chart72.xml"/><Relationship Id="rId3" Type="http://schemas.openxmlformats.org/officeDocument/2006/relationships/chart" Target="../charts/chart62.xml"/><Relationship Id="rId7" Type="http://schemas.openxmlformats.org/officeDocument/2006/relationships/chart" Target="../charts/chart66.xml"/><Relationship Id="rId12" Type="http://schemas.openxmlformats.org/officeDocument/2006/relationships/chart" Target="../charts/chart71.xml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6" Type="http://schemas.openxmlformats.org/officeDocument/2006/relationships/chart" Target="../charts/chart65.xml"/><Relationship Id="rId11" Type="http://schemas.openxmlformats.org/officeDocument/2006/relationships/chart" Target="../charts/chart70.xml"/><Relationship Id="rId5" Type="http://schemas.openxmlformats.org/officeDocument/2006/relationships/chart" Target="../charts/chart64.xml"/><Relationship Id="rId15" Type="http://schemas.openxmlformats.org/officeDocument/2006/relationships/chart" Target="../charts/chart74.xml"/><Relationship Id="rId10" Type="http://schemas.openxmlformats.org/officeDocument/2006/relationships/chart" Target="../charts/chart69.xml"/><Relationship Id="rId4" Type="http://schemas.openxmlformats.org/officeDocument/2006/relationships/chart" Target="../charts/chart63.xml"/><Relationship Id="rId9" Type="http://schemas.openxmlformats.org/officeDocument/2006/relationships/chart" Target="../charts/chart68.xml"/><Relationship Id="rId14" Type="http://schemas.openxmlformats.org/officeDocument/2006/relationships/chart" Target="../charts/chart7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2</xdr:row>
      <xdr:rowOff>9525</xdr:rowOff>
    </xdr:from>
    <xdr:to>
      <xdr:col>8</xdr:col>
      <xdr:colOff>311785</xdr:colOff>
      <xdr:row>17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EDFFC2-8B5E-3F47-E649-07E78FEC2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71475"/>
          <a:ext cx="5731510" cy="2762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14</xdr:col>
      <xdr:colOff>457200</xdr:colOff>
      <xdr:row>15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04BF5A3-0CED-4B29-AF54-0492EF0F4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5</xdr:row>
      <xdr:rowOff>114299</xdr:rowOff>
    </xdr:from>
    <xdr:to>
      <xdr:col>19</xdr:col>
      <xdr:colOff>471487</xdr:colOff>
      <xdr:row>29</xdr:row>
      <xdr:rowOff>9524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D8B7215-044B-440B-B517-7F1E7D5CE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</xdr:row>
      <xdr:rowOff>0</xdr:rowOff>
    </xdr:from>
    <xdr:to>
      <xdr:col>17</xdr:col>
      <xdr:colOff>0</xdr:colOff>
      <xdr:row>13</xdr:row>
      <xdr:rowOff>9525</xdr:rowOff>
    </xdr:to>
    <xdr:pic>
      <xdr:nvPicPr>
        <xdr:cNvPr id="2" name="Picture 27" descr="Chart, scatter chart&#10;&#10;Description automatically generated">
          <a:extLst>
            <a:ext uri="{FF2B5EF4-FFF2-40B4-BE49-F238E27FC236}">
              <a16:creationId xmlns:a16="http://schemas.microsoft.com/office/drawing/2014/main" id="{93597F92-F84A-0242-B0D3-0B87C2F53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089"/>
        <a:stretch>
          <a:fillRect/>
        </a:stretch>
      </xdr:blipFill>
      <xdr:spPr bwMode="auto">
        <a:xfrm>
          <a:off x="6858000" y="209550"/>
          <a:ext cx="4800600" cy="232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85725</xdr:colOff>
      <xdr:row>0</xdr:row>
      <xdr:rowOff>171450</xdr:rowOff>
    </xdr:from>
    <xdr:to>
      <xdr:col>25</xdr:col>
      <xdr:colOff>114300</xdr:colOff>
      <xdr:row>12</xdr:row>
      <xdr:rowOff>180975</xdr:rowOff>
    </xdr:to>
    <xdr:pic>
      <xdr:nvPicPr>
        <xdr:cNvPr id="3" name="Picture 26" descr="Chart, scatter chart&#10;&#10;Description automatically generated">
          <a:extLst>
            <a:ext uri="{FF2B5EF4-FFF2-40B4-BE49-F238E27FC236}">
              <a16:creationId xmlns:a16="http://schemas.microsoft.com/office/drawing/2014/main" id="{FA5C687F-A29F-ACEA-4C09-6DB8804FB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779"/>
        <a:stretch>
          <a:fillRect/>
        </a:stretch>
      </xdr:blipFill>
      <xdr:spPr bwMode="auto">
        <a:xfrm>
          <a:off x="12430125" y="171450"/>
          <a:ext cx="4829175" cy="2343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0</xdr:colOff>
      <xdr:row>16</xdr:row>
      <xdr:rowOff>9525</xdr:rowOff>
    </xdr:from>
    <xdr:to>
      <xdr:col>17</xdr:col>
      <xdr:colOff>19050</xdr:colOff>
      <xdr:row>29</xdr:row>
      <xdr:rowOff>9525</xdr:rowOff>
    </xdr:to>
    <xdr:pic>
      <xdr:nvPicPr>
        <xdr:cNvPr id="4" name="Picture 24" descr="Chart, scatter chart&#10;&#10;Description automatically generated">
          <a:extLst>
            <a:ext uri="{FF2B5EF4-FFF2-40B4-BE49-F238E27FC236}">
              <a16:creationId xmlns:a16="http://schemas.microsoft.com/office/drawing/2014/main" id="{6571F32F-238E-9E0B-1438-AFC28FC078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36"/>
        <a:stretch>
          <a:fillRect/>
        </a:stretch>
      </xdr:blipFill>
      <xdr:spPr bwMode="auto">
        <a:xfrm>
          <a:off x="6858000" y="3095625"/>
          <a:ext cx="4819650" cy="2409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95250</xdr:colOff>
      <xdr:row>16</xdr:row>
      <xdr:rowOff>0</xdr:rowOff>
    </xdr:from>
    <xdr:to>
      <xdr:col>25</xdr:col>
      <xdr:colOff>190500</xdr:colOff>
      <xdr:row>29</xdr:row>
      <xdr:rowOff>9525</xdr:rowOff>
    </xdr:to>
    <xdr:pic>
      <xdr:nvPicPr>
        <xdr:cNvPr id="5" name="Picture 22" descr="Chart, scatter chart&#10;&#10;Description automatically generated">
          <a:extLst>
            <a:ext uri="{FF2B5EF4-FFF2-40B4-BE49-F238E27FC236}">
              <a16:creationId xmlns:a16="http://schemas.microsoft.com/office/drawing/2014/main" id="{60ABA6DF-F270-E740-F07D-2DD331502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768"/>
        <a:stretch>
          <a:fillRect/>
        </a:stretch>
      </xdr:blipFill>
      <xdr:spPr bwMode="auto">
        <a:xfrm>
          <a:off x="12439650" y="3086100"/>
          <a:ext cx="4895850" cy="2419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676275</xdr:colOff>
      <xdr:row>31</xdr:row>
      <xdr:rowOff>161925</xdr:rowOff>
    </xdr:from>
    <xdr:to>
      <xdr:col>17</xdr:col>
      <xdr:colOff>28575</xdr:colOff>
      <xdr:row>44</xdr:row>
      <xdr:rowOff>152400</xdr:rowOff>
    </xdr:to>
    <xdr:pic>
      <xdr:nvPicPr>
        <xdr:cNvPr id="6" name="Picture 20" descr="Chart, scatter chart&#10;&#10;Description automatically generated">
          <a:extLst>
            <a:ext uri="{FF2B5EF4-FFF2-40B4-BE49-F238E27FC236}">
              <a16:creationId xmlns:a16="http://schemas.microsoft.com/office/drawing/2014/main" id="{EF7B8010-C460-27BC-448F-177D5C87D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728"/>
        <a:stretch>
          <a:fillRect/>
        </a:stretch>
      </xdr:blipFill>
      <xdr:spPr bwMode="auto">
        <a:xfrm>
          <a:off x="6848475" y="6019800"/>
          <a:ext cx="4838700" cy="2343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114300</xdr:colOff>
      <xdr:row>31</xdr:row>
      <xdr:rowOff>161925</xdr:rowOff>
    </xdr:from>
    <xdr:to>
      <xdr:col>25</xdr:col>
      <xdr:colOff>180975</xdr:colOff>
      <xdr:row>45</xdr:row>
      <xdr:rowOff>47625</xdr:rowOff>
    </xdr:to>
    <xdr:pic>
      <xdr:nvPicPr>
        <xdr:cNvPr id="7" name="Picture 36" descr="Chart, scatter chart&#10;&#10;Description automatically generated">
          <a:extLst>
            <a:ext uri="{FF2B5EF4-FFF2-40B4-BE49-F238E27FC236}">
              <a16:creationId xmlns:a16="http://schemas.microsoft.com/office/drawing/2014/main" id="{ED63A0B1-BEC8-0C7D-9597-18121B09E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82"/>
        <a:stretch>
          <a:fillRect/>
        </a:stretch>
      </xdr:blipFill>
      <xdr:spPr bwMode="auto">
        <a:xfrm>
          <a:off x="12458700" y="6019800"/>
          <a:ext cx="4867275" cy="2419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452437</xdr:colOff>
      <xdr:row>222</xdr:row>
      <xdr:rowOff>104775</xdr:rowOff>
    </xdr:from>
    <xdr:to>
      <xdr:col>11</xdr:col>
      <xdr:colOff>223837</xdr:colOff>
      <xdr:row>239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A9B226F-36AE-47DE-BDF7-27E46DC0E0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1987</xdr:colOff>
      <xdr:row>90</xdr:row>
      <xdr:rowOff>8659</xdr:rowOff>
    </xdr:from>
    <xdr:to>
      <xdr:col>2</xdr:col>
      <xdr:colOff>259772</xdr:colOff>
      <xdr:row>95</xdr:row>
      <xdr:rowOff>155863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23A826-46F0-49CC-8E8D-ED539835AE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5954</xdr:colOff>
      <xdr:row>95</xdr:row>
      <xdr:rowOff>173182</xdr:rowOff>
    </xdr:from>
    <xdr:to>
      <xdr:col>2</xdr:col>
      <xdr:colOff>233795</xdr:colOff>
      <xdr:row>101</xdr:row>
      <xdr:rowOff>103908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C4C1A8-2365-474E-912B-39ADD68E4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681362</xdr:colOff>
      <xdr:row>101</xdr:row>
      <xdr:rowOff>112569</xdr:rowOff>
    </xdr:from>
    <xdr:to>
      <xdr:col>2</xdr:col>
      <xdr:colOff>225136</xdr:colOff>
      <xdr:row>106</xdr:row>
      <xdr:rowOff>173182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F962D0-0FFD-473A-9B80-2D4B625CC6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677239</xdr:colOff>
      <xdr:row>106</xdr:row>
      <xdr:rowOff>172373</xdr:rowOff>
    </xdr:from>
    <xdr:to>
      <xdr:col>2</xdr:col>
      <xdr:colOff>226785</xdr:colOff>
      <xdr:row>112</xdr:row>
      <xdr:rowOff>27214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811B8C3-4EA1-45C8-B441-BE6FF52224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677524</xdr:colOff>
      <xdr:row>112</xdr:row>
      <xdr:rowOff>32098</xdr:rowOff>
    </xdr:from>
    <xdr:to>
      <xdr:col>2</xdr:col>
      <xdr:colOff>226785</xdr:colOff>
      <xdr:row>117</xdr:row>
      <xdr:rowOff>72571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641C774-7541-4D94-907E-23B7FD085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682430</xdr:colOff>
      <xdr:row>117</xdr:row>
      <xdr:rowOff>74442</xdr:rowOff>
    </xdr:from>
    <xdr:to>
      <xdr:col>2</xdr:col>
      <xdr:colOff>226786</xdr:colOff>
      <xdr:row>122</xdr:row>
      <xdr:rowOff>54430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A81B8B3-3C71-40B0-8B73-0FB87E781F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230657</xdr:colOff>
      <xdr:row>90</xdr:row>
      <xdr:rowOff>8659</xdr:rowOff>
    </xdr:from>
    <xdr:to>
      <xdr:col>3</xdr:col>
      <xdr:colOff>476250</xdr:colOff>
      <xdr:row>95</xdr:row>
      <xdr:rowOff>164523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2B5BE81-0B20-44AD-ACD9-CE73839D2F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236135</xdr:colOff>
      <xdr:row>95</xdr:row>
      <xdr:rowOff>164524</xdr:rowOff>
    </xdr:from>
    <xdr:to>
      <xdr:col>3</xdr:col>
      <xdr:colOff>476250</xdr:colOff>
      <xdr:row>101</xdr:row>
      <xdr:rowOff>112569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CE94CF0-6B41-4AD1-AB27-C2D0CEBB9E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230577</xdr:colOff>
      <xdr:row>101</xdr:row>
      <xdr:rowOff>113805</xdr:rowOff>
    </xdr:from>
    <xdr:to>
      <xdr:col>3</xdr:col>
      <xdr:colOff>476251</xdr:colOff>
      <xdr:row>106</xdr:row>
      <xdr:rowOff>172357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1D6EF20-CEB3-41C4-BE22-6C56C939CB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228883</xdr:colOff>
      <xdr:row>106</xdr:row>
      <xdr:rowOff>176083</xdr:rowOff>
    </xdr:from>
    <xdr:to>
      <xdr:col>3</xdr:col>
      <xdr:colOff>476250</xdr:colOff>
      <xdr:row>112</xdr:row>
      <xdr:rowOff>27214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4BCC728-EC0E-4380-BE94-A702D66AA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225970</xdr:colOff>
      <xdr:row>112</xdr:row>
      <xdr:rowOff>23027</xdr:rowOff>
    </xdr:from>
    <xdr:to>
      <xdr:col>3</xdr:col>
      <xdr:colOff>471715</xdr:colOff>
      <xdr:row>117</xdr:row>
      <xdr:rowOff>72572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834B14D-1962-4E99-8A7C-162738E2B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225555</xdr:colOff>
      <xdr:row>117</xdr:row>
      <xdr:rowOff>83513</xdr:rowOff>
    </xdr:from>
    <xdr:to>
      <xdr:col>3</xdr:col>
      <xdr:colOff>476251</xdr:colOff>
      <xdr:row>122</xdr:row>
      <xdr:rowOff>58965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F5F18DF0-57B7-4454-ABBE-5E83C5CCF5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484552</xdr:colOff>
      <xdr:row>90</xdr:row>
      <xdr:rowOff>8660</xdr:rowOff>
    </xdr:from>
    <xdr:to>
      <xdr:col>5</xdr:col>
      <xdr:colOff>69273</xdr:colOff>
      <xdr:row>95</xdr:row>
      <xdr:rowOff>164523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851E6B-DD68-4F7B-8873-C03073923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475713</xdr:colOff>
      <xdr:row>95</xdr:row>
      <xdr:rowOff>164524</xdr:rowOff>
    </xdr:from>
    <xdr:to>
      <xdr:col>5</xdr:col>
      <xdr:colOff>69273</xdr:colOff>
      <xdr:row>101</xdr:row>
      <xdr:rowOff>112568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6D0ADB4C-05B8-452F-A8EE-9C52817BC6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476183</xdr:colOff>
      <xdr:row>101</xdr:row>
      <xdr:rowOff>113394</xdr:rowOff>
    </xdr:from>
    <xdr:to>
      <xdr:col>5</xdr:col>
      <xdr:colOff>63500</xdr:colOff>
      <xdr:row>106</xdr:row>
      <xdr:rowOff>176893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E379F8AD-4744-4C3C-B686-DCE5B4E8C4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475768</xdr:colOff>
      <xdr:row>106</xdr:row>
      <xdr:rowOff>176083</xdr:rowOff>
    </xdr:from>
    <xdr:to>
      <xdr:col>5</xdr:col>
      <xdr:colOff>63500</xdr:colOff>
      <xdr:row>112</xdr:row>
      <xdr:rowOff>31750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9DCB808C-5098-4994-A51C-A8EB9836A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471757</xdr:colOff>
      <xdr:row>112</xdr:row>
      <xdr:rowOff>32099</xdr:rowOff>
    </xdr:from>
    <xdr:to>
      <xdr:col>5</xdr:col>
      <xdr:colOff>58965</xdr:colOff>
      <xdr:row>117</xdr:row>
      <xdr:rowOff>72572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B11C16BC-94D1-4DCD-BC24-C1436124B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469753</xdr:colOff>
      <xdr:row>117</xdr:row>
      <xdr:rowOff>74444</xdr:rowOff>
    </xdr:from>
    <xdr:to>
      <xdr:col>5</xdr:col>
      <xdr:colOff>58965</xdr:colOff>
      <xdr:row>122</xdr:row>
      <xdr:rowOff>58965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F3EE0B6F-6921-4E67-A411-EB2164795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5</xdr:col>
      <xdr:colOff>69091</xdr:colOff>
      <xdr:row>90</xdr:row>
      <xdr:rowOff>0</xdr:rowOff>
    </xdr:from>
    <xdr:to>
      <xdr:col>6</xdr:col>
      <xdr:colOff>346364</xdr:colOff>
      <xdr:row>95</xdr:row>
      <xdr:rowOff>164523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B947BB20-BB39-47B6-BB2F-2D42940F4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68374</xdr:colOff>
      <xdr:row>95</xdr:row>
      <xdr:rowOff>155866</xdr:rowOff>
    </xdr:from>
    <xdr:to>
      <xdr:col>6</xdr:col>
      <xdr:colOff>346364</xdr:colOff>
      <xdr:row>101</xdr:row>
      <xdr:rowOff>112568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D7461033-B48F-4CEF-B166-9DED06B25C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65259</xdr:colOff>
      <xdr:row>101</xdr:row>
      <xdr:rowOff>113393</xdr:rowOff>
    </xdr:from>
    <xdr:to>
      <xdr:col>6</xdr:col>
      <xdr:colOff>340179</xdr:colOff>
      <xdr:row>106</xdr:row>
      <xdr:rowOff>176893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8E030A6E-EDBC-4046-A55A-50F7258CF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</xdr:col>
      <xdr:colOff>59895</xdr:colOff>
      <xdr:row>106</xdr:row>
      <xdr:rowOff>180619</xdr:rowOff>
    </xdr:from>
    <xdr:to>
      <xdr:col>6</xdr:col>
      <xdr:colOff>340179</xdr:colOff>
      <xdr:row>112</xdr:row>
      <xdr:rowOff>31751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FEE4B24F-8B50-445F-B168-48FD604A8A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62910</xdr:colOff>
      <xdr:row>112</xdr:row>
      <xdr:rowOff>33145</xdr:rowOff>
    </xdr:from>
    <xdr:to>
      <xdr:col>6</xdr:col>
      <xdr:colOff>340179</xdr:colOff>
      <xdr:row>117</xdr:row>
      <xdr:rowOff>68036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BFBA5F6F-6AFC-4345-8398-1C21352CB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</xdr:col>
      <xdr:colOff>56205</xdr:colOff>
      <xdr:row>117</xdr:row>
      <xdr:rowOff>63670</xdr:rowOff>
    </xdr:from>
    <xdr:to>
      <xdr:col>6</xdr:col>
      <xdr:colOff>340179</xdr:colOff>
      <xdr:row>122</xdr:row>
      <xdr:rowOff>63500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16EEFBB-803C-48AF-A187-C0268BC467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6</xdr:col>
      <xdr:colOff>353401</xdr:colOff>
      <xdr:row>90</xdr:row>
      <xdr:rowOff>1</xdr:rowOff>
    </xdr:from>
    <xdr:to>
      <xdr:col>7</xdr:col>
      <xdr:colOff>614795</xdr:colOff>
      <xdr:row>96</xdr:row>
      <xdr:rowOff>1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C297E844-BF85-4CDC-A537-DA88742C43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</xdr:col>
      <xdr:colOff>342581</xdr:colOff>
      <xdr:row>95</xdr:row>
      <xdr:rowOff>155866</xdr:rowOff>
    </xdr:from>
    <xdr:to>
      <xdr:col>7</xdr:col>
      <xdr:colOff>614796</xdr:colOff>
      <xdr:row>101</xdr:row>
      <xdr:rowOff>121229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61C4C7DB-0C19-4566-9EFD-94BF5C595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6</xdr:col>
      <xdr:colOff>344991</xdr:colOff>
      <xdr:row>101</xdr:row>
      <xdr:rowOff>109269</xdr:rowOff>
    </xdr:from>
    <xdr:to>
      <xdr:col>7</xdr:col>
      <xdr:colOff>621393</xdr:colOff>
      <xdr:row>106</xdr:row>
      <xdr:rowOff>176893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663BA3EE-4FB0-442A-A892-10A6270F7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6</xdr:col>
      <xdr:colOff>343199</xdr:colOff>
      <xdr:row>106</xdr:row>
      <xdr:rowOff>179201</xdr:rowOff>
    </xdr:from>
    <xdr:to>
      <xdr:col>7</xdr:col>
      <xdr:colOff>616857</xdr:colOff>
      <xdr:row>112</xdr:row>
      <xdr:rowOff>31750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4ECC5E48-D3D5-43FF-BC00-D5F77253B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338122</xdr:colOff>
      <xdr:row>112</xdr:row>
      <xdr:rowOff>33144</xdr:rowOff>
    </xdr:from>
    <xdr:to>
      <xdr:col>7</xdr:col>
      <xdr:colOff>612321</xdr:colOff>
      <xdr:row>117</xdr:row>
      <xdr:rowOff>63501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8643692C-5A0B-48AB-835D-9DB55CDE5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618472</xdr:colOff>
      <xdr:row>90</xdr:row>
      <xdr:rowOff>0</xdr:rowOff>
    </xdr:from>
    <xdr:to>
      <xdr:col>9</xdr:col>
      <xdr:colOff>199160</xdr:colOff>
      <xdr:row>96</xdr:row>
      <xdr:rowOff>0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40C079CE-107C-446E-9075-AD201877B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620208</xdr:colOff>
      <xdr:row>95</xdr:row>
      <xdr:rowOff>155868</xdr:rowOff>
    </xdr:from>
    <xdr:to>
      <xdr:col>9</xdr:col>
      <xdr:colOff>199159</xdr:colOff>
      <xdr:row>101</xdr:row>
      <xdr:rowOff>112568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272F3351-6B98-4E22-9352-5615D2BB0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7</xdr:col>
      <xdr:colOff>618169</xdr:colOff>
      <xdr:row>101</xdr:row>
      <xdr:rowOff>105147</xdr:rowOff>
    </xdr:from>
    <xdr:to>
      <xdr:col>9</xdr:col>
      <xdr:colOff>199571</xdr:colOff>
      <xdr:row>107</xdr:row>
      <xdr:rowOff>0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1F0BC4AD-F81C-4E63-91EF-71B24B3CC0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7</xdr:col>
      <xdr:colOff>613026</xdr:colOff>
      <xdr:row>106</xdr:row>
      <xdr:rowOff>179201</xdr:rowOff>
    </xdr:from>
    <xdr:to>
      <xdr:col>9</xdr:col>
      <xdr:colOff>199571</xdr:colOff>
      <xdr:row>112</xdr:row>
      <xdr:rowOff>27214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62E74116-74D7-42EC-BF9E-6D8658D4CE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7</xdr:col>
      <xdr:colOff>610678</xdr:colOff>
      <xdr:row>112</xdr:row>
      <xdr:rowOff>35936</xdr:rowOff>
    </xdr:from>
    <xdr:to>
      <xdr:col>9</xdr:col>
      <xdr:colOff>199571</xdr:colOff>
      <xdr:row>117</xdr:row>
      <xdr:rowOff>63500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277A4E29-8520-4941-A555-9406A29EA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7</xdr:col>
      <xdr:colOff>613189</xdr:colOff>
      <xdr:row>117</xdr:row>
      <xdr:rowOff>60506</xdr:rowOff>
    </xdr:from>
    <xdr:to>
      <xdr:col>9</xdr:col>
      <xdr:colOff>199571</xdr:colOff>
      <xdr:row>122</xdr:row>
      <xdr:rowOff>58966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FFD5127E-0F1B-4E4C-A9AD-6B84EF34C9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9</xdr:col>
      <xdr:colOff>207819</xdr:colOff>
      <xdr:row>90</xdr:row>
      <xdr:rowOff>8660</xdr:rowOff>
    </xdr:from>
    <xdr:to>
      <xdr:col>10</xdr:col>
      <xdr:colOff>476251</xdr:colOff>
      <xdr:row>96</xdr:row>
      <xdr:rowOff>8660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C41F74B0-8181-4B04-B9AC-BBEDA3DF3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9</xdr:col>
      <xdr:colOff>202932</xdr:colOff>
      <xdr:row>95</xdr:row>
      <xdr:rowOff>155864</xdr:rowOff>
    </xdr:from>
    <xdr:to>
      <xdr:col>10</xdr:col>
      <xdr:colOff>484909</xdr:colOff>
      <xdr:row>101</xdr:row>
      <xdr:rowOff>112568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AEA53568-55E3-4043-B872-14A3AA976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9</xdr:col>
      <xdr:colOff>199287</xdr:colOff>
      <xdr:row>101</xdr:row>
      <xdr:rowOff>103911</xdr:rowOff>
    </xdr:from>
    <xdr:to>
      <xdr:col>10</xdr:col>
      <xdr:colOff>476250</xdr:colOff>
      <xdr:row>106</xdr:row>
      <xdr:rowOff>176894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B29D1523-A5D3-4064-9D31-93E5EC7BA2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9</xdr:col>
      <xdr:colOff>197438</xdr:colOff>
      <xdr:row>106</xdr:row>
      <xdr:rowOff>176520</xdr:rowOff>
    </xdr:from>
    <xdr:to>
      <xdr:col>10</xdr:col>
      <xdr:colOff>462643</xdr:colOff>
      <xdr:row>112</xdr:row>
      <xdr:rowOff>27214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28D75E74-D926-420D-A80A-FC567DE0D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9</xdr:col>
      <xdr:colOff>205351</xdr:colOff>
      <xdr:row>112</xdr:row>
      <xdr:rowOff>25120</xdr:rowOff>
    </xdr:from>
    <xdr:to>
      <xdr:col>10</xdr:col>
      <xdr:colOff>458109</xdr:colOff>
      <xdr:row>117</xdr:row>
      <xdr:rowOff>58964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CB74FBE0-4230-49D3-84EB-FF770BDD6D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9</xdr:col>
      <xdr:colOff>197418</xdr:colOff>
      <xdr:row>117</xdr:row>
      <xdr:rowOff>59416</xdr:rowOff>
    </xdr:from>
    <xdr:to>
      <xdr:col>10</xdr:col>
      <xdr:colOff>453572</xdr:colOff>
      <xdr:row>122</xdr:row>
      <xdr:rowOff>58965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B400461E-AA06-481D-AE32-EFB23D79C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10</xdr:col>
      <xdr:colOff>476250</xdr:colOff>
      <xdr:row>90</xdr:row>
      <xdr:rowOff>8661</xdr:rowOff>
    </xdr:from>
    <xdr:to>
      <xdr:col>12</xdr:col>
      <xdr:colOff>86590</xdr:colOff>
      <xdr:row>96</xdr:row>
      <xdr:rowOff>1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1291C7C8-D6E7-4F0D-93D2-E187403B2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12</xdr:col>
      <xdr:colOff>86465</xdr:colOff>
      <xdr:row>89</xdr:row>
      <xdr:rowOff>181840</xdr:rowOff>
    </xdr:from>
    <xdr:to>
      <xdr:col>13</xdr:col>
      <xdr:colOff>259772</xdr:colOff>
      <xdr:row>96</xdr:row>
      <xdr:rowOff>0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14F31C15-8346-417A-B3F9-407CB2B92C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10</xdr:col>
      <xdr:colOff>477174</xdr:colOff>
      <xdr:row>95</xdr:row>
      <xdr:rowOff>155866</xdr:rowOff>
    </xdr:from>
    <xdr:to>
      <xdr:col>12</xdr:col>
      <xdr:colOff>69272</xdr:colOff>
      <xdr:row>101</xdr:row>
      <xdr:rowOff>121228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D001D42B-9F4A-45CC-ACAC-09A91E2B9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12</xdr:col>
      <xdr:colOff>66768</xdr:colOff>
      <xdr:row>95</xdr:row>
      <xdr:rowOff>155864</xdr:rowOff>
    </xdr:from>
    <xdr:to>
      <xdr:col>13</xdr:col>
      <xdr:colOff>259772</xdr:colOff>
      <xdr:row>101</xdr:row>
      <xdr:rowOff>121228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A8076692-609A-454F-BEFE-A09F63A0E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10</xdr:col>
      <xdr:colOff>473407</xdr:colOff>
      <xdr:row>101</xdr:row>
      <xdr:rowOff>99375</xdr:rowOff>
    </xdr:from>
    <xdr:to>
      <xdr:col>12</xdr:col>
      <xdr:colOff>68037</xdr:colOff>
      <xdr:row>107</xdr:row>
      <xdr:rowOff>1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1ECE9BE5-92F5-41FD-A6E6-921F6ED84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462849</xdr:colOff>
      <xdr:row>106</xdr:row>
      <xdr:rowOff>176933</xdr:rowOff>
    </xdr:from>
    <xdr:to>
      <xdr:col>12</xdr:col>
      <xdr:colOff>58965</xdr:colOff>
      <xdr:row>112</xdr:row>
      <xdr:rowOff>27215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37695078-1F3A-4B28-A476-92E61368E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12</xdr:col>
      <xdr:colOff>66972</xdr:colOff>
      <xdr:row>101</xdr:row>
      <xdr:rowOff>95251</xdr:rowOff>
    </xdr:from>
    <xdr:to>
      <xdr:col>13</xdr:col>
      <xdr:colOff>258536</xdr:colOff>
      <xdr:row>107</xdr:row>
      <xdr:rowOff>0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E62D2EFE-8D90-4B25-B787-719893CB7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12</xdr:col>
      <xdr:colOff>61784</xdr:colOff>
      <xdr:row>106</xdr:row>
      <xdr:rowOff>176521</xdr:rowOff>
    </xdr:from>
    <xdr:to>
      <xdr:col>13</xdr:col>
      <xdr:colOff>258536</xdr:colOff>
      <xdr:row>112</xdr:row>
      <xdr:rowOff>22678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ECFF373F-2D4A-4FEF-8DA3-C4B7262C1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455157</xdr:colOff>
      <xdr:row>112</xdr:row>
      <xdr:rowOff>27912</xdr:rowOff>
    </xdr:from>
    <xdr:to>
      <xdr:col>12</xdr:col>
      <xdr:colOff>58964</xdr:colOff>
      <xdr:row>117</xdr:row>
      <xdr:rowOff>63501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7B5DAD08-B4C7-480E-8D87-D75A33D54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12</xdr:col>
      <xdr:colOff>61529</xdr:colOff>
      <xdr:row>112</xdr:row>
      <xdr:rowOff>26166</xdr:rowOff>
    </xdr:from>
    <xdr:to>
      <xdr:col>13</xdr:col>
      <xdr:colOff>263071</xdr:colOff>
      <xdr:row>117</xdr:row>
      <xdr:rowOff>63500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A2630169-5E81-4375-AC15-3AFE3CD5B7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</xdr:col>
      <xdr:colOff>453105</xdr:colOff>
      <xdr:row>117</xdr:row>
      <xdr:rowOff>59416</xdr:rowOff>
    </xdr:from>
    <xdr:to>
      <xdr:col>12</xdr:col>
      <xdr:colOff>58964</xdr:colOff>
      <xdr:row>122</xdr:row>
      <xdr:rowOff>63500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0B62E023-03DA-4649-BAC2-9DF629070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12</xdr:col>
      <xdr:colOff>61289</xdr:colOff>
      <xdr:row>117</xdr:row>
      <xdr:rowOff>61161</xdr:rowOff>
    </xdr:from>
    <xdr:to>
      <xdr:col>13</xdr:col>
      <xdr:colOff>263071</xdr:colOff>
      <xdr:row>122</xdr:row>
      <xdr:rowOff>68036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5A5DFC4E-D735-43BB-A19F-434F422C75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6</xdr:col>
      <xdr:colOff>342445</xdr:colOff>
      <xdr:row>117</xdr:row>
      <xdr:rowOff>64195</xdr:rowOff>
    </xdr:from>
    <xdr:to>
      <xdr:col>7</xdr:col>
      <xdr:colOff>612322</xdr:colOff>
      <xdr:row>122</xdr:row>
      <xdr:rowOff>63500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EFE4E48A-B026-418E-9E88-21346D4EB7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15</xdr:col>
      <xdr:colOff>304800</xdr:colOff>
      <xdr:row>14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F866F62-7DD8-41C9-BEA9-D65237B38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9525</xdr:colOff>
      <xdr:row>1</xdr:row>
      <xdr:rowOff>0</xdr:rowOff>
    </xdr:from>
    <xdr:to>
      <xdr:col>23</xdr:col>
      <xdr:colOff>314325</xdr:colOff>
      <xdr:row>15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BCB67DC-AEA4-4CFC-AB07-E8CABAA0C3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15</xdr:row>
      <xdr:rowOff>104775</xdr:rowOff>
    </xdr:from>
    <xdr:to>
      <xdr:col>23</xdr:col>
      <xdr:colOff>304800</xdr:colOff>
      <xdr:row>30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99BB597-B98D-44EE-A6C7-801D661F97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20</xdr:col>
      <xdr:colOff>304800</xdr:colOff>
      <xdr:row>14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D83503-B18B-4F12-A98F-262D35010A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19050</xdr:colOff>
      <xdr:row>43</xdr:row>
      <xdr:rowOff>161925</xdr:rowOff>
    </xdr:from>
    <xdr:to>
      <xdr:col>22</xdr:col>
      <xdr:colOff>61912</xdr:colOff>
      <xdr:row>64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84099E-C2BB-4444-B9C5-6A14DC68E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66675</xdr:colOff>
      <xdr:row>66</xdr:row>
      <xdr:rowOff>76200</xdr:rowOff>
    </xdr:from>
    <xdr:to>
      <xdr:col>16</xdr:col>
      <xdr:colOff>352425</xdr:colOff>
      <xdr:row>92</xdr:row>
      <xdr:rowOff>38101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CD6CB84-1F12-486C-AB95-F29FA7244F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657225</xdr:colOff>
      <xdr:row>68</xdr:row>
      <xdr:rowOff>38100</xdr:rowOff>
    </xdr:from>
    <xdr:to>
      <xdr:col>9</xdr:col>
      <xdr:colOff>533400</xdr:colOff>
      <xdr:row>79</xdr:row>
      <xdr:rowOff>123825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8F2DCBAC-AB4B-4DDD-AE4B-5A0526212B18}"/>
            </a:ext>
          </a:extLst>
        </xdr:cNvPr>
        <xdr:cNvSpPr/>
      </xdr:nvSpPr>
      <xdr:spPr>
        <a:xfrm rot="1125344">
          <a:off x="4838700" y="12915900"/>
          <a:ext cx="885825" cy="20764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11</xdr:col>
      <xdr:colOff>218786</xdr:colOff>
      <xdr:row>73</xdr:row>
      <xdr:rowOff>121094</xdr:rowOff>
    </xdr:from>
    <xdr:to>
      <xdr:col>16</xdr:col>
      <xdr:colOff>113128</xdr:colOff>
      <xdr:row>77</xdr:row>
      <xdr:rowOff>118822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BBE80578-0F74-4908-80B1-E7597C865FD6}"/>
            </a:ext>
          </a:extLst>
        </xdr:cNvPr>
        <xdr:cNvSpPr/>
      </xdr:nvSpPr>
      <xdr:spPr>
        <a:xfrm rot="4257930">
          <a:off x="7196543" y="13117262"/>
          <a:ext cx="721628" cy="2294642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21</xdr:col>
      <xdr:colOff>285750</xdr:colOff>
      <xdr:row>43</xdr:row>
      <xdr:rowOff>10583</xdr:rowOff>
    </xdr:from>
    <xdr:to>
      <xdr:col>25</xdr:col>
      <xdr:colOff>395285</xdr:colOff>
      <xdr:row>56</xdr:row>
      <xdr:rowOff>9524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1C8119D-D3AE-4D45-BFD4-EF06816E7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409575</xdr:colOff>
      <xdr:row>43</xdr:row>
      <xdr:rowOff>0</xdr:rowOff>
    </xdr:from>
    <xdr:to>
      <xdr:col>29</xdr:col>
      <xdr:colOff>366712</xdr:colOff>
      <xdr:row>56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3AC9EF5-1D5F-4089-8046-12CEDDE992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29</xdr:col>
      <xdr:colOff>380999</xdr:colOff>
      <xdr:row>43</xdr:row>
      <xdr:rowOff>10583</xdr:rowOff>
    </xdr:from>
    <xdr:to>
      <xdr:col>33</xdr:col>
      <xdr:colOff>306917</xdr:colOff>
      <xdr:row>56</xdr:row>
      <xdr:rowOff>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3864FF8-AE8F-4D17-ABA4-CC09881986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33</xdr:col>
      <xdr:colOff>317501</xdr:colOff>
      <xdr:row>43</xdr:row>
      <xdr:rowOff>10584</xdr:rowOff>
    </xdr:from>
    <xdr:to>
      <xdr:col>37</xdr:col>
      <xdr:colOff>10584</xdr:colOff>
      <xdr:row>56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5440387-C33F-49F6-B38C-EA8E4FE6B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296333</xdr:colOff>
      <xdr:row>56</xdr:row>
      <xdr:rowOff>20108</xdr:rowOff>
    </xdr:from>
    <xdr:to>
      <xdr:col>25</xdr:col>
      <xdr:colOff>402166</xdr:colOff>
      <xdr:row>70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0118C31-607A-4BA9-9EEF-540E2DF42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25</xdr:col>
      <xdr:colOff>402165</xdr:colOff>
      <xdr:row>56</xdr:row>
      <xdr:rowOff>31751</xdr:rowOff>
    </xdr:from>
    <xdr:to>
      <xdr:col>29</xdr:col>
      <xdr:colOff>370416</xdr:colOff>
      <xdr:row>69</xdr:row>
      <xdr:rowOff>170392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0BC19C2-2640-43B0-91B3-8C226D366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29</xdr:col>
      <xdr:colOff>380999</xdr:colOff>
      <xdr:row>56</xdr:row>
      <xdr:rowOff>31750</xdr:rowOff>
    </xdr:from>
    <xdr:to>
      <xdr:col>33</xdr:col>
      <xdr:colOff>306916</xdr:colOff>
      <xdr:row>69</xdr:row>
      <xdr:rowOff>170391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9D40431-1EF0-402A-8A8B-583D45192C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21</xdr:col>
      <xdr:colOff>296333</xdr:colOff>
      <xdr:row>69</xdr:row>
      <xdr:rowOff>178858</xdr:rowOff>
    </xdr:from>
    <xdr:to>
      <xdr:col>25</xdr:col>
      <xdr:colOff>402166</xdr:colOff>
      <xdr:row>83</xdr:row>
      <xdr:rowOff>158750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D74395E9-51CE-487F-8221-D63528E3B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25</xdr:col>
      <xdr:colOff>412750</xdr:colOff>
      <xdr:row>69</xdr:row>
      <xdr:rowOff>178858</xdr:rowOff>
    </xdr:from>
    <xdr:to>
      <xdr:col>29</xdr:col>
      <xdr:colOff>381000</xdr:colOff>
      <xdr:row>84</xdr:row>
      <xdr:rowOff>10584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8CB9D635-5D82-4BB1-9FA8-DE96866864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29</xdr:col>
      <xdr:colOff>391582</xdr:colOff>
      <xdr:row>70</xdr:row>
      <xdr:rowOff>9524</xdr:rowOff>
    </xdr:from>
    <xdr:to>
      <xdr:col>33</xdr:col>
      <xdr:colOff>306917</xdr:colOff>
      <xdr:row>84</xdr:row>
      <xdr:rowOff>10584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AB7CF798-BB05-4605-8465-E5E0B71E45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21</xdr:col>
      <xdr:colOff>306916</xdr:colOff>
      <xdr:row>83</xdr:row>
      <xdr:rowOff>168273</xdr:rowOff>
    </xdr:from>
    <xdr:to>
      <xdr:col>25</xdr:col>
      <xdr:colOff>412749</xdr:colOff>
      <xdr:row>95</xdr:row>
      <xdr:rowOff>306916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752E8A62-4760-4998-81FE-BA2CE9D12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25</xdr:col>
      <xdr:colOff>423334</xdr:colOff>
      <xdr:row>84</xdr:row>
      <xdr:rowOff>9524</xdr:rowOff>
    </xdr:from>
    <xdr:to>
      <xdr:col>29</xdr:col>
      <xdr:colOff>381000</xdr:colOff>
      <xdr:row>96</xdr:row>
      <xdr:rowOff>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4F206679-E19F-4F6F-8AA0-6F0CE14F0E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29</xdr:col>
      <xdr:colOff>391584</xdr:colOff>
      <xdr:row>84</xdr:row>
      <xdr:rowOff>20108</xdr:rowOff>
    </xdr:from>
    <xdr:to>
      <xdr:col>33</xdr:col>
      <xdr:colOff>306918</xdr:colOff>
      <xdr:row>95</xdr:row>
      <xdr:rowOff>317500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E5255EAC-4BB9-4858-A91D-CDADCC31BE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0.0826</cdr:x>
      <cdr:y>0.06531</cdr:y>
    </cdr:from>
    <cdr:to>
      <cdr:x>0.13569</cdr:x>
      <cdr:y>0.13673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7B57D58-7B36-4804-A85F-D58C88E4B205}"/>
            </a:ext>
          </a:extLst>
        </cdr:cNvPr>
        <cdr:cNvSpPr txBox="1"/>
      </cdr:nvSpPr>
      <cdr:spPr>
        <a:xfrm xmlns:a="http://schemas.openxmlformats.org/drawingml/2006/main">
          <a:off x="533400" y="304800"/>
          <a:ext cx="342900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400" b="1"/>
            <a:t>T120</a:t>
          </a:r>
        </a:p>
      </cdr:txBody>
    </cdr:sp>
  </cdr:relSizeAnchor>
  <cdr:relSizeAnchor xmlns:cdr="http://schemas.openxmlformats.org/drawingml/2006/chartDrawing">
    <cdr:from>
      <cdr:x>0.62979</cdr:x>
      <cdr:y>0.21633</cdr:y>
    </cdr:from>
    <cdr:to>
      <cdr:x>0.68289</cdr:x>
      <cdr:y>0.28776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05B581C-35DC-4F54-A22F-9C3C2BD97294}"/>
            </a:ext>
          </a:extLst>
        </cdr:cNvPr>
        <cdr:cNvSpPr txBox="1"/>
      </cdr:nvSpPr>
      <cdr:spPr>
        <a:xfrm xmlns:a="http://schemas.openxmlformats.org/drawingml/2006/main">
          <a:off x="4067175" y="1009650"/>
          <a:ext cx="342900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400" b="1"/>
            <a:t>T60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15</xdr:col>
      <xdr:colOff>414338</xdr:colOff>
      <xdr:row>18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A4A9ABB-A656-4429-A060-2AFADC7BD8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e_atai_cranfield_ac_uk/Documents/s304740/ProfileData/s304740/Documents/Research%20Data/All%20data%20points/E%20ATAI%20EXPERIMENT%20ONE%20DATA%20-%20Cop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e_atai_cranfield_ac_uk/Documents/s304740/ProfileData/s304740/Documents/Research%20Data/All%20data%20points/All%20data%20points_Metals%20-%20Minus%20trt%20ma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e_atai_cranfield_ac_uk/Documents/s304740/ProfileData/s304740/Documents/Research%20Data/All%20data%20points/PH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e_atai_cranfield_ac_uk/Documents/s304740/ProfileData/s304740/Documents/Research%20Data/All%20data%20points/Dry%20matter%20and%20water%20content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e_atai_cranfield_ac_uk/Documents/s304740/ProfileData/s304740/Documents/Research%20Data/All%20data%20points/LOI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e_atai_cranfield_ac_uk/Documents/s304740/ProfileData/s304740/Documents/Research%20Data/All%20data%20points/All%20data%20point%20PLF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e_atai_cranfield_ac_uk/Documents/s304740/ProfileData/s304740/Documents/Research%20Data/All%20data%20points/PLFA%20T0%20T60%20and%20T120%20V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e_atai_cranfield_ac_uk/Documents/s304740/ProfileData/s304740/Documents/Research%20Data/All%20data%20points/CO2%20production%20rate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cranfield-my.sharepoint.com/personal/e_atai_cranfield_ac_uk/Documents/s304740/ProfileData/s304740/Documents/Research%20Data/All%20data%20points/Overlaying%20TPH%20on%20Microtox.xlsx" TargetMode="External"/><Relationship Id="rId1" Type="http://schemas.openxmlformats.org/officeDocument/2006/relationships/externalLinkPath" Target="/personal/e_atai_cranfield_ac_uk/Documents/s304740/ProfileData/s304740/Documents/Research%20Data/All%20data%20points/Overlaying%20TPH%20on%20Microtox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ydrocarbons"/>
      <sheetName val="Metals"/>
      <sheetName val="CNP"/>
      <sheetName val="pH"/>
      <sheetName val="Dry matter&amp;H20"/>
      <sheetName val="LOI"/>
      <sheetName val="PLFA"/>
      <sheetName val="Sheet1"/>
      <sheetName val="Respiration"/>
      <sheetName val="Microtox"/>
    </sheetNames>
    <sheetDataSet>
      <sheetData sheetId="0">
        <row r="219">
          <cell r="C219" t="str">
            <v>T0</v>
          </cell>
          <cell r="D219" t="str">
            <v>T60</v>
          </cell>
          <cell r="J219" t="str">
            <v>T120</v>
          </cell>
        </row>
        <row r="220">
          <cell r="C220"/>
          <cell r="D220" t="str">
            <v xml:space="preserve">Control </v>
          </cell>
          <cell r="E220" t="str">
            <v>RHB</v>
          </cell>
          <cell r="F220" t="str">
            <v xml:space="preserve">WSB </v>
          </cell>
          <cell r="G220" t="str">
            <v>SMC</v>
          </cell>
          <cell r="H220" t="str">
            <v>RHB-SMC</v>
          </cell>
          <cell r="I220" t="str">
            <v>WSB-SMC</v>
          </cell>
          <cell r="J220" t="str">
            <v xml:space="preserve">Control </v>
          </cell>
          <cell r="K220" t="str">
            <v>RHB</v>
          </cell>
          <cell r="L220" t="str">
            <v xml:space="preserve">WSB </v>
          </cell>
          <cell r="M220" t="str">
            <v>SMC</v>
          </cell>
          <cell r="N220" t="str">
            <v>RHB-SMC</v>
          </cell>
          <cell r="O220" t="str">
            <v>WSB-SMC</v>
          </cell>
        </row>
        <row r="221">
          <cell r="C221">
            <v>1493.34</v>
          </cell>
          <cell r="D221">
            <v>287.54000000000002</v>
          </cell>
          <cell r="E221">
            <v>387.82000000000005</v>
          </cell>
          <cell r="F221">
            <v>234.77999999999997</v>
          </cell>
          <cell r="G221">
            <v>210.67999999999998</v>
          </cell>
          <cell r="H221">
            <v>329.70000000000005</v>
          </cell>
          <cell r="I221">
            <v>405.02000000000004</v>
          </cell>
          <cell r="J221">
            <v>122.44</v>
          </cell>
          <cell r="K221">
            <v>138.9</v>
          </cell>
          <cell r="L221">
            <v>119.02</v>
          </cell>
          <cell r="M221">
            <v>108.77999999999999</v>
          </cell>
          <cell r="N221">
            <v>106.04999999999998</v>
          </cell>
          <cell r="O221">
            <v>109.4</v>
          </cell>
        </row>
      </sheetData>
      <sheetData sheetId="1"/>
      <sheetData sheetId="2"/>
      <sheetData sheetId="3"/>
      <sheetData sheetId="4"/>
      <sheetData sheetId="5"/>
      <sheetData sheetId="6">
        <row r="48">
          <cell r="B48" t="str">
            <v>T0</v>
          </cell>
        </row>
        <row r="49">
          <cell r="B49" t="str">
            <v>Before Trt</v>
          </cell>
          <cell r="C49" t="str">
            <v>RHB</v>
          </cell>
          <cell r="D49" t="str">
            <v>WSB</v>
          </cell>
          <cell r="E49" t="str">
            <v>SMC</v>
          </cell>
          <cell r="F49" t="str">
            <v>RHsmc</v>
          </cell>
          <cell r="G49" t="str">
            <v>WSsmc</v>
          </cell>
          <cell r="H49" t="str">
            <v xml:space="preserve">Control </v>
          </cell>
          <cell r="I49" t="str">
            <v>RHB</v>
          </cell>
          <cell r="J49" t="str">
            <v>WSB</v>
          </cell>
          <cell r="K49" t="str">
            <v>SMC</v>
          </cell>
          <cell r="L49" t="str">
            <v>RHsmc</v>
          </cell>
          <cell r="M49" t="str">
            <v>WSsmc</v>
          </cell>
          <cell r="N49" t="str">
            <v xml:space="preserve">Control </v>
          </cell>
        </row>
        <row r="50">
          <cell r="A50" t="str">
            <v>Gram Positive</v>
          </cell>
          <cell r="B50">
            <v>33.201435417797725</v>
          </cell>
          <cell r="C50">
            <v>37.567957990476621</v>
          </cell>
          <cell r="D50">
            <v>31.271921471613169</v>
          </cell>
          <cell r="E50">
            <v>41.244738774411111</v>
          </cell>
          <cell r="F50">
            <v>37.239765271360532</v>
          </cell>
          <cell r="G50">
            <v>37.59883787871005</v>
          </cell>
          <cell r="H50">
            <v>32.063306840258292</v>
          </cell>
          <cell r="I50">
            <v>35.778577133215947</v>
          </cell>
          <cell r="J50">
            <v>31.059434247150026</v>
          </cell>
          <cell r="K50">
            <v>36.067154906525666</v>
          </cell>
          <cell r="L50">
            <v>34.727948966386649</v>
          </cell>
          <cell r="M50">
            <v>34.945810471424011</v>
          </cell>
          <cell r="N50">
            <v>33.416298276767506</v>
          </cell>
        </row>
        <row r="51">
          <cell r="A51" t="str">
            <v>Gram Negative</v>
          </cell>
          <cell r="B51">
            <v>34.249378372639946</v>
          </cell>
          <cell r="C51">
            <v>22.882701791902324</v>
          </cell>
          <cell r="D51">
            <v>28.326756537561298</v>
          </cell>
          <cell r="E51">
            <v>26.291805473109019</v>
          </cell>
          <cell r="F51">
            <v>25.223190718553891</v>
          </cell>
          <cell r="G51">
            <v>26.676150878558623</v>
          </cell>
          <cell r="H51">
            <v>24.825911092231316</v>
          </cell>
          <cell r="I51">
            <v>36.057639212033806</v>
          </cell>
          <cell r="J51">
            <v>39.693067888915891</v>
          </cell>
          <cell r="K51">
            <v>35.688205297746315</v>
          </cell>
          <cell r="L51">
            <v>36.170416427370093</v>
          </cell>
          <cell r="M51">
            <v>36.519159152381945</v>
          </cell>
          <cell r="N51">
            <v>36.167967613106782</v>
          </cell>
        </row>
        <row r="52">
          <cell r="A52" t="str">
            <v>Actinomycetes</v>
          </cell>
          <cell r="B52">
            <v>18.06143626059923</v>
          </cell>
          <cell r="C52">
            <v>14.359793896969949</v>
          </cell>
          <cell r="D52">
            <v>12.772894897948575</v>
          </cell>
          <cell r="E52">
            <v>7.1811895798015701</v>
          </cell>
          <cell r="F52">
            <v>10.386708552510871</v>
          </cell>
          <cell r="G52">
            <v>9.4370512759806093</v>
          </cell>
          <cell r="H52">
            <v>17.172222836381032</v>
          </cell>
          <cell r="I52">
            <v>12.360604580300185</v>
          </cell>
          <cell r="J52">
            <v>17.106821772719364</v>
          </cell>
          <cell r="K52">
            <v>6.0260480261955776</v>
          </cell>
          <cell r="L52">
            <v>9.6810942788460039</v>
          </cell>
          <cell r="M52">
            <v>9.1237661015787452</v>
          </cell>
          <cell r="N52">
            <v>17.248859319830618</v>
          </cell>
        </row>
        <row r="53">
          <cell r="A53" t="str">
            <v>Fungi</v>
          </cell>
          <cell r="B53">
            <v>7.4082510108155724</v>
          </cell>
          <cell r="C53">
            <v>15.292316772574003</v>
          </cell>
          <cell r="D53">
            <v>15.965422294276699</v>
          </cell>
          <cell r="E53">
            <v>19.330608088937694</v>
          </cell>
          <cell r="F53">
            <v>18.83126969129674</v>
          </cell>
          <cell r="G53">
            <v>17.519178725245588</v>
          </cell>
          <cell r="H53">
            <v>15.930233933958082</v>
          </cell>
          <cell r="I53">
            <v>5.2054840742464812</v>
          </cell>
          <cell r="J53">
            <v>5.2264122685588452</v>
          </cell>
          <cell r="K53">
            <v>15.741613350489894</v>
          </cell>
          <cell r="L53">
            <v>12.236849385069791</v>
          </cell>
          <cell r="M53">
            <v>12.821334024854343</v>
          </cell>
          <cell r="N53">
            <v>4.7901677008997012</v>
          </cell>
        </row>
        <row r="54">
          <cell r="A54" t="str">
            <v>Other</v>
          </cell>
          <cell r="B54">
            <v>7.0794989381475419</v>
          </cell>
          <cell r="C54">
            <v>9.8972295480771155</v>
          </cell>
          <cell r="D54">
            <v>11.663004798600278</v>
          </cell>
          <cell r="E54">
            <v>5.9516580837406332</v>
          </cell>
          <cell r="F54">
            <v>8.3190657662779603</v>
          </cell>
          <cell r="G54">
            <v>8.7687812415051365</v>
          </cell>
          <cell r="H54">
            <v>10.008325297171298</v>
          </cell>
          <cell r="I54">
            <v>6.5972885452715069</v>
          </cell>
          <cell r="J54">
            <v>10.597695000203593</v>
          </cell>
          <cell r="K54">
            <v>6.9142638226558963</v>
          </cell>
          <cell r="L54">
            <v>6.4769784190425463</v>
          </cell>
          <cell r="M54">
            <v>7.1836909423274715</v>
          </cell>
          <cell r="N54">
            <v>6.5899302497609584</v>
          </cell>
        </row>
      </sheetData>
      <sheetData sheetId="7"/>
      <sheetData sheetId="8"/>
      <sheetData sheetId="9">
        <row r="2">
          <cell r="F2" t="str">
            <v>Ec50 (mg/L)</v>
          </cell>
        </row>
        <row r="3">
          <cell r="D3" t="str">
            <v>Before treatment</v>
          </cell>
          <cell r="F3">
            <v>2223.6666666666665</v>
          </cell>
          <cell r="G3">
            <v>393.73129585204811</v>
          </cell>
        </row>
        <row r="4">
          <cell r="D4" t="str">
            <v>T60</v>
          </cell>
          <cell r="E4" t="str">
            <v>Control</v>
          </cell>
          <cell r="F4">
            <v>13240</v>
          </cell>
          <cell r="G4">
            <v>3069.1818127963679</v>
          </cell>
        </row>
        <row r="5">
          <cell r="D5"/>
          <cell r="E5" t="str">
            <v>RH</v>
          </cell>
          <cell r="F5">
            <v>8919.3333333333339</v>
          </cell>
          <cell r="G5">
            <v>943.4094197819594</v>
          </cell>
        </row>
        <row r="6">
          <cell r="D6"/>
          <cell r="E6" t="str">
            <v>WS</v>
          </cell>
          <cell r="F6">
            <v>7295</v>
          </cell>
          <cell r="G6">
            <v>945.49246427457047</v>
          </cell>
        </row>
        <row r="7">
          <cell r="D7"/>
          <cell r="E7" t="str">
            <v>SMS</v>
          </cell>
          <cell r="F7">
            <v>10607.666666666666</v>
          </cell>
          <cell r="G7">
            <v>795.50633770783577</v>
          </cell>
        </row>
        <row r="8">
          <cell r="D8"/>
          <cell r="E8" t="str">
            <v>RHsmc</v>
          </cell>
          <cell r="F8">
            <v>7877</v>
          </cell>
          <cell r="G8">
            <v>591.11673973928362</v>
          </cell>
        </row>
        <row r="9">
          <cell r="D9"/>
          <cell r="E9" t="str">
            <v>WSsmc</v>
          </cell>
          <cell r="F9">
            <v>7531.333333333333</v>
          </cell>
          <cell r="G9">
            <v>254.43335735184829</v>
          </cell>
        </row>
        <row r="10">
          <cell r="D10" t="str">
            <v>T120</v>
          </cell>
          <cell r="E10" t="str">
            <v>Control</v>
          </cell>
          <cell r="F10">
            <v>10471.666666666666</v>
          </cell>
          <cell r="G10">
            <v>1497.4365874164232</v>
          </cell>
        </row>
        <row r="11">
          <cell r="D11"/>
          <cell r="E11" t="str">
            <v>RH</v>
          </cell>
          <cell r="F11">
            <v>9943.3333333333339</v>
          </cell>
          <cell r="G11">
            <v>474.04254380101088</v>
          </cell>
        </row>
        <row r="12">
          <cell r="D12"/>
          <cell r="E12" t="str">
            <v>WS</v>
          </cell>
          <cell r="F12">
            <v>11648</v>
          </cell>
          <cell r="G12">
            <v>514.52793898873949</v>
          </cell>
        </row>
        <row r="13">
          <cell r="D13"/>
          <cell r="E13" t="str">
            <v>SMS</v>
          </cell>
          <cell r="F13">
            <v>11269</v>
          </cell>
          <cell r="G13">
            <v>1927.0381418124553</v>
          </cell>
        </row>
        <row r="14">
          <cell r="D14"/>
          <cell r="E14" t="str">
            <v>RHsmc</v>
          </cell>
          <cell r="F14">
            <v>9789.6666666666661</v>
          </cell>
          <cell r="G14">
            <v>1734.8225653747254</v>
          </cell>
        </row>
        <row r="15">
          <cell r="D15"/>
          <cell r="E15" t="str">
            <v>WSsmc</v>
          </cell>
          <cell r="F15">
            <v>9940.6666666666661</v>
          </cell>
          <cell r="G15">
            <v>654.44352952209204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120 Clean"/>
      <sheetName val="I got residual bioav from Nitri"/>
      <sheetName val="Aqua regia"/>
      <sheetName val="CaCl2"/>
      <sheetName val="Aqua regia -trt mat"/>
      <sheetName val="Sheet1"/>
      <sheetName val="%distributn"/>
      <sheetName val="CaCl2_trt mat"/>
      <sheetName val="Water_trt mat"/>
      <sheetName val="EDTA_trt mat"/>
      <sheetName val="Nitric_trt mat"/>
      <sheetName val="Water"/>
      <sheetName val="EDTA"/>
      <sheetName val="nitric"/>
      <sheetName val="Trt Mat Mean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BH3" t="str">
            <v>T0</v>
          </cell>
          <cell r="BI3" t="str">
            <v>T60</v>
          </cell>
          <cell r="BJ3" t="str">
            <v>T120</v>
          </cell>
          <cell r="BK3" t="str">
            <v>T0</v>
          </cell>
          <cell r="BL3" t="str">
            <v>T60</v>
          </cell>
          <cell r="BM3" t="str">
            <v>T120</v>
          </cell>
          <cell r="BN3" t="str">
            <v>T0</v>
          </cell>
          <cell r="BO3" t="str">
            <v>T60</v>
          </cell>
          <cell r="BP3" t="str">
            <v>T120</v>
          </cell>
          <cell r="BQ3" t="str">
            <v>T0</v>
          </cell>
          <cell r="BR3" t="str">
            <v>T60</v>
          </cell>
          <cell r="BS3" t="str">
            <v>T120</v>
          </cell>
          <cell r="BT3" t="str">
            <v>T0</v>
          </cell>
          <cell r="BU3" t="str">
            <v>T60</v>
          </cell>
          <cell r="BV3" t="str">
            <v>T120</v>
          </cell>
          <cell r="BW3" t="str">
            <v>T0</v>
          </cell>
          <cell r="BX3" t="str">
            <v>T60</v>
          </cell>
          <cell r="BY3" t="str">
            <v>T120</v>
          </cell>
          <cell r="BZ3" t="str">
            <v>T0</v>
          </cell>
          <cell r="CA3" t="str">
            <v>T60</v>
          </cell>
          <cell r="CB3" t="str">
            <v>T120</v>
          </cell>
          <cell r="CC3" t="str">
            <v>T0</v>
          </cell>
          <cell r="CD3" t="str">
            <v>T60</v>
          </cell>
          <cell r="CE3" t="str">
            <v>T120</v>
          </cell>
          <cell r="CF3" t="str">
            <v>T0</v>
          </cell>
          <cell r="CG3" t="str">
            <v>T60</v>
          </cell>
          <cell r="CH3" t="str">
            <v>T120</v>
          </cell>
        </row>
        <row r="4">
          <cell r="BG4" t="str">
            <v>Total</v>
          </cell>
          <cell r="BH4">
            <v>99.457991323324009</v>
          </cell>
          <cell r="BI4">
            <v>86.055627127099328</v>
          </cell>
          <cell r="BJ4">
            <v>95.772147192413613</v>
          </cell>
          <cell r="BK4">
            <v>98.560737584836772</v>
          </cell>
          <cell r="BL4">
            <v>81.821896771744562</v>
          </cell>
          <cell r="BM4">
            <v>89.428118380999777</v>
          </cell>
          <cell r="BN4">
            <v>96.68628228863119</v>
          </cell>
          <cell r="BO4">
            <v>70.272912184809115</v>
          </cell>
          <cell r="BP4">
            <v>79.752522227126093</v>
          </cell>
          <cell r="BQ4">
            <v>93.991244650046596</v>
          </cell>
          <cell r="BR4">
            <v>65.107388186325792</v>
          </cell>
          <cell r="BS4">
            <v>73.862708404162674</v>
          </cell>
          <cell r="BT4">
            <v>96.405059465286996</v>
          </cell>
          <cell r="BU4">
            <v>86.857106342550296</v>
          </cell>
          <cell r="BV4">
            <v>86.345598433030574</v>
          </cell>
          <cell r="BW4">
            <v>96.380995087163996</v>
          </cell>
          <cell r="BX4">
            <v>83.845553826630038</v>
          </cell>
          <cell r="BY4">
            <v>83.369209685252713</v>
          </cell>
          <cell r="BZ4">
            <v>79.362937743772918</v>
          </cell>
          <cell r="CA4">
            <v>54.935507343438331</v>
          </cell>
          <cell r="CB4">
            <v>60.981460834923773</v>
          </cell>
          <cell r="CC4">
            <v>94.091877706755369</v>
          </cell>
          <cell r="CD4">
            <v>46.129112792825218</v>
          </cell>
          <cell r="CE4">
            <v>60.165769133135974</v>
          </cell>
          <cell r="CF4">
            <v>99.39947049900033</v>
          </cell>
          <cell r="CG4" t="e">
            <v>#DIV/0!</v>
          </cell>
          <cell r="CH4" t="e">
            <v>#DIV/0!</v>
          </cell>
        </row>
        <row r="5">
          <cell r="BG5" t="str">
            <v>Potentially available</v>
          </cell>
          <cell r="BH5">
            <v>0.47795252346742007</v>
          </cell>
          <cell r="BI5">
            <v>13.843273943953557</v>
          </cell>
          <cell r="BJ5">
            <v>4.2116808587180445</v>
          </cell>
          <cell r="BK5">
            <v>1.4131374887683292</v>
          </cell>
          <cell r="BL5">
            <v>18.172653584201488</v>
          </cell>
          <cell r="BM5">
            <v>10.563085220893759</v>
          </cell>
          <cell r="BN5">
            <v>3.2520639980720327</v>
          </cell>
          <cell r="BO5">
            <v>29.727087815190888</v>
          </cell>
          <cell r="BP5">
            <v>20.236767153347888</v>
          </cell>
          <cell r="BQ5">
            <v>5.9385669366988738</v>
          </cell>
          <cell r="BR5">
            <v>34.892611813674201</v>
          </cell>
          <cell r="BS5">
            <v>26.12072060007047</v>
          </cell>
          <cell r="BT5">
            <v>3.3645171392822153</v>
          </cell>
          <cell r="BU5">
            <v>11.936846375875017</v>
          </cell>
          <cell r="BV5">
            <v>13.088842738917512</v>
          </cell>
          <cell r="BW5">
            <v>3.4236894535573397</v>
          </cell>
          <cell r="BX5">
            <v>16.154446173369969</v>
          </cell>
          <cell r="BY5">
            <v>16.630790314747287</v>
          </cell>
          <cell r="BZ5">
            <v>20.637062256227072</v>
          </cell>
          <cell r="CA5">
            <v>45.064492656561669</v>
          </cell>
          <cell r="CB5">
            <v>39.018523145428027</v>
          </cell>
          <cell r="CC5">
            <v>5.8361011525996531</v>
          </cell>
          <cell r="CD5">
            <v>53.870887207174775</v>
          </cell>
          <cell r="CE5">
            <v>39.834230866864019</v>
          </cell>
          <cell r="CF5">
            <v>3.186536985100992E-2</v>
          </cell>
          <cell r="CG5" t="e">
            <v>#DIV/0!</v>
          </cell>
          <cell r="CH5" t="e">
            <v>#DIV/0!</v>
          </cell>
        </row>
        <row r="6">
          <cell r="BG6" t="str">
            <v xml:space="preserve">Highly mobile </v>
          </cell>
          <cell r="BH6">
            <v>6.405615320855329E-2</v>
          </cell>
          <cell r="BI6">
            <v>0.10109892894710579</v>
          </cell>
          <cell r="BJ6">
            <v>1.6171948868340662E-2</v>
          </cell>
          <cell r="BK6">
            <v>2.6124926394922188E-2</v>
          </cell>
          <cell r="BL6">
            <v>5.4496440539502202E-3</v>
          </cell>
          <cell r="BM6">
            <v>8.7963981064595638E-3</v>
          </cell>
          <cell r="BN6">
            <v>6.1653713296782285E-2</v>
          </cell>
          <cell r="BO6">
            <v>0</v>
          </cell>
          <cell r="BP6">
            <v>1.0710619526009173E-2</v>
          </cell>
          <cell r="BQ6">
            <v>7.0188413254524767E-2</v>
          </cell>
          <cell r="BR6">
            <v>0</v>
          </cell>
          <cell r="BS6">
            <v>1.6570995766863807E-2</v>
          </cell>
          <cell r="BT6">
            <v>0.2304233954307762</v>
          </cell>
          <cell r="BU6">
            <v>1.2060472815747021</v>
          </cell>
          <cell r="BV6">
            <v>0.56555882805191804</v>
          </cell>
          <cell r="BW6">
            <v>0.19531545927867225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1.6019648205321484E-5</v>
          </cell>
          <cell r="CC6">
            <v>7.2021140644972378E-2</v>
          </cell>
          <cell r="CD6">
            <v>0</v>
          </cell>
          <cell r="CE6">
            <v>0</v>
          </cell>
          <cell r="CF6">
            <v>0.56866413114866021</v>
          </cell>
          <cell r="CG6" t="e">
            <v>#DIV/0!</v>
          </cell>
          <cell r="CH6" t="e">
            <v>#DIV/0!</v>
          </cell>
        </row>
        <row r="7">
          <cell r="BK7" t="str">
            <v>T0</v>
          </cell>
          <cell r="BL7" t="str">
            <v>T60</v>
          </cell>
          <cell r="BM7" t="str">
            <v>T120</v>
          </cell>
          <cell r="BN7" t="str">
            <v>T0</v>
          </cell>
          <cell r="BO7" t="str">
            <v>T60</v>
          </cell>
          <cell r="BP7" t="str">
            <v>T120</v>
          </cell>
          <cell r="BQ7" t="str">
            <v>T0</v>
          </cell>
          <cell r="BR7" t="str">
            <v>T60</v>
          </cell>
          <cell r="BS7" t="str">
            <v>T120</v>
          </cell>
          <cell r="BT7" t="str">
            <v>T0</v>
          </cell>
          <cell r="BU7" t="str">
            <v>T60</v>
          </cell>
          <cell r="BV7" t="str">
            <v>T120</v>
          </cell>
          <cell r="BW7" t="str">
            <v>T0</v>
          </cell>
          <cell r="BX7" t="str">
            <v>T60</v>
          </cell>
          <cell r="BY7" t="str">
            <v>T120</v>
          </cell>
          <cell r="BZ7" t="str">
            <v>T0</v>
          </cell>
          <cell r="CA7" t="str">
            <v>T60</v>
          </cell>
          <cell r="CB7" t="str">
            <v>T120</v>
          </cell>
          <cell r="CC7" t="str">
            <v>T0</v>
          </cell>
          <cell r="CD7" t="str">
            <v>T60</v>
          </cell>
          <cell r="CE7" t="str">
            <v>T120</v>
          </cell>
          <cell r="CF7" t="str">
            <v>T0</v>
          </cell>
          <cell r="CG7" t="str">
            <v>T60</v>
          </cell>
          <cell r="CH7" t="str">
            <v>T120</v>
          </cell>
        </row>
        <row r="8">
          <cell r="BG8" t="str">
            <v>Total</v>
          </cell>
          <cell r="BH8">
            <v>99.457991323324009</v>
          </cell>
          <cell r="BI8">
            <v>86.09906900958002</v>
          </cell>
          <cell r="BJ8">
            <v>95.876378383697798</v>
          </cell>
          <cell r="BK8">
            <v>98.560737584836772</v>
          </cell>
          <cell r="BL8">
            <v>84.153660233553694</v>
          </cell>
          <cell r="BM8">
            <v>89.772918000596306</v>
          </cell>
          <cell r="BN8">
            <v>96.68628228863119</v>
          </cell>
          <cell r="BO8">
            <v>73.7753812286402</v>
          </cell>
          <cell r="BP8">
            <v>80.303295839756743</v>
          </cell>
          <cell r="BQ8">
            <v>93.991244650046596</v>
          </cell>
          <cell r="BR8">
            <v>68.406548118899451</v>
          </cell>
          <cell r="BS8">
            <v>75.013313093892265</v>
          </cell>
          <cell r="BT8">
            <v>96.405059465286996</v>
          </cell>
          <cell r="BU8">
            <v>86.11725056095878</v>
          </cell>
          <cell r="BV8">
            <v>86.905920191949889</v>
          </cell>
          <cell r="BW8">
            <v>96.380995087163996</v>
          </cell>
          <cell r="BX8">
            <v>79.751757847626223</v>
          </cell>
          <cell r="BY8">
            <v>87.611640046028157</v>
          </cell>
          <cell r="BZ8">
            <v>79.362937743772918</v>
          </cell>
          <cell r="CA8">
            <v>59.209468038866056</v>
          </cell>
          <cell r="CB8">
            <v>60.773759603128561</v>
          </cell>
          <cell r="CC8">
            <v>94.091877706755369</v>
          </cell>
          <cell r="CD8">
            <v>47.959458173767736</v>
          </cell>
          <cell r="CE8">
            <v>59.198187031455483</v>
          </cell>
          <cell r="CF8">
            <v>99.743059496610556</v>
          </cell>
          <cell r="CG8">
            <v>100</v>
          </cell>
          <cell r="CH8">
            <v>100</v>
          </cell>
        </row>
        <row r="9">
          <cell r="BG9" t="str">
            <v>Potentially available</v>
          </cell>
          <cell r="BH9">
            <v>0.47795252346742007</v>
          </cell>
          <cell r="BI9">
            <v>13.799008200670579</v>
          </cell>
          <cell r="BJ9">
            <v>4.0637056811342003</v>
          </cell>
          <cell r="BK9">
            <v>1.4131374887683292</v>
          </cell>
          <cell r="BL9">
            <v>15.836129671015959</v>
          </cell>
          <cell r="BM9">
            <v>10.177955944088559</v>
          </cell>
          <cell r="BN9">
            <v>3.2520639980720327</v>
          </cell>
          <cell r="BO9">
            <v>26.213159228920436</v>
          </cell>
          <cell r="BP9">
            <v>19.588641935694945</v>
          </cell>
          <cell r="BQ9">
            <v>5.9385669366988738</v>
          </cell>
          <cell r="BR9">
            <v>31.593451881100563</v>
          </cell>
          <cell r="BS9">
            <v>24.86408259956514</v>
          </cell>
          <cell r="BT9">
            <v>3.3645171392822153</v>
          </cell>
          <cell r="BU9">
            <v>12.657810666334315</v>
          </cell>
          <cell r="BV9">
            <v>12.370583043121334</v>
          </cell>
          <cell r="BW9">
            <v>3.4236894535573397</v>
          </cell>
          <cell r="BX9">
            <v>20.178694359728343</v>
          </cell>
          <cell r="BY9">
            <v>12.388359953971838</v>
          </cell>
          <cell r="BZ9">
            <v>20.637062256227072</v>
          </cell>
          <cell r="CA9">
            <v>40.790531961133944</v>
          </cell>
          <cell r="CB9">
            <v>39.226224733531339</v>
          </cell>
          <cell r="CC9">
            <v>5.8361011525996531</v>
          </cell>
          <cell r="CD9">
            <v>52.03608311311703</v>
          </cell>
          <cell r="CE9">
            <v>40.729941223537729</v>
          </cell>
          <cell r="CF9">
            <v>1.3633808425031818E-2</v>
          </cell>
          <cell r="CG9">
            <v>0</v>
          </cell>
          <cell r="CH9">
            <v>0</v>
          </cell>
        </row>
        <row r="10">
          <cell r="BG10" t="str">
            <v xml:space="preserve">Highly mobile </v>
          </cell>
          <cell r="BH10">
            <v>6.405615320855329E-2</v>
          </cell>
          <cell r="BI10">
            <v>0.10192278974940272</v>
          </cell>
          <cell r="BJ10">
            <v>5.9915935168019997E-2</v>
          </cell>
          <cell r="BK10">
            <v>2.6124926394922188E-2</v>
          </cell>
          <cell r="BL10">
            <v>1.0210095430356293E-2</v>
          </cell>
          <cell r="BM10">
            <v>4.9126055315146286E-2</v>
          </cell>
          <cell r="BN10">
            <v>6.1653713296782285E-2</v>
          </cell>
          <cell r="BO10">
            <v>1.1459542439355149E-2</v>
          </cell>
          <cell r="BP10">
            <v>0.10806222454831052</v>
          </cell>
          <cell r="BQ10">
            <v>7.0188413254524767E-2</v>
          </cell>
          <cell r="BR10">
            <v>0</v>
          </cell>
          <cell r="BS10">
            <v>0.12260430654261166</v>
          </cell>
          <cell r="BT10">
            <v>0.2304233954307762</v>
          </cell>
          <cell r="BU10">
            <v>1.2249387727069052</v>
          </cell>
          <cell r="BV10">
            <v>0.72349676492878046</v>
          </cell>
          <cell r="BW10">
            <v>0.19531545927867225</v>
          </cell>
          <cell r="BX10">
            <v>6.954779264542961E-2</v>
          </cell>
          <cell r="BY10">
            <v>0</v>
          </cell>
          <cell r="BZ10">
            <v>0</v>
          </cell>
          <cell r="CA10">
            <v>0</v>
          </cell>
          <cell r="CB10">
            <v>1.566334010389911E-5</v>
          </cell>
          <cell r="CC10">
            <v>7.2021140644972378E-2</v>
          </cell>
          <cell r="CD10">
            <v>4.4587131152418746E-3</v>
          </cell>
          <cell r="CE10">
            <v>7.1871745006785975E-2</v>
          </cell>
          <cell r="CF10">
            <v>0.24330669496441709</v>
          </cell>
          <cell r="CG10">
            <v>0</v>
          </cell>
          <cell r="CH10">
            <v>0</v>
          </cell>
        </row>
        <row r="11">
          <cell r="BK11" t="str">
            <v>T0</v>
          </cell>
          <cell r="BL11" t="str">
            <v>T60</v>
          </cell>
          <cell r="BM11" t="str">
            <v>T120</v>
          </cell>
          <cell r="BN11" t="str">
            <v>T0</v>
          </cell>
          <cell r="BO11" t="str">
            <v>T60</v>
          </cell>
          <cell r="BP11" t="str">
            <v>T120</v>
          </cell>
          <cell r="BQ11" t="str">
            <v>T0</v>
          </cell>
          <cell r="BR11" t="str">
            <v>T60</v>
          </cell>
          <cell r="BS11" t="str">
            <v>T120</v>
          </cell>
          <cell r="BT11" t="str">
            <v>T0</v>
          </cell>
          <cell r="BU11" t="str">
            <v>T60</v>
          </cell>
          <cell r="BV11" t="str">
            <v>T120</v>
          </cell>
          <cell r="BW11" t="str">
            <v>T0</v>
          </cell>
          <cell r="BX11" t="str">
            <v>T60</v>
          </cell>
          <cell r="BY11" t="str">
            <v>T120</v>
          </cell>
          <cell r="BZ11" t="str">
            <v>T0</v>
          </cell>
          <cell r="CA11" t="str">
            <v>T60</v>
          </cell>
          <cell r="CB11" t="str">
            <v>T120</v>
          </cell>
          <cell r="CC11" t="str">
            <v>T0</v>
          </cell>
          <cell r="CD11" t="str">
            <v>T60</v>
          </cell>
          <cell r="CE11" t="str">
            <v>T120</v>
          </cell>
          <cell r="CF11" t="str">
            <v>T0</v>
          </cell>
          <cell r="CG11" t="str">
            <v>T60</v>
          </cell>
          <cell r="CH11" t="str">
            <v>T120</v>
          </cell>
        </row>
        <row r="12">
          <cell r="BG12" t="str">
            <v>Total</v>
          </cell>
          <cell r="BH12">
            <v>99.457991323324009</v>
          </cell>
          <cell r="BI12">
            <v>84.389809152535136</v>
          </cell>
          <cell r="BJ12">
            <v>97.706876198056875</v>
          </cell>
          <cell r="BK12">
            <v>98.560737584836772</v>
          </cell>
          <cell r="BL12">
            <v>83.441250476240413</v>
          </cell>
          <cell r="BM12">
            <v>90.790164389430089</v>
          </cell>
          <cell r="BN12">
            <v>96.68628228863119</v>
          </cell>
          <cell r="BO12">
            <v>62.9888814902531</v>
          </cell>
          <cell r="BP12">
            <v>74.218972923366422</v>
          </cell>
          <cell r="BQ12">
            <v>93.991244650046596</v>
          </cell>
          <cell r="BR12">
            <v>98.731541745398559</v>
          </cell>
          <cell r="BS12">
            <v>100</v>
          </cell>
          <cell r="BT12">
            <v>96.405059465286996</v>
          </cell>
          <cell r="BU12">
            <v>89.415350650783793</v>
          </cell>
          <cell r="BV12">
            <v>91.447698669421911</v>
          </cell>
          <cell r="BW12">
            <v>96.380995087163996</v>
          </cell>
          <cell r="BX12">
            <v>83.287929597532354</v>
          </cell>
          <cell r="BY12">
            <v>94.483207390390618</v>
          </cell>
          <cell r="BZ12">
            <v>79.362937743772918</v>
          </cell>
          <cell r="CA12">
            <v>100</v>
          </cell>
          <cell r="CB12">
            <v>100</v>
          </cell>
          <cell r="CC12">
            <v>94.091877706755369</v>
          </cell>
          <cell r="CD12">
            <v>54.613559962886782</v>
          </cell>
          <cell r="CE12">
            <v>57.238934440262149</v>
          </cell>
          <cell r="CF12">
            <v>99.743059496610556</v>
          </cell>
          <cell r="CG12">
            <v>99.975389663658746</v>
          </cell>
          <cell r="CH12">
            <v>100</v>
          </cell>
        </row>
        <row r="13">
          <cell r="BG13" t="str">
            <v>Potentially available</v>
          </cell>
          <cell r="BH13">
            <v>0.47795252346742007</v>
          </cell>
          <cell r="BI13">
            <v>15.610190847464869</v>
          </cell>
          <cell r="BJ13">
            <v>2.2931238019431168</v>
          </cell>
          <cell r="BK13">
            <v>1.4131374887683292</v>
          </cell>
          <cell r="BL13">
            <v>16.558749523759584</v>
          </cell>
          <cell r="BM13">
            <v>9.2098356105699182</v>
          </cell>
          <cell r="BN13">
            <v>3.2520639980720327</v>
          </cell>
          <cell r="BO13">
            <v>37.011118509746893</v>
          </cell>
          <cell r="BP13">
            <v>25.781027076633585</v>
          </cell>
          <cell r="BQ13">
            <v>5.9385669366988738</v>
          </cell>
          <cell r="BR13">
            <v>1.2684582546014436</v>
          </cell>
          <cell r="BS13">
            <v>0</v>
          </cell>
          <cell r="BT13">
            <v>3.3645171392822153</v>
          </cell>
          <cell r="BU13">
            <v>10.584649349216198</v>
          </cell>
          <cell r="BV13">
            <v>8.5523013305780875</v>
          </cell>
          <cell r="BW13">
            <v>3.4236894535573397</v>
          </cell>
          <cell r="BX13">
            <v>16.712070402467649</v>
          </cell>
          <cell r="BY13">
            <v>5.5167926096093831</v>
          </cell>
          <cell r="BZ13">
            <v>20.637062256227072</v>
          </cell>
          <cell r="CA13">
            <v>0</v>
          </cell>
          <cell r="CB13">
            <v>0</v>
          </cell>
          <cell r="CC13">
            <v>5.8361011525996531</v>
          </cell>
          <cell r="CD13">
            <v>45.386440037113204</v>
          </cell>
          <cell r="CE13">
            <v>42.761065559737851</v>
          </cell>
          <cell r="CF13">
            <v>1.3633808425031818E-2</v>
          </cell>
          <cell r="CG13">
            <v>2.4610336341262754E-2</v>
          </cell>
          <cell r="CH13">
            <v>0</v>
          </cell>
        </row>
        <row r="14">
          <cell r="BG14" t="str">
            <v xml:space="preserve">Highly mobile </v>
          </cell>
          <cell r="BH14">
            <v>6.405615320855329E-2</v>
          </cell>
          <cell r="BI14">
            <v>0</v>
          </cell>
          <cell r="BJ14">
            <v>0</v>
          </cell>
          <cell r="BK14">
            <v>2.6124926394922188E-2</v>
          </cell>
          <cell r="BL14">
            <v>0</v>
          </cell>
          <cell r="BM14">
            <v>0</v>
          </cell>
          <cell r="BN14">
            <v>6.1653713296782285E-2</v>
          </cell>
          <cell r="BO14">
            <v>0</v>
          </cell>
          <cell r="BP14">
            <v>0</v>
          </cell>
          <cell r="BQ14">
            <v>7.0188413254524767E-2</v>
          </cell>
          <cell r="BR14">
            <v>0</v>
          </cell>
          <cell r="BS14">
            <v>0</v>
          </cell>
          <cell r="BT14">
            <v>0.2304233954307762</v>
          </cell>
          <cell r="BU14">
            <v>0</v>
          </cell>
          <cell r="BV14">
            <v>0</v>
          </cell>
          <cell r="BW14">
            <v>0.19531545927867225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7.2021140644972378E-2</v>
          </cell>
          <cell r="CD14">
            <v>0</v>
          </cell>
          <cell r="CE14">
            <v>0</v>
          </cell>
          <cell r="CF14">
            <v>0.24330669496441709</v>
          </cell>
          <cell r="CG14">
            <v>0</v>
          </cell>
          <cell r="CH14">
            <v>0</v>
          </cell>
        </row>
        <row r="15">
          <cell r="BK15" t="str">
            <v>T0</v>
          </cell>
          <cell r="BL15" t="str">
            <v>T60</v>
          </cell>
          <cell r="BM15" t="str">
            <v>T120</v>
          </cell>
          <cell r="BN15" t="str">
            <v>T0</v>
          </cell>
          <cell r="BO15" t="str">
            <v>T60</v>
          </cell>
          <cell r="BP15" t="str">
            <v>T120</v>
          </cell>
          <cell r="BQ15" t="str">
            <v>T0</v>
          </cell>
          <cell r="BR15" t="str">
            <v>T60</v>
          </cell>
          <cell r="BS15" t="str">
            <v>T120</v>
          </cell>
          <cell r="BT15" t="str">
            <v>T0</v>
          </cell>
          <cell r="BU15" t="str">
            <v>T60</v>
          </cell>
          <cell r="BV15" t="str">
            <v>T120</v>
          </cell>
          <cell r="BW15" t="str">
            <v>T0</v>
          </cell>
          <cell r="BX15" t="str">
            <v>T60</v>
          </cell>
          <cell r="BY15" t="str">
            <v>T120</v>
          </cell>
          <cell r="BZ15" t="str">
            <v>T0</v>
          </cell>
          <cell r="CA15" t="str">
            <v>T60</v>
          </cell>
          <cell r="CB15" t="str">
            <v>T120</v>
          </cell>
          <cell r="CF15" t="str">
            <v>T0</v>
          </cell>
          <cell r="CG15" t="str">
            <v>T60</v>
          </cell>
          <cell r="CH15" t="str">
            <v>T120</v>
          </cell>
        </row>
        <row r="16">
          <cell r="BG16" t="str">
            <v>Total</v>
          </cell>
          <cell r="BH16">
            <v>99.457991323324009</v>
          </cell>
          <cell r="BI16">
            <v>85.686408195780501</v>
          </cell>
          <cell r="BJ16">
            <v>97.026939013521741</v>
          </cell>
          <cell r="BK16">
            <v>98.560737584836772</v>
          </cell>
          <cell r="BL16">
            <v>83.565834503937737</v>
          </cell>
          <cell r="BM16">
            <v>91.095861928538042</v>
          </cell>
          <cell r="BN16">
            <v>96.68628228863119</v>
          </cell>
          <cell r="BO16">
            <v>70.004784500749594</v>
          </cell>
          <cell r="BP16">
            <v>79.566456777609389</v>
          </cell>
          <cell r="BQ16">
            <v>93.991244650046596</v>
          </cell>
          <cell r="BR16">
            <v>84.737300376974829</v>
          </cell>
          <cell r="BS16">
            <v>92.318525156830106</v>
          </cell>
          <cell r="BT16">
            <v>96.405059465286996</v>
          </cell>
          <cell r="BU16">
            <v>89.780418211446602</v>
          </cell>
          <cell r="BV16">
            <v>89.234188359685064</v>
          </cell>
          <cell r="BW16">
            <v>96.380995087163996</v>
          </cell>
          <cell r="BX16">
            <v>81.536725172629005</v>
          </cell>
          <cell r="BY16">
            <v>89.241613161247301</v>
          </cell>
          <cell r="BZ16">
            <v>79.362937743772918</v>
          </cell>
          <cell r="CA16">
            <v>72.581392944577019</v>
          </cell>
          <cell r="CB16">
            <v>86.223875697559905</v>
          </cell>
          <cell r="CF16">
            <v>99.743059496610556</v>
          </cell>
          <cell r="CG16" t="e">
            <v>#DIV/0!</v>
          </cell>
          <cell r="CH16" t="e">
            <v>#DIV/0!</v>
          </cell>
        </row>
        <row r="17">
          <cell r="BG17" t="str">
            <v>Potentially available</v>
          </cell>
          <cell r="BH17">
            <v>0.47795252346742007</v>
          </cell>
          <cell r="BI17">
            <v>14.313591804219502</v>
          </cell>
          <cell r="BJ17">
            <v>2.9730609864782509</v>
          </cell>
          <cell r="BK17">
            <v>1.4131374887683292</v>
          </cell>
          <cell r="BL17">
            <v>16.434165496062256</v>
          </cell>
          <cell r="BM17">
            <v>8.9041380714619613</v>
          </cell>
          <cell r="BN17">
            <v>3.2520639980720327</v>
          </cell>
          <cell r="BO17">
            <v>29.995215499250406</v>
          </cell>
          <cell r="BP17">
            <v>20.433543222390604</v>
          </cell>
          <cell r="BQ17">
            <v>5.9385669366988738</v>
          </cell>
          <cell r="BR17">
            <v>15.262699623025163</v>
          </cell>
          <cell r="BS17">
            <v>7.68147484316989</v>
          </cell>
          <cell r="BT17">
            <v>3.3645171392822153</v>
          </cell>
          <cell r="BU17">
            <v>10.2195817885534</v>
          </cell>
          <cell r="BV17">
            <v>10.765811640314936</v>
          </cell>
          <cell r="BW17">
            <v>3.4236894535573397</v>
          </cell>
          <cell r="BX17">
            <v>18.463274827370995</v>
          </cell>
          <cell r="BY17">
            <v>10.758386838752699</v>
          </cell>
          <cell r="BZ17">
            <v>20.637062256227072</v>
          </cell>
          <cell r="CA17">
            <v>27.418607055422981</v>
          </cell>
          <cell r="CB17">
            <v>13.776124302440101</v>
          </cell>
          <cell r="CF17">
            <v>1.3633808425031818E-2</v>
          </cell>
          <cell r="CG17" t="e">
            <v>#DIV/0!</v>
          </cell>
          <cell r="CH17" t="e">
            <v>#DIV/0!</v>
          </cell>
        </row>
        <row r="18">
          <cell r="BG18" t="str">
            <v xml:space="preserve">Highly mobile </v>
          </cell>
          <cell r="BH18">
            <v>6.405615320855329E-2</v>
          </cell>
          <cell r="BI18">
            <v>0</v>
          </cell>
          <cell r="BJ18">
            <v>0</v>
          </cell>
          <cell r="BK18">
            <v>2.6124926394922188E-2</v>
          </cell>
          <cell r="BL18">
            <v>0</v>
          </cell>
          <cell r="BM18">
            <v>0</v>
          </cell>
          <cell r="BN18">
            <v>6.1653713296782285E-2</v>
          </cell>
          <cell r="BO18">
            <v>0</v>
          </cell>
          <cell r="BP18">
            <v>0</v>
          </cell>
          <cell r="BQ18">
            <v>7.0188413254524767E-2</v>
          </cell>
          <cell r="BR18">
            <v>0</v>
          </cell>
          <cell r="BS18">
            <v>0</v>
          </cell>
          <cell r="BT18">
            <v>0.2304233954307762</v>
          </cell>
          <cell r="BU18">
            <v>0</v>
          </cell>
          <cell r="BV18">
            <v>0</v>
          </cell>
          <cell r="BW18">
            <v>0.19531545927867225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F18">
            <v>0.24330669496441709</v>
          </cell>
          <cell r="CG18" t="e">
            <v>#DIV/0!</v>
          </cell>
          <cell r="CH18" t="e">
            <v>#DIV/0!</v>
          </cell>
        </row>
        <row r="19">
          <cell r="BK19" t="str">
            <v>T0</v>
          </cell>
          <cell r="BL19" t="str">
            <v>T60</v>
          </cell>
          <cell r="BM19" t="str">
            <v>T120</v>
          </cell>
          <cell r="BN19" t="str">
            <v>T0</v>
          </cell>
          <cell r="BO19" t="str">
            <v>T60</v>
          </cell>
          <cell r="BP19" t="str">
            <v>T120</v>
          </cell>
          <cell r="BQ19" t="str">
            <v>T0</v>
          </cell>
          <cell r="BR19" t="str">
            <v>T60</v>
          </cell>
          <cell r="BS19" t="str">
            <v>T120</v>
          </cell>
          <cell r="BT19" t="str">
            <v>T0</v>
          </cell>
          <cell r="BU19" t="str">
            <v>T60</v>
          </cell>
          <cell r="BV19" t="str">
            <v>T120</v>
          </cell>
          <cell r="BW19" t="str">
            <v>T0</v>
          </cell>
          <cell r="BX19" t="str">
            <v>T60</v>
          </cell>
          <cell r="BY19" t="str">
            <v>T120</v>
          </cell>
          <cell r="BZ19" t="str">
            <v>T0</v>
          </cell>
          <cell r="CA19" t="str">
            <v>T60</v>
          </cell>
          <cell r="CB19" t="str">
            <v>T120</v>
          </cell>
          <cell r="CC19" t="str">
            <v>T0</v>
          </cell>
          <cell r="CD19" t="str">
            <v>T60</v>
          </cell>
          <cell r="CE19" t="str">
            <v>T120</v>
          </cell>
          <cell r="CF19" t="str">
            <v>T0</v>
          </cell>
          <cell r="CG19" t="str">
            <v>T60</v>
          </cell>
          <cell r="CH19" t="str">
            <v>T120</v>
          </cell>
        </row>
        <row r="20">
          <cell r="BG20" t="str">
            <v>Total</v>
          </cell>
          <cell r="BH20">
            <v>99.457991323324009</v>
          </cell>
          <cell r="BI20">
            <v>86.080326200736806</v>
          </cell>
          <cell r="BJ20">
            <v>95.824131888817419</v>
          </cell>
          <cell r="BK20">
            <v>98.560737584836772</v>
          </cell>
          <cell r="BL20">
            <v>83.313982860737241</v>
          </cell>
          <cell r="BM20">
            <v>90.567202347231131</v>
          </cell>
          <cell r="BN20">
            <v>96.68628228863119</v>
          </cell>
          <cell r="BO20">
            <v>70.973895641918887</v>
          </cell>
          <cell r="BP20">
            <v>79.768959094284511</v>
          </cell>
          <cell r="BQ20">
            <v>93.991244650046596</v>
          </cell>
          <cell r="BR20">
            <v>79.073433000594022</v>
          </cell>
          <cell r="BS20">
            <v>90.036266944909585</v>
          </cell>
          <cell r="BT20">
            <v>96.405059465286996</v>
          </cell>
          <cell r="BU20">
            <v>89.319547543562535</v>
          </cell>
          <cell r="BV20">
            <v>89.947870033094219</v>
          </cell>
          <cell r="BW20">
            <v>96.380995087163996</v>
          </cell>
          <cell r="BX20">
            <v>79.012904827675683</v>
          </cell>
          <cell r="BY20">
            <v>84.976313231384765</v>
          </cell>
          <cell r="BZ20">
            <v>79.362937743772918</v>
          </cell>
          <cell r="CA20">
            <v>63.644698492202131</v>
          </cell>
          <cell r="CB20">
            <v>81.19771781562352</v>
          </cell>
          <cell r="CC20">
            <v>94.091877706755369</v>
          </cell>
          <cell r="CD20">
            <v>58.065120332942399</v>
          </cell>
          <cell r="CE20">
            <v>59.929171970847314</v>
          </cell>
          <cell r="CF20">
            <v>99.743059496610556</v>
          </cell>
          <cell r="CG20">
            <v>100</v>
          </cell>
          <cell r="CH20">
            <v>100</v>
          </cell>
        </row>
        <row r="21">
          <cell r="BG21" t="str">
            <v>Potentially available</v>
          </cell>
          <cell r="BH21">
            <v>0.47795252346742007</v>
          </cell>
          <cell r="BI21">
            <v>13.919673799263204</v>
          </cell>
          <cell r="BJ21">
            <v>4.1758681111825711</v>
          </cell>
          <cell r="BK21">
            <v>1.4131374887683292</v>
          </cell>
          <cell r="BL21">
            <v>16.686017139262756</v>
          </cell>
          <cell r="BM21">
            <v>9.4327976527688655</v>
          </cell>
          <cell r="BN21">
            <v>3.2520639980720327</v>
          </cell>
          <cell r="BO21">
            <v>29.026104358081117</v>
          </cell>
          <cell r="BP21">
            <v>20.231040905715492</v>
          </cell>
          <cell r="BQ21">
            <v>5.9385669366988738</v>
          </cell>
          <cell r="BR21">
            <v>20.926566999405956</v>
          </cell>
          <cell r="BS21">
            <v>9.9637330550904171</v>
          </cell>
          <cell r="BT21">
            <v>3.3645171392822153</v>
          </cell>
          <cell r="BU21">
            <v>10.680452456437457</v>
          </cell>
          <cell r="BV21">
            <v>10.052129966905769</v>
          </cell>
          <cell r="BW21">
            <v>3.4236894535573397</v>
          </cell>
          <cell r="BX21">
            <v>20.987095172324299</v>
          </cell>
          <cell r="BY21">
            <v>15.02368676861523</v>
          </cell>
          <cell r="BZ21">
            <v>20.637062256227072</v>
          </cell>
          <cell r="CA21">
            <v>36.355301507797869</v>
          </cell>
          <cell r="CB21">
            <v>18.802282184376484</v>
          </cell>
          <cell r="CC21">
            <v>5.8361011525996531</v>
          </cell>
          <cell r="CD21">
            <v>41.934879667057601</v>
          </cell>
          <cell r="CE21">
            <v>40.070828029152693</v>
          </cell>
          <cell r="CF21">
            <v>1.3633808425031818E-2</v>
          </cell>
          <cell r="CG21">
            <v>0</v>
          </cell>
          <cell r="CH21">
            <v>0</v>
          </cell>
        </row>
        <row r="22">
          <cell r="BG22" t="str">
            <v xml:space="preserve">Highly mobile </v>
          </cell>
          <cell r="BH22">
            <v>6.405615320855329E-2</v>
          </cell>
          <cell r="BI22">
            <v>0</v>
          </cell>
          <cell r="BJ22">
            <v>0</v>
          </cell>
          <cell r="BK22">
            <v>2.6124926394922188E-2</v>
          </cell>
          <cell r="BL22">
            <v>0</v>
          </cell>
          <cell r="BM22">
            <v>0</v>
          </cell>
          <cell r="BN22">
            <v>6.1653713296782285E-2</v>
          </cell>
          <cell r="BO22">
            <v>0</v>
          </cell>
          <cell r="BP22">
            <v>0</v>
          </cell>
          <cell r="BQ22">
            <v>7.0188413254524767E-2</v>
          </cell>
          <cell r="BR22">
            <v>0</v>
          </cell>
          <cell r="BS22">
            <v>0</v>
          </cell>
          <cell r="BT22">
            <v>0.2304233954307762</v>
          </cell>
          <cell r="BU22">
            <v>0</v>
          </cell>
          <cell r="BV22">
            <v>0</v>
          </cell>
          <cell r="BW22">
            <v>0.19531545927867225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7.2021140644972378E-2</v>
          </cell>
          <cell r="CD22">
            <v>0</v>
          </cell>
          <cell r="CE22">
            <v>0</v>
          </cell>
          <cell r="CF22">
            <v>0.24330669496441709</v>
          </cell>
          <cell r="CG22">
            <v>0</v>
          </cell>
          <cell r="CH22">
            <v>0</v>
          </cell>
        </row>
        <row r="23">
          <cell r="BK23" t="str">
            <v>T0</v>
          </cell>
          <cell r="BL23" t="str">
            <v>T60</v>
          </cell>
          <cell r="BM23" t="str">
            <v>T120</v>
          </cell>
          <cell r="BN23" t="str">
            <v>T0</v>
          </cell>
          <cell r="BO23" t="str">
            <v>T60</v>
          </cell>
          <cell r="BP23" t="str">
            <v>T120</v>
          </cell>
          <cell r="BQ23" t="str">
            <v>T0</v>
          </cell>
          <cell r="BR23" t="str">
            <v>T60</v>
          </cell>
          <cell r="BS23" t="str">
            <v>T120</v>
          </cell>
          <cell r="BT23" t="str">
            <v>T0</v>
          </cell>
          <cell r="BU23" t="str">
            <v>T60</v>
          </cell>
          <cell r="BV23" t="str">
            <v>T120</v>
          </cell>
          <cell r="BW23" t="str">
            <v>T0</v>
          </cell>
          <cell r="BX23" t="str">
            <v>T60</v>
          </cell>
          <cell r="BY23" t="str">
            <v>T120</v>
          </cell>
          <cell r="BZ23" t="str">
            <v>T0</v>
          </cell>
          <cell r="CA23" t="str">
            <v>T60</v>
          </cell>
          <cell r="CB23" t="str">
            <v>T120</v>
          </cell>
          <cell r="CC23" t="str">
            <v>T0</v>
          </cell>
          <cell r="CD23" t="str">
            <v>T60</v>
          </cell>
          <cell r="CE23" t="str">
            <v>T120</v>
          </cell>
          <cell r="CF23" t="str">
            <v>T0</v>
          </cell>
          <cell r="CG23" t="str">
            <v>T60</v>
          </cell>
          <cell r="CH23" t="str">
            <v>T120</v>
          </cell>
        </row>
        <row r="24">
          <cell r="BG24" t="str">
            <v>Total</v>
          </cell>
          <cell r="BH24">
            <v>99.457991323324009</v>
          </cell>
          <cell r="BI24">
            <v>87.496459354610749</v>
          </cell>
          <cell r="BJ24">
            <v>95.92528788333361</v>
          </cell>
          <cell r="BK24">
            <v>98.560737584836772</v>
          </cell>
          <cell r="BL24">
            <v>83.323257403562721</v>
          </cell>
          <cell r="BM24">
            <v>90.856537557415436</v>
          </cell>
          <cell r="BN24">
            <v>96.68628228863119</v>
          </cell>
          <cell r="BO24">
            <v>76.396619231515658</v>
          </cell>
          <cell r="BP24">
            <v>79.075888858607712</v>
          </cell>
          <cell r="BQ24">
            <v>93.991244650046596</v>
          </cell>
          <cell r="BR24">
            <v>81.03421042851302</v>
          </cell>
          <cell r="BS24">
            <v>73.683639362764254</v>
          </cell>
          <cell r="BT24">
            <v>96.405059465286996</v>
          </cell>
          <cell r="BU24">
            <v>88.456953921232497</v>
          </cell>
          <cell r="BV24">
            <v>87.439928885753787</v>
          </cell>
          <cell r="BW24">
            <v>96.380995087163996</v>
          </cell>
          <cell r="BX24">
            <v>76.908263324810221</v>
          </cell>
          <cell r="BY24">
            <v>82.507021429935051</v>
          </cell>
          <cell r="BZ24">
            <v>79.362937743772918</v>
          </cell>
          <cell r="CA24">
            <v>58.932233069275831</v>
          </cell>
          <cell r="CB24">
            <v>59.444302829467247</v>
          </cell>
          <cell r="CC24">
            <v>94.091877706755369</v>
          </cell>
          <cell r="CD24">
            <v>52.66266395878624</v>
          </cell>
          <cell r="CE24">
            <v>67.915438230842952</v>
          </cell>
          <cell r="CF24">
            <v>99.743059496610556</v>
          </cell>
          <cell r="CG24">
            <v>98.962285768703111</v>
          </cell>
          <cell r="CH24">
            <v>98.988399165669207</v>
          </cell>
        </row>
        <row r="25">
          <cell r="BG25" t="str">
            <v>Potentially available</v>
          </cell>
          <cell r="BH25">
            <v>0.47795252346742007</v>
          </cell>
          <cell r="BI25">
            <v>12.43113497775547</v>
          </cell>
          <cell r="BJ25">
            <v>4.0544135092083149</v>
          </cell>
          <cell r="BK25">
            <v>1.4131374887683292</v>
          </cell>
          <cell r="BL25">
            <v>16.67406229984805</v>
          </cell>
          <cell r="BM25">
            <v>9.1410197730925891</v>
          </cell>
          <cell r="BN25">
            <v>3.2520639980720327</v>
          </cell>
          <cell r="BO25">
            <v>23.60196659916425</v>
          </cell>
          <cell r="BP25">
            <v>20.921533488342874</v>
          </cell>
          <cell r="BQ25">
            <v>5.9385669366988738</v>
          </cell>
          <cell r="BR25">
            <v>18.965789571486976</v>
          </cell>
          <cell r="BS25">
            <v>26.316360637235746</v>
          </cell>
          <cell r="BT25">
            <v>3.3645171392822153</v>
          </cell>
          <cell r="BU25">
            <v>11.431415938797587</v>
          </cell>
          <cell r="BV25">
            <v>12.451606191000799</v>
          </cell>
          <cell r="BW25">
            <v>3.4236894535573397</v>
          </cell>
          <cell r="BX25">
            <v>22.872722334342232</v>
          </cell>
          <cell r="BY25">
            <v>17.302954149443522</v>
          </cell>
          <cell r="BZ25">
            <v>20.637062256227072</v>
          </cell>
          <cell r="CA25">
            <v>41.067766930724176</v>
          </cell>
          <cell r="CB25">
            <v>40.55569717053276</v>
          </cell>
          <cell r="CC25">
            <v>5.8361011525996531</v>
          </cell>
          <cell r="CD25">
            <v>47.337336041213767</v>
          </cell>
          <cell r="CE25">
            <v>32.084561769157055</v>
          </cell>
          <cell r="CF25">
            <v>1.3633808425031818E-2</v>
          </cell>
          <cell r="CG25">
            <v>0.69042071024054608</v>
          </cell>
          <cell r="CH25">
            <v>0.69392887986545659</v>
          </cell>
        </row>
        <row r="26">
          <cell r="BG26" t="str">
            <v xml:space="preserve">Highly mobile </v>
          </cell>
          <cell r="BH26">
            <v>6.405615320855329E-2</v>
          </cell>
          <cell r="BI26">
            <v>7.2405667633787155E-2</v>
          </cell>
          <cell r="BJ26">
            <v>2.02986074580578E-2</v>
          </cell>
          <cell r="BK26">
            <v>2.6124926394922188E-2</v>
          </cell>
          <cell r="BL26">
            <v>2.6802965892251981E-3</v>
          </cell>
          <cell r="BM26">
            <v>2.4426694919776285E-3</v>
          </cell>
          <cell r="BN26">
            <v>6.1653713296782285E-2</v>
          </cell>
          <cell r="BO26">
            <v>1.4141693200889745E-3</v>
          </cell>
          <cell r="BP26">
            <v>2.5776530494010961E-3</v>
          </cell>
          <cell r="BQ26">
            <v>7.0188413254524767E-2</v>
          </cell>
          <cell r="BR26">
            <v>0</v>
          </cell>
          <cell r="BS26">
            <v>0</v>
          </cell>
          <cell r="BT26">
            <v>0.2304233954307762</v>
          </cell>
          <cell r="BU26">
            <v>0.111630139969927</v>
          </cell>
          <cell r="BV26">
            <v>0.10846492324541074</v>
          </cell>
          <cell r="BW26">
            <v>0.19531545927867225</v>
          </cell>
          <cell r="BX26">
            <v>0.21901434084753818</v>
          </cell>
          <cell r="BY26">
            <v>0.19002442062142808</v>
          </cell>
          <cell r="BZ26">
            <v>0</v>
          </cell>
          <cell r="CA26">
            <v>0</v>
          </cell>
          <cell r="CB26">
            <v>0</v>
          </cell>
          <cell r="CC26">
            <v>7.2021140644972378E-2</v>
          </cell>
          <cell r="CD26">
            <v>0</v>
          </cell>
          <cell r="CE26">
            <v>0</v>
          </cell>
          <cell r="CF26">
            <v>0.24330669496441709</v>
          </cell>
          <cell r="CG26">
            <v>0.34729352105634365</v>
          </cell>
          <cell r="CH26">
            <v>0.31767195446533641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H"/>
    </sheetNames>
    <sheetDataSet>
      <sheetData sheetId="0">
        <row r="2">
          <cell r="F2" t="str">
            <v>% LOI</v>
          </cell>
        </row>
        <row r="3">
          <cell r="D3" t="str">
            <v>Before treatment</v>
          </cell>
          <cell r="F3">
            <v>8.2799999999999994</v>
          </cell>
          <cell r="G3">
            <v>0.14730919862656228</v>
          </cell>
        </row>
        <row r="4">
          <cell r="D4" t="str">
            <v>T60</v>
          </cell>
          <cell r="E4" t="str">
            <v>RH</v>
          </cell>
          <cell r="F4">
            <v>8.33</v>
          </cell>
          <cell r="G4">
            <v>9.9999999999997868E-3</v>
          </cell>
        </row>
        <row r="5">
          <cell r="D5"/>
          <cell r="E5" t="str">
            <v>WS</v>
          </cell>
          <cell r="F5">
            <v>9.0366666666666671</v>
          </cell>
          <cell r="G5">
            <v>1.1547005383793295E-2</v>
          </cell>
        </row>
        <row r="6">
          <cell r="D6"/>
          <cell r="E6" t="str">
            <v>SMS</v>
          </cell>
          <cell r="F6">
            <v>7.8133333333333335</v>
          </cell>
          <cell r="G6">
            <v>1.5275252316519626E-2</v>
          </cell>
        </row>
        <row r="7">
          <cell r="D7"/>
          <cell r="E7" t="str">
            <v>RHsmc</v>
          </cell>
          <cell r="F7">
            <v>7.9933333333333332</v>
          </cell>
          <cell r="G7">
            <v>6.1101009266077921E-2</v>
          </cell>
        </row>
        <row r="8">
          <cell r="D8"/>
          <cell r="E8" t="str">
            <v>WSsmc</v>
          </cell>
          <cell r="F8">
            <v>8.3233333333333324</v>
          </cell>
          <cell r="G8">
            <v>4.163331998932248E-2</v>
          </cell>
        </row>
        <row r="9">
          <cell r="D9"/>
          <cell r="E9" t="str">
            <v>Control</v>
          </cell>
          <cell r="F9">
            <v>8.1300000000000008</v>
          </cell>
          <cell r="G9">
            <v>3.0000000000000249E-2</v>
          </cell>
        </row>
        <row r="10">
          <cell r="D10" t="str">
            <v>T120</v>
          </cell>
          <cell r="E10" t="str">
            <v>RH</v>
          </cell>
          <cell r="F10">
            <v>8.0300000000000011</v>
          </cell>
          <cell r="G10">
            <v>2.0000000000000462E-2</v>
          </cell>
        </row>
        <row r="11">
          <cell r="D11"/>
          <cell r="E11" t="str">
            <v>WS</v>
          </cell>
          <cell r="F11">
            <v>8.58</v>
          </cell>
          <cell r="G11">
            <v>1.7320508075688405E-2</v>
          </cell>
        </row>
        <row r="12">
          <cell r="D12"/>
          <cell r="E12" t="str">
            <v>SMS</v>
          </cell>
          <cell r="F12">
            <v>7.4533333333333331</v>
          </cell>
          <cell r="G12">
            <v>2.0816659994661382E-2</v>
          </cell>
        </row>
        <row r="13">
          <cell r="D13"/>
          <cell r="E13" t="str">
            <v>RHsmc</v>
          </cell>
          <cell r="F13">
            <v>7.46</v>
          </cell>
          <cell r="G13">
            <v>1.7320508075688402E-2</v>
          </cell>
        </row>
        <row r="14">
          <cell r="D14"/>
          <cell r="E14" t="str">
            <v>WSsmc</v>
          </cell>
          <cell r="F14">
            <v>7.8</v>
          </cell>
          <cell r="G14">
            <v>1.7320508075688405E-2</v>
          </cell>
        </row>
        <row r="15">
          <cell r="D15"/>
          <cell r="E15" t="str">
            <v>Control</v>
          </cell>
          <cell r="F15">
            <v>7.8166666666666664</v>
          </cell>
          <cell r="G15">
            <v>1.1547005383792781E-2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y matter and water "/>
    </sheetNames>
    <sheetDataSet>
      <sheetData sheetId="0">
        <row r="2">
          <cell r="M2" t="str">
            <v>% Dry matter</v>
          </cell>
          <cell r="O2" t="str">
            <v>% Water</v>
          </cell>
        </row>
        <row r="3">
          <cell r="K3" t="str">
            <v>Before treatment</v>
          </cell>
          <cell r="M3">
            <v>77.720515219862804</v>
          </cell>
          <cell r="N3">
            <v>0.15986119126906406</v>
          </cell>
          <cell r="O3">
            <v>28.666519981832991</v>
          </cell>
          <cell r="P3">
            <v>0.26483489538747162</v>
          </cell>
        </row>
        <row r="4">
          <cell r="K4" t="str">
            <v>T60</v>
          </cell>
          <cell r="L4" t="str">
            <v>RH</v>
          </cell>
          <cell r="M4">
            <v>83.082268427937279</v>
          </cell>
          <cell r="N4">
            <v>1.7663941077777023</v>
          </cell>
          <cell r="O4">
            <v>20.398468484382388</v>
          </cell>
          <cell r="P4">
            <v>2.5287768358141975</v>
          </cell>
        </row>
        <row r="5">
          <cell r="K5"/>
          <cell r="L5" t="str">
            <v>WS</v>
          </cell>
          <cell r="M5">
            <v>81.480718830073712</v>
          </cell>
          <cell r="N5">
            <v>1.0599315176890132</v>
          </cell>
          <cell r="O5">
            <v>22.742345623887037</v>
          </cell>
          <cell r="P5">
            <v>1.6056227854494098</v>
          </cell>
        </row>
        <row r="6">
          <cell r="K6"/>
          <cell r="L6" t="str">
            <v>SMS</v>
          </cell>
          <cell r="M6">
            <v>77.232638881632923</v>
          </cell>
          <cell r="N6">
            <v>0.77653841931407996</v>
          </cell>
          <cell r="O6">
            <v>29.487637622843511</v>
          </cell>
          <cell r="P6">
            <v>1.297999585458409</v>
          </cell>
        </row>
        <row r="7">
          <cell r="K7"/>
          <cell r="L7" t="str">
            <v>RHsmc</v>
          </cell>
          <cell r="M7">
            <v>79.086880681509143</v>
          </cell>
          <cell r="N7">
            <v>1.7960942292020154</v>
          </cell>
          <cell r="O7">
            <v>26.486408873571303</v>
          </cell>
          <cell r="P7">
            <v>2.852635934885158</v>
          </cell>
        </row>
        <row r="8">
          <cell r="K8"/>
          <cell r="L8" t="str">
            <v>WSsmc</v>
          </cell>
          <cell r="M8">
            <v>81.345743619799279</v>
          </cell>
          <cell r="N8">
            <v>0.61582343857254829</v>
          </cell>
          <cell r="O8">
            <v>22.936774337017592</v>
          </cell>
          <cell r="P8">
            <v>0.9336970157846497</v>
          </cell>
        </row>
        <row r="9">
          <cell r="K9"/>
          <cell r="L9" t="str">
            <v>Control</v>
          </cell>
          <cell r="M9">
            <v>80.326799939778212</v>
          </cell>
          <cell r="N9">
            <v>1.2235576258786278</v>
          </cell>
          <cell r="O9">
            <v>24.510597981006168</v>
          </cell>
          <cell r="P9">
            <v>1.8853954346351072</v>
          </cell>
        </row>
        <row r="10">
          <cell r="K10" t="str">
            <v>T120</v>
          </cell>
          <cell r="L10" t="str">
            <v>RH</v>
          </cell>
          <cell r="M10">
            <v>80.991485008769516</v>
          </cell>
          <cell r="N10">
            <v>0.7012438719544849</v>
          </cell>
          <cell r="O10">
            <v>23.475930947352754</v>
          </cell>
          <cell r="P10">
            <v>1.067422991928022</v>
          </cell>
        </row>
        <row r="11">
          <cell r="K11"/>
          <cell r="L11" t="str">
            <v>WS</v>
          </cell>
          <cell r="M11">
            <v>80.335650717715339</v>
          </cell>
          <cell r="N11">
            <v>0.87944891101247524</v>
          </cell>
          <cell r="O11">
            <v>24.487662935567005</v>
          </cell>
          <cell r="P11">
            <v>1.3600947948182085</v>
          </cell>
        </row>
        <row r="12">
          <cell r="K12"/>
          <cell r="L12" t="str">
            <v>SMS</v>
          </cell>
          <cell r="M12">
            <v>78.655916224177048</v>
          </cell>
          <cell r="N12">
            <v>1.1554758707550912</v>
          </cell>
          <cell r="O12">
            <v>27.154455646421862</v>
          </cell>
          <cell r="P12">
            <v>1.8826255216311916</v>
          </cell>
        </row>
        <row r="13">
          <cell r="K13"/>
          <cell r="L13" t="str">
            <v>RHsmc</v>
          </cell>
          <cell r="M13">
            <v>81.102242164319634</v>
          </cell>
          <cell r="N13">
            <v>0.42531530991337219</v>
          </cell>
          <cell r="O13">
            <v>23.303413594834296</v>
          </cell>
          <cell r="P13">
            <v>0.64649644957304142</v>
          </cell>
        </row>
        <row r="14">
          <cell r="K14"/>
          <cell r="L14" t="str">
            <v>WSsmc</v>
          </cell>
          <cell r="M14">
            <v>80.335759538276434</v>
          </cell>
          <cell r="N14">
            <v>0.98193377147931071</v>
          </cell>
          <cell r="O14">
            <v>24.489946262234952</v>
          </cell>
          <cell r="P14">
            <v>1.5190604332692106</v>
          </cell>
        </row>
        <row r="15">
          <cell r="K15"/>
          <cell r="L15" t="str">
            <v>Control</v>
          </cell>
          <cell r="M15">
            <v>80.519413262407738</v>
          </cell>
          <cell r="N15">
            <v>1.9489164542009501</v>
          </cell>
          <cell r="O15">
            <v>24.242543939893508</v>
          </cell>
          <cell r="P15">
            <v>3.0301559207521098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% Loss on Ignition (LOI)"/>
    </sheetNames>
    <sheetDataSet>
      <sheetData sheetId="0">
        <row r="2">
          <cell r="L2" t="str">
            <v>% LOI</v>
          </cell>
        </row>
        <row r="3">
          <cell r="J3" t="str">
            <v>Before treatment</v>
          </cell>
          <cell r="L3">
            <v>11.140781144302002</v>
          </cell>
          <cell r="M3">
            <v>0.33124587374811548</v>
          </cell>
        </row>
        <row r="4">
          <cell r="J4" t="str">
            <v>T60</v>
          </cell>
          <cell r="K4" t="str">
            <v>RH</v>
          </cell>
          <cell r="L4">
            <v>12.567682412087857</v>
          </cell>
          <cell r="M4">
            <v>0.36342043608230662</v>
          </cell>
        </row>
        <row r="5">
          <cell r="J5"/>
          <cell r="K5" t="str">
            <v>WS</v>
          </cell>
          <cell r="L5">
            <v>15.503241070928716</v>
          </cell>
          <cell r="M5">
            <v>0.58099569625586855</v>
          </cell>
        </row>
        <row r="6">
          <cell r="J6"/>
          <cell r="K6" t="str">
            <v>SMS</v>
          </cell>
          <cell r="L6">
            <v>11.981042159714955</v>
          </cell>
          <cell r="M6">
            <v>6.9799827129825548E-2</v>
          </cell>
        </row>
        <row r="7">
          <cell r="J7"/>
          <cell r="K7" t="str">
            <v>RHsmc</v>
          </cell>
          <cell r="L7">
            <v>13.179136405434098</v>
          </cell>
          <cell r="M7">
            <v>0.45640200214333071</v>
          </cell>
        </row>
        <row r="8">
          <cell r="J8"/>
          <cell r="K8" t="str">
            <v>WSsmc</v>
          </cell>
          <cell r="L8">
            <v>13.607929103602897</v>
          </cell>
          <cell r="M8">
            <v>0.40988535245218982</v>
          </cell>
        </row>
        <row r="9">
          <cell r="J9"/>
          <cell r="K9" t="str">
            <v>Control</v>
          </cell>
          <cell r="L9">
            <v>11.36465323384836</v>
          </cell>
          <cell r="M9">
            <v>0.17177746312263989</v>
          </cell>
        </row>
        <row r="10">
          <cell r="J10" t="str">
            <v>T120</v>
          </cell>
          <cell r="K10" t="str">
            <v>RH</v>
          </cell>
          <cell r="L10">
            <v>12.729860880787475</v>
          </cell>
          <cell r="M10">
            <v>0.25781504721575721</v>
          </cell>
        </row>
        <row r="11">
          <cell r="J11"/>
          <cell r="K11" t="str">
            <v>WS</v>
          </cell>
          <cell r="L11">
            <v>15.249807201048945</v>
          </cell>
          <cell r="M11">
            <v>1.9771524929506876</v>
          </cell>
        </row>
        <row r="12">
          <cell r="J12"/>
          <cell r="K12" t="str">
            <v>SMS</v>
          </cell>
          <cell r="L12">
            <v>11.241555761480692</v>
          </cell>
          <cell r="M12">
            <v>0.61464606517039677</v>
          </cell>
        </row>
        <row r="13">
          <cell r="J13"/>
          <cell r="K13" t="str">
            <v>RHsmc</v>
          </cell>
          <cell r="L13">
            <v>11.620780978494073</v>
          </cell>
          <cell r="M13">
            <v>0.12041597086122946</v>
          </cell>
        </row>
        <row r="14">
          <cell r="J14"/>
          <cell r="K14" t="str">
            <v>WSsmc</v>
          </cell>
          <cell r="L14">
            <v>13.533638749132345</v>
          </cell>
          <cell r="M14">
            <v>1.2884250001390887</v>
          </cell>
        </row>
        <row r="15">
          <cell r="J15"/>
          <cell r="K15" t="str">
            <v>Control</v>
          </cell>
          <cell r="L15">
            <v>9.8212039154657091</v>
          </cell>
          <cell r="M15">
            <v>0.16768891980176137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Mol %"/>
      <sheetName val="Sheet2"/>
      <sheetName val="Microbial groups"/>
      <sheetName val="increase in groups"/>
      <sheetName val="Sheet4"/>
      <sheetName val="for anova of the dif grps"/>
    </sheetNames>
    <sheetDataSet>
      <sheetData sheetId="0"/>
      <sheetData sheetId="1">
        <row r="47">
          <cell r="B47"/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</row>
        <row r="48">
          <cell r="B48" t="str">
            <v>T0</v>
          </cell>
          <cell r="C48" t="str">
            <v>T60</v>
          </cell>
          <cell r="D48"/>
          <cell r="E48"/>
          <cell r="F48"/>
          <cell r="G48"/>
          <cell r="H48"/>
          <cell r="I48" t="str">
            <v>T120</v>
          </cell>
          <cell r="J48"/>
          <cell r="K48"/>
          <cell r="L48"/>
          <cell r="M48"/>
          <cell r="N48"/>
        </row>
        <row r="49">
          <cell r="B49" t="str">
            <v>Before Trt</v>
          </cell>
          <cell r="C49" t="str">
            <v>RHB</v>
          </cell>
          <cell r="D49" t="str">
            <v>WSB</v>
          </cell>
          <cell r="E49" t="str">
            <v>SMC</v>
          </cell>
          <cell r="F49" t="str">
            <v>RHsmc</v>
          </cell>
          <cell r="G49" t="str">
            <v>WSsmc</v>
          </cell>
          <cell r="H49" t="str">
            <v xml:space="preserve">Control </v>
          </cell>
          <cell r="I49" t="str">
            <v>RHB</v>
          </cell>
          <cell r="J49" t="str">
            <v>WSB</v>
          </cell>
          <cell r="K49" t="str">
            <v>SMC</v>
          </cell>
          <cell r="L49" t="str">
            <v>RHsmc</v>
          </cell>
          <cell r="M49" t="str">
            <v>WSsmc</v>
          </cell>
          <cell r="N49" t="str">
            <v xml:space="preserve">Control </v>
          </cell>
        </row>
        <row r="50">
          <cell r="A50" t="str">
            <v>Gram Positive</v>
          </cell>
          <cell r="B50">
            <v>33.201435417797725</v>
          </cell>
          <cell r="C50">
            <v>37.567957990476621</v>
          </cell>
          <cell r="D50">
            <v>31.271921471613169</v>
          </cell>
          <cell r="E50">
            <v>41.244738774411111</v>
          </cell>
          <cell r="F50">
            <v>37.239765271360532</v>
          </cell>
          <cell r="G50">
            <v>37.59883787871005</v>
          </cell>
          <cell r="H50">
            <v>32.063306840258292</v>
          </cell>
          <cell r="I50">
            <v>35.778577133215947</v>
          </cell>
          <cell r="J50">
            <v>31.059434247150026</v>
          </cell>
          <cell r="K50">
            <v>36.067154906525666</v>
          </cell>
          <cell r="L50">
            <v>34.727948966386649</v>
          </cell>
          <cell r="M50">
            <v>34.945810471424011</v>
          </cell>
          <cell r="N50">
            <v>33.416298276767506</v>
          </cell>
        </row>
        <row r="51">
          <cell r="A51" t="str">
            <v>Gram Negative</v>
          </cell>
          <cell r="B51">
            <v>34.249378372639946</v>
          </cell>
          <cell r="C51">
            <v>22.882701791902324</v>
          </cell>
          <cell r="D51">
            <v>28.326756537561298</v>
          </cell>
          <cell r="E51">
            <v>26.291805473109019</v>
          </cell>
          <cell r="F51">
            <v>25.223190718553891</v>
          </cell>
          <cell r="G51">
            <v>26.676150878558623</v>
          </cell>
          <cell r="H51">
            <v>24.825911092231316</v>
          </cell>
          <cell r="I51">
            <v>36.057639212033806</v>
          </cell>
          <cell r="J51">
            <v>39.693067888915891</v>
          </cell>
          <cell r="K51">
            <v>35.688205297746315</v>
          </cell>
          <cell r="L51">
            <v>36.170416427370093</v>
          </cell>
          <cell r="M51">
            <v>36.519159152381945</v>
          </cell>
          <cell r="N51">
            <v>36.167967613106782</v>
          </cell>
        </row>
        <row r="52">
          <cell r="A52" t="str">
            <v>Actinomycetes</v>
          </cell>
          <cell r="B52">
            <v>18.06143626059923</v>
          </cell>
          <cell r="C52">
            <v>14.359793896969949</v>
          </cell>
          <cell r="D52">
            <v>12.772894897948575</v>
          </cell>
          <cell r="E52">
            <v>7.1811895798015701</v>
          </cell>
          <cell r="F52">
            <v>10.386708552510871</v>
          </cell>
          <cell r="G52">
            <v>9.4370512759806093</v>
          </cell>
          <cell r="H52">
            <v>17.172222836381032</v>
          </cell>
          <cell r="I52">
            <v>12.360604580300185</v>
          </cell>
          <cell r="J52">
            <v>17.106821772719364</v>
          </cell>
          <cell r="K52">
            <v>6.0260480261955776</v>
          </cell>
          <cell r="L52">
            <v>9.6810942788460039</v>
          </cell>
          <cell r="M52">
            <v>9.1237661015787452</v>
          </cell>
          <cell r="N52">
            <v>17.248859319830618</v>
          </cell>
        </row>
        <row r="53">
          <cell r="A53" t="str">
            <v>Fungi</v>
          </cell>
          <cell r="B53">
            <v>7.4082510108155724</v>
          </cell>
          <cell r="C53">
            <v>15.292316772574003</v>
          </cell>
          <cell r="D53">
            <v>15.965422294276699</v>
          </cell>
          <cell r="E53">
            <v>19.330608088937694</v>
          </cell>
          <cell r="F53">
            <v>18.83126969129674</v>
          </cell>
          <cell r="G53">
            <v>17.519178725245588</v>
          </cell>
          <cell r="H53">
            <v>15.930233933958082</v>
          </cell>
          <cell r="I53">
            <v>5.2054840742464812</v>
          </cell>
          <cell r="J53">
            <v>5.2264122685588452</v>
          </cell>
          <cell r="K53">
            <v>15.741613350489894</v>
          </cell>
          <cell r="L53">
            <v>12.236849385069791</v>
          </cell>
          <cell r="M53">
            <v>12.821334024854343</v>
          </cell>
          <cell r="N53">
            <v>4.7901677008997012</v>
          </cell>
        </row>
        <row r="56">
          <cell r="B56">
            <v>2.5312966377314416</v>
          </cell>
          <cell r="C56">
            <v>7.9792232392784745</v>
          </cell>
          <cell r="D56">
            <v>4.0155016404977779</v>
          </cell>
          <cell r="E56">
            <v>3.1646540911595018</v>
          </cell>
          <cell r="F56">
            <v>2.3958140173024516</v>
          </cell>
          <cell r="G56">
            <v>4.1889460985669222</v>
          </cell>
          <cell r="H56">
            <v>2.3927938015788759</v>
          </cell>
          <cell r="I56">
            <v>7.3559340989262161</v>
          </cell>
          <cell r="J56">
            <v>3.7879686007112428</v>
          </cell>
          <cell r="K56">
            <v>2.3015685420454823</v>
          </cell>
          <cell r="L56">
            <v>2.5204370915226493</v>
          </cell>
          <cell r="M56">
            <v>1.8943869933618105</v>
          </cell>
          <cell r="N56">
            <v>2.0679579971176394</v>
          </cell>
        </row>
        <row r="57">
          <cell r="B57">
            <v>2.4472177697335376</v>
          </cell>
          <cell r="C57">
            <v>8.0555202557611025</v>
          </cell>
          <cell r="D57">
            <v>6.244472850230208</v>
          </cell>
          <cell r="E57">
            <v>5.6058558414424446</v>
          </cell>
          <cell r="F57">
            <v>2.3603167694191449</v>
          </cell>
          <cell r="G57">
            <v>2.8545583470747355</v>
          </cell>
          <cell r="H57">
            <v>3.7166181560717866</v>
          </cell>
          <cell r="I57">
            <v>3.6874559880425131</v>
          </cell>
          <cell r="J57">
            <v>4.3116813950127995</v>
          </cell>
          <cell r="K57">
            <v>2.8575115731862515</v>
          </cell>
          <cell r="L57">
            <v>4.7092145574139526</v>
          </cell>
          <cell r="M57">
            <v>2.94215343153801</v>
          </cell>
          <cell r="N57">
            <v>3.0052810188327568</v>
          </cell>
        </row>
        <row r="58">
          <cell r="B58">
            <v>2.1718654364532965</v>
          </cell>
          <cell r="C58">
            <v>1.7855379548488517</v>
          </cell>
          <cell r="D58">
            <v>1.1760075299726711</v>
          </cell>
          <cell r="E58">
            <v>1.2904273112340694</v>
          </cell>
          <cell r="F58">
            <v>1.2070770242988065</v>
          </cell>
          <cell r="G58">
            <v>1.3377676241213297</v>
          </cell>
          <cell r="H58">
            <v>1.8484366368001179</v>
          </cell>
          <cell r="I58">
            <v>1.4598714966063526</v>
          </cell>
          <cell r="J58">
            <v>1.0272192231434245</v>
          </cell>
          <cell r="K58">
            <v>1.8918149843163954</v>
          </cell>
          <cell r="L58">
            <v>1.7713196317991369</v>
          </cell>
          <cell r="M58">
            <v>0.74373900580310104</v>
          </cell>
          <cell r="N58">
            <v>2.9119467709960447</v>
          </cell>
        </row>
        <row r="59">
          <cell r="B59">
            <v>2.0959005219146767</v>
          </cell>
          <cell r="C59">
            <v>3.6259387478428131</v>
          </cell>
          <cell r="D59">
            <v>2.6142450281761609</v>
          </cell>
          <cell r="E59">
            <v>3.7127391403448535</v>
          </cell>
          <cell r="F59">
            <v>2.7933991603479846</v>
          </cell>
          <cell r="G59">
            <v>1.952442295232633</v>
          </cell>
          <cell r="H59">
            <v>3.1611992140367611</v>
          </cell>
          <cell r="I59">
            <v>0.56002615990966798</v>
          </cell>
          <cell r="J59">
            <v>1.267073859796696</v>
          </cell>
          <cell r="K59">
            <v>4.0259142722433285</v>
          </cell>
          <cell r="L59">
            <v>4.5531595760217147</v>
          </cell>
          <cell r="M59">
            <v>2.6519717423093057</v>
          </cell>
          <cell r="N59">
            <v>0.41275157805027873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Loading"/>
      <sheetName val="PCA Factor Scores"/>
      <sheetName val="eigenvalues"/>
      <sheetName val="RM ANOVA Factor 1"/>
      <sheetName val="RM ANOVA Factor 2"/>
      <sheetName val="Means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B3" t="str">
            <v>RHB: T60</v>
          </cell>
          <cell r="C3">
            <v>4.3008566600602869</v>
          </cell>
          <cell r="D3">
            <v>0.37290827865010301</v>
          </cell>
          <cell r="F3">
            <v>0.34786175390222868</v>
          </cell>
        </row>
        <row r="4">
          <cell r="B4" t="str">
            <v>RHB: T120</v>
          </cell>
          <cell r="C4">
            <v>-2.7568060792202926</v>
          </cell>
          <cell r="D4">
            <v>3.6985398840131127</v>
          </cell>
          <cell r="F4">
            <v>0.10946109043469041</v>
          </cell>
        </row>
        <row r="5">
          <cell r="B5" t="str">
            <v>WSB: T60</v>
          </cell>
          <cell r="C5">
            <v>4.3433439316020976</v>
          </cell>
          <cell r="D5">
            <v>0.6557435558117326</v>
          </cell>
          <cell r="F5">
            <v>0.34786175390222868</v>
          </cell>
        </row>
        <row r="6">
          <cell r="B6" t="str">
            <v>WSB: T120</v>
          </cell>
          <cell r="C6">
            <v>-1.8249820859258528</v>
          </cell>
          <cell r="D6">
            <v>3.0380821759705712</v>
          </cell>
          <cell r="F6">
            <v>0.10946109043469041</v>
          </cell>
        </row>
        <row r="7">
          <cell r="B7" t="str">
            <v>SMC: T60</v>
          </cell>
          <cell r="C7">
            <v>0.79365852285057203</v>
          </cell>
          <cell r="D7">
            <v>-2.5419840561390576</v>
          </cell>
          <cell r="F7">
            <v>0.34786175390222868</v>
          </cell>
        </row>
        <row r="8">
          <cell r="B8" t="str">
            <v>SMC: T120</v>
          </cell>
          <cell r="C8">
            <v>-3.1026078184696253</v>
          </cell>
          <cell r="D8">
            <v>-1.7636103487759154</v>
          </cell>
        </row>
        <row r="9">
          <cell r="B9" t="str">
            <v>RH-SMC:T60</v>
          </cell>
          <cell r="C9">
            <v>2.6150833961995463</v>
          </cell>
          <cell r="D9">
            <v>-1.2157565582011463</v>
          </cell>
          <cell r="F9">
            <v>0.34786175390222868</v>
          </cell>
        </row>
        <row r="10">
          <cell r="B10" t="str">
            <v>RH-SMC :T120</v>
          </cell>
          <cell r="C10">
            <v>-2.4745618980437047</v>
          </cell>
          <cell r="D10">
            <v>-0.61976904098420094</v>
          </cell>
          <cell r="F10">
            <v>0.10946109043469041</v>
          </cell>
        </row>
        <row r="11">
          <cell r="B11" t="str">
            <v>WS-SMC T60</v>
          </cell>
          <cell r="C11">
            <v>2.7213659271780677</v>
          </cell>
          <cell r="D11">
            <v>-0.853805742540657</v>
          </cell>
          <cell r="F11">
            <v>0.34786175390222868</v>
          </cell>
        </row>
        <row r="12">
          <cell r="B12" t="str">
            <v>WS-SMC :T120</v>
          </cell>
          <cell r="C12">
            <v>-2.9773552810903112</v>
          </cell>
          <cell r="D12">
            <v>-0.66087077264236993</v>
          </cell>
          <cell r="F12">
            <v>0.10946109043469041</v>
          </cell>
        </row>
        <row r="13">
          <cell r="B13" t="str">
            <v>CONTROL:T60</v>
          </cell>
          <cell r="C13">
            <v>4.9992325538318694</v>
          </cell>
          <cell r="D13">
            <v>0.82078959215956493</v>
          </cell>
          <cell r="F13">
            <v>0.34786175390222868</v>
          </cell>
        </row>
        <row r="14">
          <cell r="B14" t="str">
            <v>CONTROL: T120</v>
          </cell>
          <cell r="C14">
            <v>-2.3291945828466969</v>
          </cell>
          <cell r="D14">
            <v>2.7606219685297559</v>
          </cell>
          <cell r="F14">
            <v>0.10946109043469041</v>
          </cell>
        </row>
        <row r="15">
          <cell r="B15" t="str">
            <v>SMC</v>
          </cell>
          <cell r="C15">
            <v>-2.5229929080971938</v>
          </cell>
          <cell r="D15">
            <v>-6.2325540230258243</v>
          </cell>
          <cell r="F15">
            <v>0.28982954158912194</v>
          </cell>
        </row>
      </sheetData>
      <sheetData sheetId="7"/>
      <sheetData sheetId="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3"/>
      <sheetName val="Loading"/>
      <sheetName val="PCA factor score"/>
      <sheetName val="Sheet4"/>
      <sheetName val="Mean Factor score"/>
      <sheetName val="RM Anova of factor scores"/>
    </sheetNames>
    <sheetDataSet>
      <sheetData sheetId="0">
        <row r="12">
          <cell r="J12" t="str">
            <v>T0</v>
          </cell>
          <cell r="K12" t="str">
            <v>Before Treatment</v>
          </cell>
          <cell r="L12">
            <v>0.24290577235672228</v>
          </cell>
        </row>
        <row r="13">
          <cell r="J13" t="str">
            <v>T60</v>
          </cell>
          <cell r="K13" t="str">
            <v>RHB</v>
          </cell>
          <cell r="L13">
            <v>0.48369873528230417</v>
          </cell>
        </row>
        <row r="14">
          <cell r="K14" t="str">
            <v>WSB</v>
          </cell>
          <cell r="L14">
            <v>0.57401089117377235</v>
          </cell>
        </row>
        <row r="15">
          <cell r="K15" t="str">
            <v>SMC</v>
          </cell>
          <cell r="L15">
            <v>1.6124392897681874</v>
          </cell>
        </row>
        <row r="16">
          <cell r="K16" t="str">
            <v>RHB-SMC</v>
          </cell>
          <cell r="L16">
            <v>0.34338484461040925</v>
          </cell>
        </row>
        <row r="17">
          <cell r="K17" t="str">
            <v>WSB-SMC</v>
          </cell>
          <cell r="L17">
            <v>0.27653098145309957</v>
          </cell>
        </row>
        <row r="18">
          <cell r="K18" t="str">
            <v>CONTROL</v>
          </cell>
          <cell r="L18">
            <v>0.22551163650053405</v>
          </cell>
        </row>
        <row r="19">
          <cell r="J19" t="str">
            <v>T120</v>
          </cell>
          <cell r="K19" t="str">
            <v>RHB</v>
          </cell>
          <cell r="L19">
            <v>0.67192259902562979</v>
          </cell>
        </row>
        <row r="20">
          <cell r="K20" t="str">
            <v>WSB</v>
          </cell>
          <cell r="L20">
            <v>0.69084568907156074</v>
          </cell>
        </row>
        <row r="21">
          <cell r="K21" t="str">
            <v>SMC</v>
          </cell>
          <cell r="L21">
            <v>1.5323188621559873</v>
          </cell>
        </row>
        <row r="22">
          <cell r="K22" t="str">
            <v>RHB-SMC</v>
          </cell>
          <cell r="L22">
            <v>0.46710696815601477</v>
          </cell>
        </row>
        <row r="23">
          <cell r="K23" t="str">
            <v>WSB-SMC</v>
          </cell>
          <cell r="L23">
            <v>0.69185756512016161</v>
          </cell>
        </row>
        <row r="24">
          <cell r="K24" t="str">
            <v>CONTROL</v>
          </cell>
          <cell r="L24">
            <v>0.3983293197514533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Sheet2"/>
    </sheetNames>
    <sheetDataSet>
      <sheetData sheetId="0"/>
      <sheetData sheetId="1">
        <row r="2">
          <cell r="D2">
            <v>0</v>
          </cell>
          <cell r="J2">
            <v>227.32086964856018</v>
          </cell>
        </row>
        <row r="3">
          <cell r="D3">
            <v>31.698746239379183</v>
          </cell>
          <cell r="J3">
            <v>146.89716735790986</v>
          </cell>
        </row>
        <row r="4">
          <cell r="D4">
            <v>62.840053540178722</v>
          </cell>
          <cell r="J4">
            <v>1771.9929458098868</v>
          </cell>
        </row>
        <row r="5">
          <cell r="D5">
            <v>46.21387421230807</v>
          </cell>
          <cell r="J5">
            <v>544.67768246714297</v>
          </cell>
        </row>
        <row r="6">
          <cell r="D6">
            <v>20.91366654306654</v>
          </cell>
          <cell r="J6">
            <v>545.88032876568593</v>
          </cell>
        </row>
        <row r="7">
          <cell r="D7">
            <v>34.842518760802399</v>
          </cell>
          <cell r="J7">
            <v>459.28579821767232</v>
          </cell>
        </row>
        <row r="8">
          <cell r="D8">
            <v>54.34016206575081</v>
          </cell>
          <cell r="J8">
            <v>341.28140881096937</v>
          </cell>
        </row>
        <row r="9">
          <cell r="D9">
            <v>22.118496281924507</v>
          </cell>
          <cell r="J9">
            <v>377.84314793898864</v>
          </cell>
        </row>
        <row r="10">
          <cell r="D10">
            <v>29.566601200681426</v>
          </cell>
          <cell r="J10">
            <v>864.54541683926652</v>
          </cell>
        </row>
        <row r="11">
          <cell r="D11">
            <v>18.207513977922105</v>
          </cell>
          <cell r="J11">
            <v>273.68859027084864</v>
          </cell>
        </row>
        <row r="12">
          <cell r="D12">
            <v>22.503869758000569</v>
          </cell>
          <cell r="J12">
            <v>297.06284408073208</v>
          </cell>
        </row>
        <row r="13">
          <cell r="D13">
            <v>20.444950692703927</v>
          </cell>
          <cell r="J13">
            <v>1112.5759899140974</v>
          </cell>
        </row>
        <row r="14">
          <cell r="D14">
            <v>9.5648505550117786</v>
          </cell>
          <cell r="J14">
            <v>1001.6002751153349</v>
          </cell>
        </row>
        <row r="17">
          <cell r="C17" t="str">
            <v>TPH (mg/kg)</v>
          </cell>
          <cell r="D17" t="str">
            <v xml:space="preserve">EC50(mg/L) </v>
          </cell>
        </row>
        <row r="18">
          <cell r="A18" t="str">
            <v>T0</v>
          </cell>
          <cell r="B18" t="str">
            <v>Before Treatment</v>
          </cell>
          <cell r="C18">
            <v>1493.3400000000001</v>
          </cell>
          <cell r="D18">
            <v>2223.6666666666665</v>
          </cell>
        </row>
        <row r="19">
          <cell r="A19" t="str">
            <v>T60</v>
          </cell>
          <cell r="B19" t="str">
            <v>TCONTROL</v>
          </cell>
          <cell r="C19">
            <v>260.48</v>
          </cell>
          <cell r="D19">
            <v>7531.333333333333</v>
          </cell>
        </row>
        <row r="20">
          <cell r="B20" t="str">
            <v>RHB</v>
          </cell>
          <cell r="C20">
            <v>329.08000000000004</v>
          </cell>
          <cell r="D20">
            <v>13240</v>
          </cell>
        </row>
        <row r="21">
          <cell r="B21" t="str">
            <v>WSB</v>
          </cell>
          <cell r="C21">
            <v>331.2</v>
          </cell>
          <cell r="D21">
            <v>8919.3333333333339</v>
          </cell>
        </row>
        <row r="22">
          <cell r="B22" t="str">
            <v>SMC</v>
          </cell>
          <cell r="C22">
            <v>306.75999999999993</v>
          </cell>
          <cell r="D22">
            <v>7295</v>
          </cell>
        </row>
        <row r="23">
          <cell r="B23" t="str">
            <v>RHB-SMC</v>
          </cell>
          <cell r="C23">
            <v>313.91999999999996</v>
          </cell>
          <cell r="D23">
            <v>10607.666666666666</v>
          </cell>
        </row>
        <row r="24">
          <cell r="B24" t="str">
            <v>WSB-SMC</v>
          </cell>
          <cell r="C24">
            <v>379.52</v>
          </cell>
          <cell r="D24">
            <v>7877</v>
          </cell>
        </row>
        <row r="25">
          <cell r="A25" t="str">
            <v>T120</v>
          </cell>
          <cell r="B25" t="str">
            <v>CONTROL</v>
          </cell>
          <cell r="C25">
            <v>227.11</v>
          </cell>
          <cell r="D25">
            <v>9940.6666666666661</v>
          </cell>
        </row>
        <row r="26">
          <cell r="B26" t="str">
            <v>RHB</v>
          </cell>
          <cell r="C26">
            <v>234.67</v>
          </cell>
          <cell r="D26">
            <v>10471.666666666666</v>
          </cell>
        </row>
        <row r="27">
          <cell r="B27" t="str">
            <v>WSB</v>
          </cell>
          <cell r="C27">
            <v>220.61</v>
          </cell>
          <cell r="D27">
            <v>9943.3333333333339</v>
          </cell>
        </row>
        <row r="28">
          <cell r="B28" t="str">
            <v>SMC</v>
          </cell>
          <cell r="C28">
            <v>194.39</v>
          </cell>
          <cell r="D28">
            <v>11648</v>
          </cell>
        </row>
        <row r="29">
          <cell r="B29" t="str">
            <v>RHB-SMC</v>
          </cell>
          <cell r="C29">
            <v>197.52999999999997</v>
          </cell>
          <cell r="D29">
            <v>11269</v>
          </cell>
        </row>
        <row r="30">
          <cell r="B30" t="str">
            <v>WSB-SMC</v>
          </cell>
          <cell r="C30">
            <v>190.38</v>
          </cell>
          <cell r="D30">
            <v>9789.6666666666661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8D9FB-7E00-45B4-AF57-F2D1BE42FA7C}">
  <dimension ref="A1:I19"/>
  <sheetViews>
    <sheetView workbookViewId="0">
      <selection activeCell="E24" sqref="E24"/>
    </sheetView>
  </sheetViews>
  <sheetFormatPr defaultRowHeight="14.25" x14ac:dyDescent="0.2"/>
  <sheetData>
    <row r="1" spans="1:9" x14ac:dyDescent="0.2">
      <c r="A1" t="s">
        <v>373</v>
      </c>
    </row>
    <row r="3" spans="1:9" x14ac:dyDescent="0.2">
      <c r="A3" s="135"/>
      <c r="B3" s="135"/>
      <c r="C3" s="135"/>
      <c r="D3" s="135"/>
      <c r="E3" s="135"/>
      <c r="F3" s="135"/>
      <c r="G3" s="135"/>
      <c r="H3" s="135"/>
      <c r="I3" s="135"/>
    </row>
    <row r="4" spans="1:9" x14ac:dyDescent="0.2">
      <c r="A4" s="135"/>
      <c r="B4" s="135"/>
      <c r="C4" s="135"/>
      <c r="D4" s="135"/>
      <c r="E4" s="135"/>
      <c r="F4" s="135"/>
      <c r="G4" s="135"/>
      <c r="H4" s="135"/>
      <c r="I4" s="135"/>
    </row>
    <row r="5" spans="1:9" x14ac:dyDescent="0.2">
      <c r="A5" s="135"/>
      <c r="B5" s="135"/>
      <c r="C5" s="135"/>
      <c r="D5" s="135"/>
      <c r="E5" s="135"/>
      <c r="F5" s="135"/>
      <c r="G5" s="135"/>
      <c r="H5" s="135"/>
      <c r="I5" s="135"/>
    </row>
    <row r="6" spans="1:9" x14ac:dyDescent="0.2">
      <c r="A6" s="135"/>
      <c r="B6" s="135"/>
      <c r="C6" s="135"/>
      <c r="D6" s="135"/>
      <c r="E6" s="135"/>
      <c r="F6" s="135"/>
      <c r="G6" s="135"/>
      <c r="H6" s="135"/>
      <c r="I6" s="135"/>
    </row>
    <row r="7" spans="1:9" x14ac:dyDescent="0.2">
      <c r="A7" s="135"/>
      <c r="B7" s="135"/>
      <c r="C7" s="135"/>
      <c r="D7" s="135"/>
      <c r="E7" s="135"/>
      <c r="F7" s="135"/>
      <c r="G7" s="135"/>
      <c r="H7" s="135"/>
      <c r="I7" s="135"/>
    </row>
    <row r="8" spans="1:9" x14ac:dyDescent="0.2">
      <c r="A8" s="135"/>
      <c r="B8" s="135"/>
      <c r="C8" s="135"/>
      <c r="D8" s="135"/>
      <c r="E8" s="135"/>
      <c r="F8" s="135"/>
      <c r="G8" s="135"/>
      <c r="H8" s="135"/>
      <c r="I8" s="135"/>
    </row>
    <row r="9" spans="1:9" x14ac:dyDescent="0.2">
      <c r="A9" s="135"/>
      <c r="B9" s="135"/>
      <c r="C9" s="135"/>
      <c r="D9" s="135"/>
      <c r="E9" s="135"/>
      <c r="F9" s="135"/>
      <c r="G9" s="135"/>
      <c r="H9" s="135"/>
      <c r="I9" s="135"/>
    </row>
    <row r="10" spans="1:9" x14ac:dyDescent="0.2">
      <c r="A10" s="135"/>
      <c r="B10" s="135"/>
      <c r="C10" s="135"/>
      <c r="D10" s="135"/>
      <c r="E10" s="135"/>
      <c r="F10" s="135"/>
      <c r="G10" s="135"/>
      <c r="H10" s="135"/>
      <c r="I10" s="135"/>
    </row>
    <row r="11" spans="1:9" x14ac:dyDescent="0.2">
      <c r="A11" s="135"/>
      <c r="B11" s="135"/>
      <c r="C11" s="135"/>
      <c r="D11" s="135"/>
      <c r="E11" s="135"/>
      <c r="F11" s="135"/>
      <c r="G11" s="135"/>
      <c r="H11" s="135"/>
      <c r="I11" s="135"/>
    </row>
    <row r="12" spans="1:9" x14ac:dyDescent="0.2">
      <c r="A12" s="135"/>
      <c r="B12" s="135"/>
      <c r="C12" s="135"/>
      <c r="D12" s="135"/>
      <c r="E12" s="135"/>
      <c r="F12" s="135"/>
      <c r="G12" s="135"/>
      <c r="H12" s="135"/>
      <c r="I12" s="135"/>
    </row>
    <row r="13" spans="1:9" x14ac:dyDescent="0.2">
      <c r="A13" s="135"/>
      <c r="B13" s="135"/>
      <c r="C13" s="135"/>
      <c r="D13" s="135"/>
      <c r="E13" s="135"/>
      <c r="F13" s="135"/>
      <c r="G13" s="135"/>
      <c r="H13" s="135"/>
      <c r="I13" s="135"/>
    </row>
    <row r="14" spans="1:9" x14ac:dyDescent="0.2">
      <c r="A14" s="135"/>
      <c r="B14" s="135"/>
      <c r="C14" s="135"/>
      <c r="D14" s="135"/>
      <c r="E14" s="135"/>
      <c r="F14" s="135"/>
      <c r="G14" s="135"/>
      <c r="H14" s="135"/>
      <c r="I14" s="135"/>
    </row>
    <row r="15" spans="1:9" x14ac:dyDescent="0.2">
      <c r="A15" s="135"/>
      <c r="B15" s="135"/>
      <c r="C15" s="135"/>
      <c r="D15" s="135"/>
      <c r="E15" s="135"/>
      <c r="F15" s="135"/>
      <c r="G15" s="135"/>
      <c r="H15" s="135"/>
      <c r="I15" s="135"/>
    </row>
    <row r="16" spans="1:9" x14ac:dyDescent="0.2">
      <c r="A16" s="135"/>
      <c r="B16" s="135"/>
      <c r="C16" s="135"/>
      <c r="D16" s="135"/>
      <c r="E16" s="135"/>
      <c r="F16" s="135"/>
      <c r="G16" s="135"/>
      <c r="H16" s="135"/>
      <c r="I16" s="135"/>
    </row>
    <row r="17" spans="1:9" x14ac:dyDescent="0.2">
      <c r="A17" s="135"/>
      <c r="B17" s="135"/>
      <c r="C17" s="135"/>
      <c r="D17" s="135"/>
      <c r="E17" s="135"/>
      <c r="F17" s="135"/>
      <c r="G17" s="135"/>
      <c r="H17" s="135"/>
      <c r="I17" s="135"/>
    </row>
    <row r="18" spans="1:9" x14ac:dyDescent="0.2">
      <c r="A18" s="135"/>
      <c r="B18" s="135"/>
      <c r="C18" s="135"/>
      <c r="D18" s="135"/>
      <c r="E18" s="135"/>
      <c r="F18" s="135"/>
      <c r="G18" s="135"/>
      <c r="H18" s="135"/>
      <c r="I18" s="135"/>
    </row>
    <row r="19" spans="1:9" x14ac:dyDescent="0.2">
      <c r="A19" t="s">
        <v>374</v>
      </c>
    </row>
  </sheetData>
  <mergeCells count="1">
    <mergeCell ref="A3:I18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CDD18-8621-44E2-AF70-FF265D7C20EB}">
  <dimension ref="A1:H40"/>
  <sheetViews>
    <sheetView workbookViewId="0">
      <selection activeCell="I27" sqref="I27"/>
    </sheetView>
  </sheetViews>
  <sheetFormatPr defaultRowHeight="14.25" x14ac:dyDescent="0.2"/>
  <cols>
    <col min="1" max="1" width="5.375" customWidth="1"/>
    <col min="2" max="2" width="9.375" bestFit="1" customWidth="1"/>
    <col min="3" max="4" width="8.75" customWidth="1"/>
    <col min="5" max="5" width="14.5" bestFit="1" customWidth="1"/>
    <col min="7" max="7" width="10.875" bestFit="1" customWidth="1"/>
    <col min="8" max="8" width="10.875" customWidth="1"/>
  </cols>
  <sheetData>
    <row r="1" spans="1:8" x14ac:dyDescent="0.2">
      <c r="A1" s="30" t="s">
        <v>106</v>
      </c>
      <c r="B1" s="30" t="s">
        <v>77</v>
      </c>
      <c r="C1" s="16" t="s">
        <v>292</v>
      </c>
      <c r="D1" s="30"/>
      <c r="F1" s="31"/>
      <c r="G1" s="30" t="s">
        <v>108</v>
      </c>
      <c r="H1" s="30" t="s">
        <v>13</v>
      </c>
    </row>
    <row r="2" spans="1:8" x14ac:dyDescent="0.2">
      <c r="A2" s="32" t="s">
        <v>1</v>
      </c>
      <c r="B2" s="31" t="s">
        <v>109</v>
      </c>
      <c r="C2">
        <v>2678</v>
      </c>
      <c r="E2" s="16"/>
      <c r="F2" s="16"/>
      <c r="G2" s="16" t="s">
        <v>292</v>
      </c>
      <c r="H2" s="16"/>
    </row>
    <row r="3" spans="1:8" x14ac:dyDescent="0.2">
      <c r="A3" s="32" t="s">
        <v>1</v>
      </c>
      <c r="B3" s="31" t="s">
        <v>111</v>
      </c>
      <c r="C3">
        <v>2011</v>
      </c>
      <c r="E3" s="2" t="s">
        <v>112</v>
      </c>
      <c r="G3" s="34">
        <f>AVERAGE(C2:C4)</f>
        <v>2223.6666666666665</v>
      </c>
      <c r="H3" s="34">
        <f>STDEV(C2:C4)</f>
        <v>393.73129585204811</v>
      </c>
    </row>
    <row r="4" spans="1:8" x14ac:dyDescent="0.2">
      <c r="A4" s="32" t="s">
        <v>1</v>
      </c>
      <c r="B4" s="31" t="s">
        <v>113</v>
      </c>
      <c r="C4">
        <v>1982</v>
      </c>
      <c r="E4" s="15" t="s">
        <v>2</v>
      </c>
      <c r="F4" t="s">
        <v>83</v>
      </c>
      <c r="G4" s="34">
        <f>AVERAGE(C5:C7)</f>
        <v>13240</v>
      </c>
      <c r="H4" s="34">
        <f>STDEV(C5:C7)</f>
        <v>3069.1818127963679</v>
      </c>
    </row>
    <row r="5" spans="1:8" x14ac:dyDescent="0.2">
      <c r="A5" s="35" t="s">
        <v>2</v>
      </c>
      <c r="B5" t="s">
        <v>114</v>
      </c>
      <c r="C5">
        <v>11737</v>
      </c>
      <c r="E5" s="15"/>
      <c r="F5" t="s">
        <v>79</v>
      </c>
      <c r="G5" s="34">
        <f>AVERAGE(C8:C10)</f>
        <v>8919.3333333333339</v>
      </c>
      <c r="H5" s="34">
        <f>STDEV(C8:C10)</f>
        <v>943.4094197819594</v>
      </c>
    </row>
    <row r="6" spans="1:8" x14ac:dyDescent="0.2">
      <c r="A6" s="35" t="s">
        <v>2</v>
      </c>
      <c r="B6" t="s">
        <v>115</v>
      </c>
      <c r="C6">
        <v>11212</v>
      </c>
      <c r="E6" s="15"/>
      <c r="F6" t="s">
        <v>80</v>
      </c>
      <c r="G6" s="34">
        <f>AVERAGE(C11:C13)</f>
        <v>7295</v>
      </c>
      <c r="H6" s="34">
        <f>STDEV(C11:C13)</f>
        <v>945.49246427457047</v>
      </c>
    </row>
    <row r="7" spans="1:8" x14ac:dyDescent="0.2">
      <c r="A7" s="35" t="s">
        <v>2</v>
      </c>
      <c r="B7" t="s">
        <v>117</v>
      </c>
      <c r="C7">
        <v>16771</v>
      </c>
      <c r="E7" s="15"/>
      <c r="F7" t="s">
        <v>116</v>
      </c>
      <c r="G7" s="34">
        <f>AVERAGE(C14:C16)</f>
        <v>10607.666666666666</v>
      </c>
      <c r="H7" s="34">
        <f>STDEV(C14:C16)</f>
        <v>795.50633770783577</v>
      </c>
    </row>
    <row r="8" spans="1:8" x14ac:dyDescent="0.2">
      <c r="A8" s="35" t="s">
        <v>2</v>
      </c>
      <c r="B8" t="s">
        <v>118</v>
      </c>
      <c r="C8">
        <v>9990</v>
      </c>
      <c r="E8" s="15"/>
      <c r="F8" t="s">
        <v>81</v>
      </c>
      <c r="G8" s="34">
        <f>AVERAGE(C17:C19)</f>
        <v>7877</v>
      </c>
      <c r="H8" s="34">
        <f>STDEV(C17:C19)</f>
        <v>591.11673973928362</v>
      </c>
    </row>
    <row r="9" spans="1:8" x14ac:dyDescent="0.2">
      <c r="A9" s="35" t="s">
        <v>2</v>
      </c>
      <c r="B9" t="s">
        <v>119</v>
      </c>
      <c r="C9">
        <v>8558</v>
      </c>
      <c r="E9" s="15"/>
      <c r="F9" t="s">
        <v>82</v>
      </c>
      <c r="G9" s="34">
        <f>AVERAGE(C20:C22)</f>
        <v>7531.333333333333</v>
      </c>
      <c r="H9" s="34">
        <f>STDEV(C20:C22)</f>
        <v>254.43335735184829</v>
      </c>
    </row>
    <row r="10" spans="1:8" x14ac:dyDescent="0.2">
      <c r="A10" s="35" t="s">
        <v>2</v>
      </c>
      <c r="B10" t="s">
        <v>120</v>
      </c>
      <c r="C10">
        <v>8210</v>
      </c>
      <c r="E10" s="16" t="s">
        <v>3</v>
      </c>
      <c r="F10" t="s">
        <v>83</v>
      </c>
      <c r="G10" s="34">
        <f>AVERAGE(C23:C25)</f>
        <v>10471.666666666666</v>
      </c>
      <c r="H10" s="34">
        <f>STDEV(C23:C25)</f>
        <v>1497.4365874164232</v>
      </c>
    </row>
    <row r="11" spans="1:8" x14ac:dyDescent="0.2">
      <c r="A11" s="35" t="s">
        <v>2</v>
      </c>
      <c r="B11" t="s">
        <v>121</v>
      </c>
      <c r="C11">
        <v>7741</v>
      </c>
      <c r="E11" s="16"/>
      <c r="F11" t="s">
        <v>79</v>
      </c>
      <c r="G11" s="34">
        <f>AVERAGE(C26:C28)</f>
        <v>9943.3333333333339</v>
      </c>
      <c r="H11" s="34">
        <f>STDEV(C26:C28)</f>
        <v>474.04254380101088</v>
      </c>
    </row>
    <row r="12" spans="1:8" x14ac:dyDescent="0.2">
      <c r="A12" s="35" t="s">
        <v>2</v>
      </c>
      <c r="B12" t="s">
        <v>122</v>
      </c>
      <c r="C12">
        <v>7935</v>
      </c>
      <c r="E12" s="16"/>
      <c r="F12" t="s">
        <v>80</v>
      </c>
      <c r="G12" s="34">
        <f>AVERAGE(C29:C31)</f>
        <v>11648</v>
      </c>
      <c r="H12" s="34">
        <f>STDEV(C29:C31)</f>
        <v>514.52793898873949</v>
      </c>
    </row>
    <row r="13" spans="1:8" x14ac:dyDescent="0.2">
      <c r="A13" s="35" t="s">
        <v>2</v>
      </c>
      <c r="B13" t="s">
        <v>123</v>
      </c>
      <c r="C13">
        <v>6209</v>
      </c>
      <c r="E13" s="16"/>
      <c r="F13" t="s">
        <v>116</v>
      </c>
      <c r="G13" s="34">
        <f>AVERAGE(C32:C34)</f>
        <v>11269</v>
      </c>
      <c r="H13" s="34">
        <f>STDEV(C32:C34)</f>
        <v>1927.0381418124553</v>
      </c>
    </row>
    <row r="14" spans="1:8" x14ac:dyDescent="0.2">
      <c r="A14" s="35" t="s">
        <v>2</v>
      </c>
      <c r="B14" t="s">
        <v>124</v>
      </c>
      <c r="C14">
        <v>9698</v>
      </c>
      <c r="E14" s="16"/>
      <c r="F14" t="s">
        <v>81</v>
      </c>
      <c r="G14" s="34">
        <f>AVERAGE(C35:C37)</f>
        <v>9789.6666666666661</v>
      </c>
      <c r="H14" s="34">
        <f>STDEV(C35:C37)</f>
        <v>1734.8225653747254</v>
      </c>
    </row>
    <row r="15" spans="1:8" x14ac:dyDescent="0.2">
      <c r="A15" s="35" t="s">
        <v>2</v>
      </c>
      <c r="B15" t="s">
        <v>125</v>
      </c>
      <c r="C15">
        <v>10952</v>
      </c>
      <c r="E15" s="16"/>
      <c r="F15" t="s">
        <v>82</v>
      </c>
      <c r="G15" s="34">
        <f>AVERAGE(C38:C40)</f>
        <v>9940.6666666666661</v>
      </c>
      <c r="H15" s="34">
        <f>STDEV(C38:C40)</f>
        <v>654.44352952209204</v>
      </c>
    </row>
    <row r="16" spans="1:8" x14ac:dyDescent="0.2">
      <c r="A16" s="35" t="s">
        <v>2</v>
      </c>
      <c r="B16" t="s">
        <v>126</v>
      </c>
      <c r="C16">
        <v>11173</v>
      </c>
    </row>
    <row r="17" spans="1:3" x14ac:dyDescent="0.2">
      <c r="A17" s="35" t="s">
        <v>2</v>
      </c>
      <c r="B17" t="s">
        <v>127</v>
      </c>
      <c r="C17">
        <v>7195</v>
      </c>
    </row>
    <row r="18" spans="1:3" x14ac:dyDescent="0.2">
      <c r="A18" s="35" t="s">
        <v>2</v>
      </c>
      <c r="B18" t="s">
        <v>128</v>
      </c>
      <c r="C18">
        <v>8194</v>
      </c>
    </row>
    <row r="19" spans="1:3" x14ac:dyDescent="0.2">
      <c r="A19" s="35" t="s">
        <v>2</v>
      </c>
      <c r="B19" t="s">
        <v>129</v>
      </c>
      <c r="C19">
        <v>8242</v>
      </c>
    </row>
    <row r="20" spans="1:3" x14ac:dyDescent="0.2">
      <c r="A20" s="35" t="s">
        <v>2</v>
      </c>
      <c r="B20" t="s">
        <v>130</v>
      </c>
      <c r="C20">
        <v>7429</v>
      </c>
    </row>
    <row r="21" spans="1:3" x14ac:dyDescent="0.2">
      <c r="A21" s="35" t="s">
        <v>2</v>
      </c>
      <c r="B21" t="s">
        <v>131</v>
      </c>
      <c r="C21">
        <v>7344</v>
      </c>
    </row>
    <row r="22" spans="1:3" x14ac:dyDescent="0.2">
      <c r="A22" s="35" t="s">
        <v>2</v>
      </c>
      <c r="B22" t="s">
        <v>132</v>
      </c>
      <c r="C22">
        <v>7821</v>
      </c>
    </row>
    <row r="23" spans="1:3" x14ac:dyDescent="0.2">
      <c r="A23" s="35" t="s">
        <v>3</v>
      </c>
      <c r="B23" t="s">
        <v>114</v>
      </c>
      <c r="C23">
        <v>9291</v>
      </c>
    </row>
    <row r="24" spans="1:3" x14ac:dyDescent="0.2">
      <c r="A24" s="35" t="s">
        <v>3</v>
      </c>
      <c r="B24" t="s">
        <v>115</v>
      </c>
      <c r="C24">
        <v>9968</v>
      </c>
    </row>
    <row r="25" spans="1:3" x14ac:dyDescent="0.2">
      <c r="A25" s="35" t="s">
        <v>3</v>
      </c>
      <c r="B25" t="s">
        <v>117</v>
      </c>
      <c r="C25">
        <v>12156</v>
      </c>
    </row>
    <row r="26" spans="1:3" x14ac:dyDescent="0.2">
      <c r="A26" s="35" t="s">
        <v>3</v>
      </c>
      <c r="B26" t="s">
        <v>118</v>
      </c>
      <c r="C26">
        <v>10223</v>
      </c>
    </row>
    <row r="27" spans="1:3" x14ac:dyDescent="0.2">
      <c r="A27" s="35" t="s">
        <v>3</v>
      </c>
      <c r="B27" t="s">
        <v>119</v>
      </c>
      <c r="C27">
        <v>10211</v>
      </c>
    </row>
    <row r="28" spans="1:3" x14ac:dyDescent="0.2">
      <c r="A28" s="35" t="s">
        <v>3</v>
      </c>
      <c r="B28" t="s">
        <v>120</v>
      </c>
      <c r="C28">
        <v>9396</v>
      </c>
    </row>
    <row r="29" spans="1:3" x14ac:dyDescent="0.2">
      <c r="A29" s="35" t="s">
        <v>3</v>
      </c>
      <c r="B29" t="s">
        <v>121</v>
      </c>
      <c r="C29">
        <v>12223</v>
      </c>
    </row>
    <row r="30" spans="1:3" x14ac:dyDescent="0.2">
      <c r="A30" s="35" t="s">
        <v>3</v>
      </c>
      <c r="B30" t="s">
        <v>122</v>
      </c>
      <c r="C30">
        <v>11490</v>
      </c>
    </row>
    <row r="31" spans="1:3" x14ac:dyDescent="0.2">
      <c r="A31" s="35" t="s">
        <v>3</v>
      </c>
      <c r="B31" t="s">
        <v>123</v>
      </c>
      <c r="C31">
        <v>11231</v>
      </c>
    </row>
    <row r="32" spans="1:3" x14ac:dyDescent="0.2">
      <c r="A32" s="35" t="s">
        <v>3</v>
      </c>
      <c r="B32" t="s">
        <v>124</v>
      </c>
      <c r="C32">
        <v>10219</v>
      </c>
    </row>
    <row r="33" spans="1:3" x14ac:dyDescent="0.2">
      <c r="A33" s="35" t="s">
        <v>3</v>
      </c>
      <c r="B33" t="s">
        <v>125</v>
      </c>
      <c r="C33">
        <v>10095</v>
      </c>
    </row>
    <row r="34" spans="1:3" x14ac:dyDescent="0.2">
      <c r="A34" s="35" t="s">
        <v>3</v>
      </c>
      <c r="B34" t="s">
        <v>126</v>
      </c>
      <c r="C34">
        <v>13493</v>
      </c>
    </row>
    <row r="35" spans="1:3" x14ac:dyDescent="0.2">
      <c r="A35" s="35" t="s">
        <v>3</v>
      </c>
      <c r="B35" t="s">
        <v>127</v>
      </c>
      <c r="C35">
        <v>11769</v>
      </c>
    </row>
    <row r="36" spans="1:3" x14ac:dyDescent="0.2">
      <c r="A36" s="35" t="s">
        <v>3</v>
      </c>
      <c r="B36" t="s">
        <v>128</v>
      </c>
      <c r="C36">
        <v>9067</v>
      </c>
    </row>
    <row r="37" spans="1:3" x14ac:dyDescent="0.2">
      <c r="A37" s="35" t="s">
        <v>3</v>
      </c>
      <c r="B37" t="s">
        <v>129</v>
      </c>
      <c r="C37">
        <v>8533</v>
      </c>
    </row>
    <row r="38" spans="1:3" x14ac:dyDescent="0.2">
      <c r="A38" s="35" t="s">
        <v>3</v>
      </c>
      <c r="B38" t="s">
        <v>130</v>
      </c>
      <c r="C38">
        <v>10696</v>
      </c>
    </row>
    <row r="39" spans="1:3" x14ac:dyDescent="0.2">
      <c r="A39" s="35" t="s">
        <v>3</v>
      </c>
      <c r="B39" t="s">
        <v>131</v>
      </c>
      <c r="C39">
        <v>9583</v>
      </c>
    </row>
    <row r="40" spans="1:3" x14ac:dyDescent="0.2">
      <c r="A40" s="35" t="s">
        <v>3</v>
      </c>
      <c r="B40" t="s">
        <v>132</v>
      </c>
      <c r="C40">
        <v>9543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07B60-49FE-4BAA-84E4-F5A0BE00A818}">
  <dimension ref="A1:K31"/>
  <sheetViews>
    <sheetView workbookViewId="0">
      <selection activeCell="G34" sqref="G34"/>
    </sheetView>
  </sheetViews>
  <sheetFormatPr defaultRowHeight="14.25" x14ac:dyDescent="0.2"/>
  <sheetData>
    <row r="1" spans="1:11" x14ac:dyDescent="0.2">
      <c r="A1" t="s">
        <v>329</v>
      </c>
    </row>
    <row r="2" spans="1:11" x14ac:dyDescent="0.2">
      <c r="C2" t="s">
        <v>330</v>
      </c>
      <c r="D2" t="s">
        <v>319</v>
      </c>
      <c r="I2" t="s">
        <v>331</v>
      </c>
      <c r="J2" t="s">
        <v>14</v>
      </c>
    </row>
    <row r="3" spans="1:11" x14ac:dyDescent="0.2">
      <c r="A3" s="5" t="s">
        <v>1</v>
      </c>
      <c r="B3" t="s">
        <v>78</v>
      </c>
      <c r="C3" s="20">
        <v>1493.3400000000001</v>
      </c>
      <c r="D3" s="20">
        <v>0</v>
      </c>
      <c r="G3" s="5" t="s">
        <v>1</v>
      </c>
      <c r="H3" t="s">
        <v>78</v>
      </c>
      <c r="I3" s="20">
        <v>2223.6666666666665</v>
      </c>
      <c r="J3" s="20">
        <v>227.32086964856018</v>
      </c>
    </row>
    <row r="4" spans="1:11" x14ac:dyDescent="0.2">
      <c r="A4" s="152" t="s">
        <v>2</v>
      </c>
      <c r="B4" s="4" t="s">
        <v>332</v>
      </c>
      <c r="C4" s="20">
        <v>260.48</v>
      </c>
      <c r="D4" s="20">
        <v>31.698746239379183</v>
      </c>
      <c r="G4" s="152" t="s">
        <v>2</v>
      </c>
      <c r="H4" s="4" t="s">
        <v>332</v>
      </c>
      <c r="I4" s="20">
        <v>7531.333333333333</v>
      </c>
      <c r="J4" s="20">
        <v>146.89716735790986</v>
      </c>
    </row>
    <row r="5" spans="1:11" x14ac:dyDescent="0.2">
      <c r="A5" s="152"/>
      <c r="B5" s="3" t="s">
        <v>333</v>
      </c>
      <c r="C5" s="20">
        <v>329.08000000000004</v>
      </c>
      <c r="D5" s="20">
        <v>62.840053540178722</v>
      </c>
      <c r="G5" s="152"/>
      <c r="H5" s="3" t="s">
        <v>333</v>
      </c>
      <c r="I5" s="20">
        <v>13240</v>
      </c>
      <c r="J5" s="20">
        <v>1771.9929458098868</v>
      </c>
    </row>
    <row r="6" spans="1:11" x14ac:dyDescent="0.2">
      <c r="A6" s="152"/>
      <c r="B6" s="5" t="s">
        <v>334</v>
      </c>
      <c r="C6" s="20">
        <v>331.2</v>
      </c>
      <c r="D6" s="20">
        <v>46.21387421230807</v>
      </c>
      <c r="G6" s="152"/>
      <c r="H6" s="5" t="s">
        <v>334</v>
      </c>
      <c r="I6" s="20">
        <v>8919.3333333333339</v>
      </c>
      <c r="J6" s="20">
        <v>544.67768246714297</v>
      </c>
    </row>
    <row r="7" spans="1:11" x14ac:dyDescent="0.2">
      <c r="A7" s="152"/>
      <c r="B7" s="6" t="s">
        <v>335</v>
      </c>
      <c r="C7" s="20">
        <v>306.75999999999993</v>
      </c>
      <c r="D7" s="20">
        <v>20.91366654306654</v>
      </c>
      <c r="G7" s="152"/>
      <c r="H7" s="6" t="s">
        <v>335</v>
      </c>
      <c r="I7" s="20">
        <v>7295</v>
      </c>
      <c r="J7" s="20">
        <v>545.88032876568593</v>
      </c>
    </row>
    <row r="8" spans="1:11" x14ac:dyDescent="0.2">
      <c r="A8" s="152"/>
      <c r="B8" s="7" t="s">
        <v>336</v>
      </c>
      <c r="C8" s="20">
        <v>313.91999999999996</v>
      </c>
      <c r="D8" s="20">
        <v>34.842518760802399</v>
      </c>
      <c r="G8" s="152"/>
      <c r="H8" s="7" t="s">
        <v>336</v>
      </c>
      <c r="I8" s="20">
        <v>10607.666666666666</v>
      </c>
      <c r="J8" s="20">
        <v>459.28579821767232</v>
      </c>
    </row>
    <row r="9" spans="1:11" x14ac:dyDescent="0.2">
      <c r="A9" s="152"/>
      <c r="B9" s="8" t="s">
        <v>337</v>
      </c>
      <c r="C9" s="20">
        <v>379.52</v>
      </c>
      <c r="D9" s="20">
        <v>54.34016206575081</v>
      </c>
      <c r="G9" s="152"/>
      <c r="H9" s="8" t="s">
        <v>337</v>
      </c>
      <c r="I9" s="20">
        <v>7877</v>
      </c>
      <c r="J9" s="20">
        <v>341.28140881096937</v>
      </c>
    </row>
    <row r="10" spans="1:11" x14ac:dyDescent="0.2">
      <c r="A10" s="148" t="s">
        <v>3</v>
      </c>
      <c r="B10" s="4" t="s">
        <v>338</v>
      </c>
      <c r="C10" s="20">
        <v>227.11</v>
      </c>
      <c r="D10" s="20">
        <v>22.118496281924507</v>
      </c>
      <c r="G10" s="148" t="s">
        <v>3</v>
      </c>
      <c r="H10" s="4" t="s">
        <v>338</v>
      </c>
      <c r="I10" s="20">
        <v>9940.6666666666661</v>
      </c>
      <c r="J10" s="20">
        <v>377.84314793898864</v>
      </c>
    </row>
    <row r="11" spans="1:11" x14ac:dyDescent="0.2">
      <c r="A11" s="148"/>
      <c r="B11" s="3" t="s">
        <v>339</v>
      </c>
      <c r="C11" s="20">
        <v>234.67</v>
      </c>
      <c r="D11" s="20">
        <v>29.566601200681426</v>
      </c>
      <c r="G11" s="148"/>
      <c r="H11" s="3" t="s">
        <v>339</v>
      </c>
      <c r="I11" s="20">
        <v>10471.666666666666</v>
      </c>
      <c r="J11" s="20">
        <v>864.54541683926652</v>
      </c>
      <c r="K11" s="20">
        <f>AVERAGE(I11:I15)</f>
        <v>10624.333333333332</v>
      </c>
    </row>
    <row r="12" spans="1:11" x14ac:dyDescent="0.2">
      <c r="A12" s="148"/>
      <c r="B12" s="5" t="s">
        <v>340</v>
      </c>
      <c r="C12" s="20">
        <v>220.61</v>
      </c>
      <c r="D12" s="20">
        <v>18.207513977922105</v>
      </c>
      <c r="G12" s="148"/>
      <c r="H12" s="5" t="s">
        <v>340</v>
      </c>
      <c r="I12" s="20">
        <v>9943.3333333333339</v>
      </c>
      <c r="J12" s="20">
        <v>273.68859027084864</v>
      </c>
    </row>
    <row r="13" spans="1:11" x14ac:dyDescent="0.2">
      <c r="A13" s="148"/>
      <c r="B13" s="6" t="s">
        <v>341</v>
      </c>
      <c r="C13" s="20">
        <v>194.39</v>
      </c>
      <c r="D13" s="20">
        <v>22.503869758000569</v>
      </c>
      <c r="G13" s="148"/>
      <c r="H13" s="6" t="s">
        <v>341</v>
      </c>
      <c r="I13" s="20">
        <v>11648</v>
      </c>
      <c r="J13" s="20">
        <v>297.06284408073208</v>
      </c>
    </row>
    <row r="14" spans="1:11" x14ac:dyDescent="0.2">
      <c r="A14" s="148"/>
      <c r="B14" s="7" t="s">
        <v>342</v>
      </c>
      <c r="C14" s="20">
        <v>197.52999999999997</v>
      </c>
      <c r="D14" s="20">
        <v>20.444950692703927</v>
      </c>
      <c r="G14" s="148"/>
      <c r="H14" s="7" t="s">
        <v>342</v>
      </c>
      <c r="I14" s="20">
        <v>11269</v>
      </c>
      <c r="J14" s="20">
        <v>1112.5759899140974</v>
      </c>
    </row>
    <row r="15" spans="1:11" x14ac:dyDescent="0.2">
      <c r="A15" s="148"/>
      <c r="B15" s="8" t="s">
        <v>343</v>
      </c>
      <c r="C15" s="20">
        <v>190.38</v>
      </c>
      <c r="D15" s="20">
        <v>9.5648505550117786</v>
      </c>
      <c r="G15" s="148"/>
      <c r="H15" s="8" t="s">
        <v>343</v>
      </c>
      <c r="I15" s="20">
        <v>9789.6666666666661</v>
      </c>
      <c r="J15" s="20">
        <v>1001.6002751153349</v>
      </c>
    </row>
    <row r="18" spans="1:11" x14ac:dyDescent="0.2">
      <c r="C18" t="s">
        <v>330</v>
      </c>
      <c r="D18" t="s">
        <v>331</v>
      </c>
    </row>
    <row r="19" spans="1:11" x14ac:dyDescent="0.2">
      <c r="A19" s="5" t="s">
        <v>1</v>
      </c>
      <c r="B19" t="s">
        <v>78</v>
      </c>
      <c r="C19" s="20">
        <v>1493.3400000000001</v>
      </c>
      <c r="D19" s="20">
        <v>2223.6666666666665</v>
      </c>
      <c r="K19">
        <f>K11/I3</f>
        <v>4.7778444011392596</v>
      </c>
    </row>
    <row r="20" spans="1:11" x14ac:dyDescent="0.2">
      <c r="A20" s="152" t="s">
        <v>2</v>
      </c>
      <c r="B20" s="4" t="s">
        <v>332</v>
      </c>
      <c r="C20" s="20">
        <v>260.48</v>
      </c>
      <c r="D20" s="20">
        <v>7531.333333333333</v>
      </c>
    </row>
    <row r="21" spans="1:11" x14ac:dyDescent="0.2">
      <c r="A21" s="152"/>
      <c r="B21" s="3" t="s">
        <v>333</v>
      </c>
      <c r="C21" s="20">
        <v>329.08000000000004</v>
      </c>
      <c r="D21" s="20">
        <v>13240</v>
      </c>
    </row>
    <row r="22" spans="1:11" x14ac:dyDescent="0.2">
      <c r="A22" s="152"/>
      <c r="B22" s="5" t="s">
        <v>334</v>
      </c>
      <c r="C22" s="20">
        <v>331.2</v>
      </c>
      <c r="D22" s="20">
        <v>8919.3333333333339</v>
      </c>
    </row>
    <row r="23" spans="1:11" x14ac:dyDescent="0.2">
      <c r="A23" s="152"/>
      <c r="B23" s="6" t="s">
        <v>335</v>
      </c>
      <c r="C23" s="20">
        <v>306.75999999999993</v>
      </c>
      <c r="D23" s="20">
        <v>7295</v>
      </c>
    </row>
    <row r="24" spans="1:11" x14ac:dyDescent="0.2">
      <c r="A24" s="152"/>
      <c r="B24" s="7" t="s">
        <v>336</v>
      </c>
      <c r="C24" s="20">
        <v>313.91999999999996</v>
      </c>
      <c r="D24" s="20">
        <v>10607.666666666666</v>
      </c>
    </row>
    <row r="25" spans="1:11" x14ac:dyDescent="0.2">
      <c r="A25" s="152"/>
      <c r="B25" s="8" t="s">
        <v>337</v>
      </c>
      <c r="C25" s="20">
        <v>379.52</v>
      </c>
      <c r="D25" s="20">
        <v>7877</v>
      </c>
      <c r="G25" t="s">
        <v>344</v>
      </c>
    </row>
    <row r="26" spans="1:11" x14ac:dyDescent="0.2">
      <c r="A26" s="148" t="s">
        <v>3</v>
      </c>
      <c r="B26" s="4" t="s">
        <v>338</v>
      </c>
      <c r="C26" s="20">
        <v>227.11</v>
      </c>
      <c r="D26" s="20">
        <v>9940.6666666666661</v>
      </c>
    </row>
    <row r="27" spans="1:11" x14ac:dyDescent="0.2">
      <c r="A27" s="148"/>
      <c r="B27" s="3" t="s">
        <v>339</v>
      </c>
      <c r="C27" s="20">
        <v>234.67</v>
      </c>
      <c r="D27" s="20">
        <v>10471.666666666666</v>
      </c>
    </row>
    <row r="28" spans="1:11" x14ac:dyDescent="0.2">
      <c r="A28" s="148"/>
      <c r="B28" s="5" t="s">
        <v>340</v>
      </c>
      <c r="C28" s="20">
        <v>220.61</v>
      </c>
      <c r="D28" s="20">
        <v>9943.3333333333339</v>
      </c>
    </row>
    <row r="29" spans="1:11" x14ac:dyDescent="0.2">
      <c r="A29" s="148"/>
      <c r="B29" s="6" t="s">
        <v>341</v>
      </c>
      <c r="C29" s="20">
        <v>194.39</v>
      </c>
      <c r="D29" s="20">
        <v>11648</v>
      </c>
    </row>
    <row r="30" spans="1:11" x14ac:dyDescent="0.2">
      <c r="A30" s="148"/>
      <c r="B30" s="7" t="s">
        <v>342</v>
      </c>
      <c r="C30" s="20">
        <v>197.52999999999997</v>
      </c>
      <c r="D30" s="20">
        <v>11269</v>
      </c>
    </row>
    <row r="31" spans="1:11" x14ac:dyDescent="0.2">
      <c r="A31" s="148"/>
      <c r="B31" s="8" t="s">
        <v>343</v>
      </c>
      <c r="C31" s="20">
        <v>190.38</v>
      </c>
      <c r="D31" s="20">
        <v>9789.6666666666661</v>
      </c>
    </row>
  </sheetData>
  <mergeCells count="6">
    <mergeCell ref="A26:A31"/>
    <mergeCell ref="A4:A9"/>
    <mergeCell ref="G4:G9"/>
    <mergeCell ref="A10:A15"/>
    <mergeCell ref="G10:G15"/>
    <mergeCell ref="A20:A25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5F3A4-CE7E-4A8D-8DC3-934C7C4D32BA}">
  <dimension ref="A1:T46"/>
  <sheetViews>
    <sheetView topLeftCell="A6" workbookViewId="0">
      <selection activeCell="I36" sqref="I36"/>
    </sheetView>
  </sheetViews>
  <sheetFormatPr defaultRowHeight="14.25" x14ac:dyDescent="0.2"/>
  <sheetData>
    <row r="1" spans="1:20" ht="16.5" thickBot="1" x14ac:dyDescent="0.25">
      <c r="B1" t="s">
        <v>5</v>
      </c>
      <c r="K1" s="77"/>
    </row>
    <row r="2" spans="1:20" ht="15.75" x14ac:dyDescent="0.25">
      <c r="B2" s="69"/>
      <c r="C2" s="69" t="s">
        <v>321</v>
      </c>
      <c r="D2" s="69" t="s">
        <v>322</v>
      </c>
      <c r="E2" s="69" t="s">
        <v>323</v>
      </c>
      <c r="F2" s="69" t="s">
        <v>324</v>
      </c>
      <c r="G2" s="69" t="s">
        <v>325</v>
      </c>
      <c r="H2" s="69" t="s">
        <v>326</v>
      </c>
      <c r="I2" s="69" t="s">
        <v>327</v>
      </c>
      <c r="K2" s="78"/>
    </row>
    <row r="3" spans="1:20" ht="15.75" x14ac:dyDescent="0.25">
      <c r="A3" s="70" t="s">
        <v>5</v>
      </c>
      <c r="B3" t="s">
        <v>325</v>
      </c>
      <c r="C3" s="71">
        <v>-0.26886304076441414</v>
      </c>
      <c r="D3" s="14">
        <v>-0.19408524257324916</v>
      </c>
      <c r="E3" s="14">
        <v>-0.32061524190822294</v>
      </c>
      <c r="F3" s="14">
        <v>-0.54670843264938362</v>
      </c>
      <c r="G3" s="14">
        <v>1</v>
      </c>
      <c r="H3" s="14"/>
      <c r="I3" s="14"/>
      <c r="K3" s="78"/>
    </row>
    <row r="4" spans="1:20" ht="15.75" x14ac:dyDescent="0.25">
      <c r="A4" s="70"/>
      <c r="B4" t="s">
        <v>326</v>
      </c>
      <c r="C4" s="72">
        <v>-0.88026750737385928</v>
      </c>
      <c r="D4" s="73">
        <v>-0.90442235188396158</v>
      </c>
      <c r="E4" s="73">
        <v>-0.90268057520629452</v>
      </c>
      <c r="F4" s="73">
        <v>-0.94246597407112309</v>
      </c>
      <c r="G4" s="14">
        <v>0.46422723133694049</v>
      </c>
      <c r="H4" s="14">
        <v>1</v>
      </c>
      <c r="I4" s="14"/>
      <c r="K4" s="78"/>
    </row>
    <row r="5" spans="1:20" ht="15.75" x14ac:dyDescent="0.2">
      <c r="A5" s="70"/>
      <c r="B5" t="s">
        <v>327</v>
      </c>
      <c r="C5" s="14">
        <v>0.34453717617317109</v>
      </c>
      <c r="D5" s="14">
        <v>0.74637392099215394</v>
      </c>
      <c r="E5" s="14">
        <v>0.5013018466816781</v>
      </c>
      <c r="F5" s="14">
        <v>0.77989722060973155</v>
      </c>
      <c r="G5" s="14">
        <v>-0.52074385027724679</v>
      </c>
      <c r="H5" s="14">
        <v>-0.69382020077208983</v>
      </c>
      <c r="I5" s="14">
        <v>1</v>
      </c>
      <c r="K5" s="78"/>
    </row>
    <row r="6" spans="1:20" ht="15.75" x14ac:dyDescent="0.2">
      <c r="A6" s="70"/>
      <c r="C6" s="14"/>
      <c r="D6" s="14"/>
      <c r="E6" s="14"/>
      <c r="F6" s="14"/>
      <c r="G6" s="14"/>
      <c r="H6" s="14"/>
      <c r="I6" s="14"/>
      <c r="K6" s="78"/>
    </row>
    <row r="7" spans="1:20" ht="15" x14ac:dyDescent="0.25">
      <c r="A7" s="70" t="s">
        <v>6</v>
      </c>
      <c r="B7" t="s">
        <v>325</v>
      </c>
      <c r="C7" s="73">
        <v>-0.85002763383797819</v>
      </c>
      <c r="D7" s="73">
        <v>-0.88272566842072087</v>
      </c>
      <c r="E7" s="73">
        <v>-0.91096395812324227</v>
      </c>
      <c r="F7" s="14">
        <v>0.69115698700532813</v>
      </c>
      <c r="G7" s="14">
        <v>1</v>
      </c>
      <c r="H7" s="14"/>
      <c r="I7" s="14"/>
    </row>
    <row r="8" spans="1:20" ht="15" x14ac:dyDescent="0.25">
      <c r="A8" s="70"/>
      <c r="B8" t="s">
        <v>326</v>
      </c>
      <c r="C8" s="73">
        <v>-0.86191148155555175</v>
      </c>
      <c r="D8" s="14">
        <v>-0.75456819310671375</v>
      </c>
      <c r="E8" s="14">
        <v>-0.63503205050139688</v>
      </c>
      <c r="F8" s="14">
        <v>0.71976739758848218</v>
      </c>
      <c r="G8" s="14">
        <v>0.57881002887936872</v>
      </c>
      <c r="H8" s="14">
        <v>1</v>
      </c>
      <c r="I8" s="14"/>
    </row>
    <row r="9" spans="1:20" ht="15" x14ac:dyDescent="0.25">
      <c r="A9" s="70"/>
      <c r="B9" t="s">
        <v>327</v>
      </c>
      <c r="C9" s="73">
        <v>-0.90570591673841394</v>
      </c>
      <c r="D9" s="14">
        <v>-0.80807601218260372</v>
      </c>
      <c r="E9" s="14">
        <v>-0.71685993136267023</v>
      </c>
      <c r="F9" s="73">
        <v>0.89477801688276626</v>
      </c>
      <c r="G9" s="14">
        <v>0.63584660784984504</v>
      </c>
      <c r="H9" s="14">
        <v>0.77817990584376973</v>
      </c>
      <c r="I9" s="14">
        <v>1</v>
      </c>
    </row>
    <row r="10" spans="1:20" x14ac:dyDescent="0.2">
      <c r="A10" s="70"/>
      <c r="C10" s="14"/>
      <c r="D10" s="14"/>
      <c r="E10" s="14"/>
      <c r="F10" s="14"/>
      <c r="G10" s="14"/>
      <c r="H10" s="14"/>
      <c r="I10" s="14"/>
    </row>
    <row r="11" spans="1:20" ht="15" x14ac:dyDescent="0.25">
      <c r="A11" s="70" t="s">
        <v>7</v>
      </c>
      <c r="B11" t="s">
        <v>325</v>
      </c>
      <c r="C11" s="73">
        <v>-0.83678516697088723</v>
      </c>
      <c r="D11" s="73">
        <v>-0.87247311586819465</v>
      </c>
      <c r="E11" s="14">
        <v>-0.79264715839593081</v>
      </c>
      <c r="F11" s="73">
        <v>-0.94621359880056244</v>
      </c>
      <c r="G11" s="14">
        <v>1</v>
      </c>
      <c r="H11" s="14"/>
      <c r="I11" s="14"/>
    </row>
    <row r="12" spans="1:20" x14ac:dyDescent="0.2">
      <c r="A12" s="70"/>
      <c r="B12" t="s">
        <v>326</v>
      </c>
      <c r="C12" s="14">
        <v>-0.13685553383663682</v>
      </c>
      <c r="D12" s="14">
        <v>-0.43124056023000912</v>
      </c>
      <c r="E12" s="14">
        <v>0.16382603024001263</v>
      </c>
      <c r="F12" s="14">
        <v>2.9611383834675268E-2</v>
      </c>
      <c r="G12" s="14">
        <v>0.16515006960842488</v>
      </c>
      <c r="H12" s="14">
        <v>1</v>
      </c>
      <c r="I12" s="14"/>
    </row>
    <row r="13" spans="1:20" ht="15" x14ac:dyDescent="0.25">
      <c r="A13" s="70"/>
      <c r="B13" t="s">
        <v>327</v>
      </c>
      <c r="C13" s="73">
        <v>-0.94725206858553734</v>
      </c>
      <c r="D13" s="73">
        <v>-0.83682712004805349</v>
      </c>
      <c r="E13" s="14">
        <v>-0.74728935783295425</v>
      </c>
      <c r="F13" s="73">
        <v>-0.95309046903266037</v>
      </c>
      <c r="G13" s="73">
        <v>0.90038415758825507</v>
      </c>
      <c r="H13" s="14">
        <v>3.4512391146410991E-2</v>
      </c>
      <c r="I13" s="14">
        <v>1</v>
      </c>
    </row>
    <row r="14" spans="1:20" x14ac:dyDescent="0.2">
      <c r="A14" s="70"/>
      <c r="C14" s="14"/>
      <c r="D14" s="14"/>
      <c r="E14" s="14"/>
      <c r="F14" s="14"/>
      <c r="G14" s="14"/>
      <c r="H14" s="14"/>
      <c r="I14" s="14"/>
      <c r="K14" t="s">
        <v>5</v>
      </c>
      <c r="T14" t="s">
        <v>6</v>
      </c>
    </row>
    <row r="15" spans="1:20" ht="15" x14ac:dyDescent="0.25">
      <c r="A15" s="70" t="s">
        <v>8</v>
      </c>
      <c r="B15" t="s">
        <v>325</v>
      </c>
      <c r="C15" s="14">
        <v>-0.62055048317296968</v>
      </c>
      <c r="D15" s="14">
        <v>-0.67036944381804908</v>
      </c>
      <c r="E15" s="73">
        <v>-0.88975636336599684</v>
      </c>
      <c r="F15" s="73">
        <v>-0.97280859335018321</v>
      </c>
      <c r="G15" s="14">
        <v>1</v>
      </c>
      <c r="H15" s="14"/>
      <c r="I15" s="14"/>
    </row>
    <row r="16" spans="1:20" ht="15" x14ac:dyDescent="0.25">
      <c r="A16" s="70"/>
      <c r="B16" t="s">
        <v>326</v>
      </c>
      <c r="C16" s="14">
        <v>-0.21367878113980798</v>
      </c>
      <c r="D16" s="14">
        <v>-0.63801855992415801</v>
      </c>
      <c r="E16" s="73">
        <v>-0.84099850292055855</v>
      </c>
      <c r="F16" s="14">
        <v>-0.7065775229693525</v>
      </c>
      <c r="G16" s="14">
        <v>0.7674623961302216</v>
      </c>
      <c r="H16" s="14">
        <v>1</v>
      </c>
      <c r="I16" s="14"/>
    </row>
    <row r="17" spans="1:20" x14ac:dyDescent="0.2">
      <c r="A17" s="70"/>
      <c r="B17" t="s">
        <v>327</v>
      </c>
      <c r="C17" s="14">
        <v>-0.14252756460124497</v>
      </c>
      <c r="D17" s="14">
        <v>-0.32756497850118438</v>
      </c>
      <c r="E17" s="14">
        <v>-0.43626034239170064</v>
      </c>
      <c r="F17" s="14">
        <v>-0.3339254357073238</v>
      </c>
      <c r="G17" s="14">
        <v>0.20555911321715467</v>
      </c>
      <c r="H17" s="14">
        <v>-4.6222806532533876E-2</v>
      </c>
      <c r="I17" s="14">
        <v>1</v>
      </c>
    </row>
    <row r="18" spans="1:20" x14ac:dyDescent="0.2">
      <c r="A18" s="70"/>
      <c r="C18" s="14"/>
      <c r="D18" s="14"/>
      <c r="E18" s="14"/>
      <c r="F18" s="14"/>
      <c r="G18" s="14"/>
      <c r="H18" s="14"/>
      <c r="I18" s="14"/>
    </row>
    <row r="19" spans="1:20" ht="15" x14ac:dyDescent="0.25">
      <c r="A19" s="70" t="s">
        <v>9</v>
      </c>
      <c r="B19" t="s">
        <v>325</v>
      </c>
      <c r="C19" s="14">
        <v>-0.61261237474230412</v>
      </c>
      <c r="D19" s="14">
        <v>-8.1432534792348799E-2</v>
      </c>
      <c r="E19" s="73">
        <v>-0.88788855507027509</v>
      </c>
      <c r="F19" s="14">
        <v>-0.77162373539850904</v>
      </c>
      <c r="G19" s="14">
        <v>1</v>
      </c>
      <c r="H19" s="14"/>
      <c r="I19" s="14"/>
    </row>
    <row r="20" spans="1:20" ht="15" x14ac:dyDescent="0.25">
      <c r="A20" s="70"/>
      <c r="B20" t="s">
        <v>326</v>
      </c>
      <c r="C20" s="73">
        <v>-0.84993714222619043</v>
      </c>
      <c r="D20" s="14">
        <v>-0.44674934480838241</v>
      </c>
      <c r="E20" s="14">
        <v>-0.77659945535089814</v>
      </c>
      <c r="F20" s="73">
        <v>-0.97850361336467717</v>
      </c>
      <c r="G20" s="73">
        <v>0.82940602141608355</v>
      </c>
      <c r="H20" s="14">
        <v>1</v>
      </c>
      <c r="I20" s="14"/>
    </row>
    <row r="21" spans="1:20" x14ac:dyDescent="0.2">
      <c r="A21" s="70"/>
      <c r="B21" t="s">
        <v>327</v>
      </c>
      <c r="C21" s="14">
        <v>-0.54022265593031682</v>
      </c>
      <c r="D21" s="14">
        <v>-0.2377106792856227</v>
      </c>
      <c r="E21" s="14">
        <v>-0.76881454364163382</v>
      </c>
      <c r="F21" s="14">
        <v>-0.68907891067572102</v>
      </c>
      <c r="G21" s="14">
        <v>0.48862593711257946</v>
      </c>
      <c r="H21" s="14">
        <v>0.65572652673834253</v>
      </c>
      <c r="I21" s="14">
        <v>1</v>
      </c>
    </row>
    <row r="22" spans="1:20" x14ac:dyDescent="0.2">
      <c r="A22" s="70"/>
      <c r="C22" s="14"/>
      <c r="D22" s="14"/>
      <c r="E22" s="14"/>
      <c r="F22" s="14"/>
      <c r="G22" s="14"/>
      <c r="H22" s="14"/>
      <c r="I22" s="14"/>
    </row>
    <row r="23" spans="1:20" ht="15" x14ac:dyDescent="0.25">
      <c r="A23" s="70" t="s">
        <v>328</v>
      </c>
      <c r="B23" t="s">
        <v>325</v>
      </c>
      <c r="C23" s="14">
        <v>-0.67931173434689318</v>
      </c>
      <c r="D23" s="14">
        <v>-0.52544220233424788</v>
      </c>
      <c r="E23" s="14">
        <v>-0.69085985044606035</v>
      </c>
      <c r="F23" s="73">
        <v>-0.81292680621984126</v>
      </c>
      <c r="G23" s="14">
        <v>1</v>
      </c>
      <c r="H23" s="14"/>
      <c r="I23" s="14"/>
    </row>
    <row r="24" spans="1:20" ht="15" x14ac:dyDescent="0.25">
      <c r="B24" t="s">
        <v>326</v>
      </c>
      <c r="C24" s="14">
        <v>-0.80739150838615159</v>
      </c>
      <c r="D24" s="14">
        <v>-0.7272501393983728</v>
      </c>
      <c r="E24" s="14">
        <v>-0.59705832531564562</v>
      </c>
      <c r="F24" s="73">
        <v>-0.8838025457843951</v>
      </c>
      <c r="G24" s="14">
        <v>0.65782398854523372</v>
      </c>
      <c r="H24" s="14">
        <v>1</v>
      </c>
      <c r="I24" s="14"/>
    </row>
    <row r="25" spans="1:20" ht="15.75" thickBot="1" x14ac:dyDescent="0.3">
      <c r="B25" s="74" t="s">
        <v>327</v>
      </c>
      <c r="C25" s="75">
        <v>-0.94083744964140636</v>
      </c>
      <c r="D25" s="76">
        <v>-0.79105360019621573</v>
      </c>
      <c r="E25" s="76">
        <v>-0.7606620279673505</v>
      </c>
      <c r="F25" s="75">
        <v>-0.95840644869465408</v>
      </c>
      <c r="G25" s="75">
        <v>0.8743792644255276</v>
      </c>
      <c r="H25" s="76">
        <v>0.74663416458036591</v>
      </c>
      <c r="I25" s="76">
        <v>1</v>
      </c>
    </row>
    <row r="30" spans="1:20" x14ac:dyDescent="0.2">
      <c r="K30" t="s">
        <v>7</v>
      </c>
      <c r="T30" s="70" t="s">
        <v>8</v>
      </c>
    </row>
    <row r="46" spans="11:20" x14ac:dyDescent="0.2">
      <c r="K46" s="70" t="s">
        <v>9</v>
      </c>
      <c r="T46" s="70" t="s">
        <v>328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79C90-3949-483F-913D-A285F03ED0F8}">
  <dimension ref="A1:AM466"/>
  <sheetViews>
    <sheetView tabSelected="1" topLeftCell="A147" zoomScale="60" zoomScaleNormal="60" workbookViewId="0">
      <selection activeCell="AC158" sqref="AC158"/>
    </sheetView>
  </sheetViews>
  <sheetFormatPr defaultRowHeight="14.25" x14ac:dyDescent="0.2"/>
  <cols>
    <col min="1" max="1" width="9" customWidth="1"/>
    <col min="2" max="2" width="16.375" customWidth="1"/>
  </cols>
  <sheetData>
    <row r="1" spans="1:39" ht="23.25" x14ac:dyDescent="0.3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</row>
    <row r="2" spans="1:39" x14ac:dyDescent="0.2">
      <c r="C2" s="2" t="s">
        <v>1</v>
      </c>
      <c r="D2" s="3" t="s">
        <v>2</v>
      </c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 t="s">
        <v>3</v>
      </c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</row>
    <row r="3" spans="1:39" x14ac:dyDescent="0.2">
      <c r="C3" s="3"/>
      <c r="D3" s="4" t="s">
        <v>4</v>
      </c>
      <c r="E3" s="4"/>
      <c r="F3" s="4"/>
      <c r="G3" s="3" t="s">
        <v>5</v>
      </c>
      <c r="H3" s="3"/>
      <c r="I3" s="3"/>
      <c r="J3" s="5" t="s">
        <v>6</v>
      </c>
      <c r="K3" s="5"/>
      <c r="L3" s="5"/>
      <c r="M3" s="6" t="s">
        <v>7</v>
      </c>
      <c r="N3" s="6"/>
      <c r="O3" s="6"/>
      <c r="P3" s="7" t="s">
        <v>8</v>
      </c>
      <c r="Q3" s="7"/>
      <c r="R3" s="7"/>
      <c r="S3" s="8" t="s">
        <v>9</v>
      </c>
      <c r="T3" s="8"/>
      <c r="U3" s="8"/>
      <c r="V3" s="4" t="s">
        <v>4</v>
      </c>
      <c r="W3" s="4"/>
      <c r="X3" s="4"/>
      <c r="Y3" s="3" t="s">
        <v>5</v>
      </c>
      <c r="Z3" s="3"/>
      <c r="AA3" s="3"/>
      <c r="AB3" s="5" t="s">
        <v>6</v>
      </c>
      <c r="AC3" s="5"/>
      <c r="AD3" s="5"/>
      <c r="AE3" s="6" t="s">
        <v>7</v>
      </c>
      <c r="AF3" s="6"/>
      <c r="AG3" s="6"/>
      <c r="AH3" s="7" t="s">
        <v>8</v>
      </c>
      <c r="AI3" s="7"/>
      <c r="AJ3" s="7"/>
      <c r="AK3" s="8" t="s">
        <v>9</v>
      </c>
      <c r="AL3" s="8"/>
      <c r="AM3" s="8"/>
    </row>
    <row r="4" spans="1:39" x14ac:dyDescent="0.2">
      <c r="A4" s="9" t="s">
        <v>10</v>
      </c>
      <c r="B4" s="9" t="s">
        <v>11</v>
      </c>
      <c r="C4" s="9" t="s">
        <v>12</v>
      </c>
      <c r="D4" s="9" t="s">
        <v>12</v>
      </c>
      <c r="E4" s="9" t="s">
        <v>13</v>
      </c>
      <c r="F4" s="9" t="s">
        <v>14</v>
      </c>
      <c r="G4" s="9" t="s">
        <v>12</v>
      </c>
      <c r="H4" s="9" t="s">
        <v>13</v>
      </c>
      <c r="I4" s="9" t="s">
        <v>14</v>
      </c>
      <c r="J4" s="9" t="s">
        <v>12</v>
      </c>
      <c r="K4" s="9" t="s">
        <v>13</v>
      </c>
      <c r="L4" s="9" t="s">
        <v>14</v>
      </c>
      <c r="M4" s="9" t="s">
        <v>12</v>
      </c>
      <c r="N4" s="9" t="s">
        <v>13</v>
      </c>
      <c r="O4" s="9" t="s">
        <v>14</v>
      </c>
      <c r="P4" s="9" t="s">
        <v>12</v>
      </c>
      <c r="Q4" s="9" t="s">
        <v>13</v>
      </c>
      <c r="R4" s="9" t="s">
        <v>14</v>
      </c>
      <c r="S4" s="9" t="s">
        <v>12</v>
      </c>
      <c r="T4" s="9" t="s">
        <v>13</v>
      </c>
      <c r="U4" s="9" t="s">
        <v>14</v>
      </c>
      <c r="V4" s="9" t="s">
        <v>12</v>
      </c>
      <c r="W4" s="9" t="s">
        <v>13</v>
      </c>
      <c r="X4" s="9" t="s">
        <v>14</v>
      </c>
      <c r="Y4" s="9" t="s">
        <v>12</v>
      </c>
      <c r="Z4" s="9" t="s">
        <v>13</v>
      </c>
      <c r="AA4" s="9" t="s">
        <v>14</v>
      </c>
      <c r="AB4" s="9" t="s">
        <v>12</v>
      </c>
      <c r="AC4" s="9" t="s">
        <v>13</v>
      </c>
      <c r="AD4" s="9" t="s">
        <v>14</v>
      </c>
      <c r="AE4" s="9" t="s">
        <v>12</v>
      </c>
      <c r="AF4" s="9" t="s">
        <v>13</v>
      </c>
      <c r="AG4" s="9" t="s">
        <v>14</v>
      </c>
      <c r="AH4" s="9" t="s">
        <v>12</v>
      </c>
      <c r="AI4" s="9" t="s">
        <v>13</v>
      </c>
      <c r="AJ4" s="9" t="s">
        <v>14</v>
      </c>
      <c r="AK4" s="9" t="s">
        <v>12</v>
      </c>
      <c r="AL4" s="9" t="s">
        <v>13</v>
      </c>
      <c r="AM4" s="9" t="s">
        <v>14</v>
      </c>
    </row>
    <row r="5" spans="1:39" ht="15" x14ac:dyDescent="0.25">
      <c r="A5">
        <v>11</v>
      </c>
      <c r="B5" t="s">
        <v>15</v>
      </c>
      <c r="C5" s="10">
        <v>7.4399999999999995</v>
      </c>
      <c r="D5" s="11">
        <v>9.4</v>
      </c>
      <c r="E5" s="57">
        <v>16.22934379449767</v>
      </c>
      <c r="F5" s="57">
        <v>9.3700160085242121</v>
      </c>
      <c r="G5" s="11">
        <v>20.440000000000001</v>
      </c>
      <c r="H5" s="10">
        <v>18.448447089118364</v>
      </c>
      <c r="I5" s="10">
        <v>10.651215893033056</v>
      </c>
      <c r="J5" s="11">
        <v>23</v>
      </c>
      <c r="K5" s="10">
        <v>19.901045198682404</v>
      </c>
      <c r="L5" s="10">
        <v>11.489873802614197</v>
      </c>
      <c r="M5" s="11">
        <v>31.959999999999997</v>
      </c>
      <c r="N5" s="10">
        <v>5.8745893473501436</v>
      </c>
      <c r="O5" s="10">
        <v>3.3916957410711137</v>
      </c>
      <c r="P5" s="11">
        <v>11.06</v>
      </c>
      <c r="Q5" s="10">
        <v>19.10454396210493</v>
      </c>
      <c r="R5" s="10">
        <v>11.030013599266322</v>
      </c>
      <c r="S5" s="11">
        <v>21.12</v>
      </c>
      <c r="T5" s="10">
        <v>18.488666798879798</v>
      </c>
      <c r="U5" s="10">
        <v>10.674436753290548</v>
      </c>
      <c r="V5" s="10">
        <v>0</v>
      </c>
      <c r="W5" s="10">
        <v>0</v>
      </c>
      <c r="X5" s="10">
        <v>0</v>
      </c>
      <c r="Y5" s="10">
        <v>0</v>
      </c>
      <c r="Z5" s="10">
        <v>0</v>
      </c>
      <c r="AA5" s="10">
        <v>0</v>
      </c>
      <c r="AB5" s="10">
        <v>0</v>
      </c>
      <c r="AC5" s="10">
        <v>0</v>
      </c>
      <c r="AD5" s="10">
        <v>0</v>
      </c>
      <c r="AE5" s="10">
        <v>0</v>
      </c>
      <c r="AF5" s="10">
        <v>0</v>
      </c>
      <c r="AG5" s="10">
        <v>0</v>
      </c>
      <c r="AH5" s="10">
        <v>0</v>
      </c>
      <c r="AI5" s="10">
        <v>0</v>
      </c>
      <c r="AJ5" s="10">
        <v>0</v>
      </c>
      <c r="AK5" s="10">
        <v>0</v>
      </c>
      <c r="AL5" s="10">
        <v>0</v>
      </c>
      <c r="AM5" s="10">
        <v>0</v>
      </c>
    </row>
    <row r="6" spans="1:39" ht="15" x14ac:dyDescent="0.25">
      <c r="A6">
        <v>12</v>
      </c>
      <c r="B6" t="s">
        <v>16</v>
      </c>
      <c r="C6" s="10">
        <v>60.599999999999994</v>
      </c>
      <c r="D6" s="11">
        <v>21.22</v>
      </c>
      <c r="E6" s="57">
        <v>1.7247608529880312</v>
      </c>
      <c r="F6" s="57">
        <v>0.9957911427603684</v>
      </c>
      <c r="G6" s="11">
        <v>31.26</v>
      </c>
      <c r="H6" s="10">
        <v>6.0248485458142262</v>
      </c>
      <c r="I6" s="10">
        <v>3.4784479297525692</v>
      </c>
      <c r="J6" s="11">
        <v>32.800000000000004</v>
      </c>
      <c r="K6" s="10">
        <v>1.3218169313486632</v>
      </c>
      <c r="L6" s="10">
        <v>0.76315136113355586</v>
      </c>
      <c r="M6" s="11">
        <v>32.32</v>
      </c>
      <c r="N6" s="10">
        <v>0.60695963621974325</v>
      </c>
      <c r="O6" s="10">
        <v>0.35042830935870611</v>
      </c>
      <c r="P6" s="11">
        <v>27.62</v>
      </c>
      <c r="Q6" s="10">
        <v>2.5802325476592216</v>
      </c>
      <c r="R6" s="10">
        <v>1.4896979559628856</v>
      </c>
      <c r="S6" s="11">
        <v>28.06</v>
      </c>
      <c r="T6" s="10">
        <v>2.3394871232815104</v>
      </c>
      <c r="U6" s="10">
        <v>1.3507035203922433</v>
      </c>
      <c r="V6" s="10">
        <v>16.04</v>
      </c>
      <c r="W6" s="10">
        <v>2.16527134558235</v>
      </c>
      <c r="X6" s="10">
        <v>1.250119994240553</v>
      </c>
      <c r="Y6" s="10">
        <v>19.04</v>
      </c>
      <c r="Z6" s="10">
        <v>2.9371414674816063</v>
      </c>
      <c r="AA6" s="10">
        <v>1.6957594168985179</v>
      </c>
      <c r="AB6" s="10">
        <v>18.28</v>
      </c>
      <c r="AC6" s="10">
        <v>1.913739794224909</v>
      </c>
      <c r="AD6" s="10">
        <v>1.1048981853546502</v>
      </c>
      <c r="AE6" s="10">
        <v>17.84</v>
      </c>
      <c r="AF6" s="10">
        <v>3.7201612868261456</v>
      </c>
      <c r="AG6" s="10">
        <v>2.1478361203778999</v>
      </c>
      <c r="AH6" s="10">
        <v>17.88</v>
      </c>
      <c r="AI6" s="10">
        <v>4.1182034918153354</v>
      </c>
      <c r="AJ6" s="10">
        <v>2.377645894577241</v>
      </c>
      <c r="AK6" s="10">
        <v>17.7</v>
      </c>
      <c r="AL6" s="10">
        <v>0.78689262291623951</v>
      </c>
      <c r="AM6" s="10">
        <v>0.45431266766402156</v>
      </c>
    </row>
    <row r="7" spans="1:39" ht="15" x14ac:dyDescent="0.25">
      <c r="A7">
        <v>13</v>
      </c>
      <c r="B7" t="s">
        <v>17</v>
      </c>
      <c r="C7" s="10">
        <v>41.400000000000006</v>
      </c>
      <c r="D7" s="11">
        <v>15.659999999999998</v>
      </c>
      <c r="E7" s="57">
        <v>0.63498031465550164</v>
      </c>
      <c r="F7" s="57">
        <v>0.36660605559646714</v>
      </c>
      <c r="G7" s="11">
        <v>20.58</v>
      </c>
      <c r="H7" s="10">
        <v>4.6723013601436465</v>
      </c>
      <c r="I7" s="10">
        <v>2.6975544480139892</v>
      </c>
      <c r="J7" s="11">
        <v>22.039999999999996</v>
      </c>
      <c r="K7" s="10">
        <v>0.7005711955254792</v>
      </c>
      <c r="L7" s="10">
        <v>0.4044749683231334</v>
      </c>
      <c r="M7" s="11">
        <v>21.66</v>
      </c>
      <c r="N7" s="10">
        <v>0.41999999999999993</v>
      </c>
      <c r="O7" s="10">
        <v>0.24248711305964279</v>
      </c>
      <c r="P7" s="11">
        <v>19.180000000000003</v>
      </c>
      <c r="Q7" s="10">
        <v>0.99739661118333478</v>
      </c>
      <c r="R7" s="10">
        <v>0.57584720195551886</v>
      </c>
      <c r="S7" s="11">
        <v>19.940000000000001</v>
      </c>
      <c r="T7" s="10">
        <v>1.508774337003383</v>
      </c>
      <c r="U7" s="10">
        <v>0.87109126961530237</v>
      </c>
      <c r="V7" s="10">
        <v>13.340000000000002</v>
      </c>
      <c r="W7" s="10">
        <v>1.0805554127392085</v>
      </c>
      <c r="X7" s="10">
        <v>0.62385895841928929</v>
      </c>
      <c r="Y7" s="10">
        <v>17.66</v>
      </c>
      <c r="Z7" s="10">
        <v>2.5711476036976251</v>
      </c>
      <c r="AA7" s="10">
        <v>1.4844527611210852</v>
      </c>
      <c r="AB7" s="10">
        <v>15.339999999999998</v>
      </c>
      <c r="AC7" s="10">
        <v>1.2019983361053368</v>
      </c>
      <c r="AD7" s="10">
        <v>0.69397406291589847</v>
      </c>
      <c r="AE7" s="10">
        <v>15.9</v>
      </c>
      <c r="AF7" s="10">
        <v>3.758989225842492</v>
      </c>
      <c r="AG7" s="10">
        <v>2.1702534414210657</v>
      </c>
      <c r="AH7" s="10">
        <v>15.42</v>
      </c>
      <c r="AI7" s="10">
        <v>3.0286630713897598</v>
      </c>
      <c r="AJ7" s="10">
        <v>1.7485994395515567</v>
      </c>
      <c r="AK7" s="10">
        <v>14.94</v>
      </c>
      <c r="AL7" s="10">
        <v>0.96560861636586548</v>
      </c>
      <c r="AM7" s="10">
        <v>0.55749439459065453</v>
      </c>
    </row>
    <row r="8" spans="1:39" ht="15" x14ac:dyDescent="0.25">
      <c r="A8">
        <v>14</v>
      </c>
      <c r="B8" t="s">
        <v>18</v>
      </c>
      <c r="C8" s="10">
        <v>41.88</v>
      </c>
      <c r="D8" s="11">
        <v>15.76</v>
      </c>
      <c r="E8" s="57">
        <v>2.2097058627790203</v>
      </c>
      <c r="F8" s="57">
        <v>1.2757742747053618</v>
      </c>
      <c r="G8" s="11">
        <v>23.28</v>
      </c>
      <c r="H8" s="10">
        <v>3.7532386015280093</v>
      </c>
      <c r="I8" s="10">
        <v>2.1669333169250908</v>
      </c>
      <c r="J8" s="11">
        <v>23.66</v>
      </c>
      <c r="K8" s="10">
        <v>0.54110997033874653</v>
      </c>
      <c r="L8" s="10">
        <v>0.31240998703626571</v>
      </c>
      <c r="M8" s="11">
        <v>22.840000000000003</v>
      </c>
      <c r="N8" s="10">
        <v>0.91060419502657719</v>
      </c>
      <c r="O8" s="10">
        <v>0.52573757712379687</v>
      </c>
      <c r="P8" s="11">
        <v>20.900000000000002</v>
      </c>
      <c r="Q8" s="10">
        <v>2.5627329162439074</v>
      </c>
      <c r="R8" s="10">
        <v>1.4795945390545346</v>
      </c>
      <c r="S8" s="11">
        <v>21.900000000000002</v>
      </c>
      <c r="T8" s="10">
        <v>0.73729234364667229</v>
      </c>
      <c r="U8" s="10">
        <v>0.42567593307585633</v>
      </c>
      <c r="V8" s="10">
        <v>11.44</v>
      </c>
      <c r="W8" s="10">
        <v>1.2359611644384298</v>
      </c>
      <c r="X8" s="10">
        <v>0.71358251099645087</v>
      </c>
      <c r="Y8" s="10">
        <v>13.5</v>
      </c>
      <c r="Z8" s="10">
        <v>2.2585836269662467</v>
      </c>
      <c r="AA8" s="10">
        <v>1.3039938650162439</v>
      </c>
      <c r="AB8" s="10">
        <v>12.459999999999999</v>
      </c>
      <c r="AC8" s="10">
        <v>1.4177446878757824</v>
      </c>
      <c r="AD8" s="10">
        <v>0.81853527718724506</v>
      </c>
      <c r="AE8" s="10">
        <v>12.18</v>
      </c>
      <c r="AF8" s="10">
        <v>2.7495454169735045</v>
      </c>
      <c r="AG8" s="10">
        <v>1.5874507866387548</v>
      </c>
      <c r="AH8" s="10">
        <v>12.799999999999999</v>
      </c>
      <c r="AI8" s="10">
        <v>3.2145295145635195</v>
      </c>
      <c r="AJ8" s="10">
        <v>1.855909480551245</v>
      </c>
      <c r="AK8" s="10">
        <v>12.479999999999999</v>
      </c>
      <c r="AL8" s="10">
        <v>0.81166495550812157</v>
      </c>
      <c r="AM8" s="10">
        <v>0.46861498055439965</v>
      </c>
    </row>
    <row r="9" spans="1:39" ht="15" x14ac:dyDescent="0.25">
      <c r="A9">
        <v>15</v>
      </c>
      <c r="B9" t="s">
        <v>19</v>
      </c>
      <c r="C9" s="10"/>
      <c r="D9" s="11">
        <v>20.180000000000003</v>
      </c>
      <c r="E9" s="57">
        <v>0.94170058935948497</v>
      </c>
      <c r="F9" s="57">
        <v>0.54369108876272787</v>
      </c>
      <c r="G9" s="11">
        <v>24.64</v>
      </c>
      <c r="H9" s="10">
        <v>5.0057167318976381</v>
      </c>
      <c r="I9" s="10">
        <v>2.8900519026481151</v>
      </c>
      <c r="J9" s="11">
        <v>26.26</v>
      </c>
      <c r="K9" s="10">
        <v>0.45825756949558277</v>
      </c>
      <c r="L9" s="10">
        <v>0.26457513110645836</v>
      </c>
      <c r="M9" s="11">
        <v>26.24</v>
      </c>
      <c r="N9" s="10">
        <v>0.60099916805267029</v>
      </c>
      <c r="O9" s="10">
        <v>0.34698703145795035</v>
      </c>
      <c r="P9" s="11">
        <v>23.72</v>
      </c>
      <c r="Q9" s="10">
        <v>0.86185845705660813</v>
      </c>
      <c r="R9" s="10">
        <v>0.49759421218498823</v>
      </c>
      <c r="S9" s="11">
        <v>24.560000000000002</v>
      </c>
      <c r="T9" s="10">
        <v>1.4725488107359987</v>
      </c>
      <c r="U9" s="10">
        <v>0.85017645227329219</v>
      </c>
      <c r="V9" s="10">
        <v>0</v>
      </c>
      <c r="W9" s="10">
        <v>0</v>
      </c>
      <c r="X9" s="10">
        <v>0</v>
      </c>
      <c r="Y9" s="10">
        <v>0</v>
      </c>
      <c r="Z9" s="10">
        <v>0</v>
      </c>
      <c r="AA9" s="10">
        <v>0</v>
      </c>
      <c r="AB9" s="10">
        <v>0</v>
      </c>
      <c r="AC9" s="10">
        <v>0</v>
      </c>
      <c r="AD9" s="10">
        <v>0</v>
      </c>
      <c r="AE9" s="10">
        <v>0</v>
      </c>
      <c r="AF9" s="10">
        <v>0</v>
      </c>
      <c r="AG9" s="10">
        <v>0</v>
      </c>
      <c r="AH9" s="10">
        <v>0</v>
      </c>
      <c r="AI9" s="10">
        <v>0</v>
      </c>
      <c r="AJ9" s="10">
        <v>0</v>
      </c>
      <c r="AK9" s="10">
        <v>0</v>
      </c>
      <c r="AL9" s="10">
        <v>0</v>
      </c>
      <c r="AM9" s="10">
        <v>0</v>
      </c>
    </row>
    <row r="10" spans="1:39" ht="15" x14ac:dyDescent="0.25">
      <c r="A10">
        <v>16</v>
      </c>
      <c r="B10" t="s">
        <v>20</v>
      </c>
      <c r="C10" s="10">
        <v>28.200000000000003</v>
      </c>
      <c r="D10" s="11">
        <v>4.96</v>
      </c>
      <c r="E10" s="57">
        <v>4.4937289637894287</v>
      </c>
      <c r="F10" s="57">
        <v>2.5944556269090446</v>
      </c>
      <c r="G10" s="11">
        <v>7.04</v>
      </c>
      <c r="H10" s="10">
        <v>6.4290590291270471</v>
      </c>
      <c r="I10" s="10">
        <v>3.711818961102495</v>
      </c>
      <c r="J10" s="11">
        <v>3.5400000000000005</v>
      </c>
      <c r="K10" s="10">
        <v>6.1314598587938258</v>
      </c>
      <c r="L10" s="10">
        <v>3.5400000000000005</v>
      </c>
      <c r="M10" s="11">
        <v>3.52</v>
      </c>
      <c r="N10" s="10">
        <v>6.0968188426424481</v>
      </c>
      <c r="O10" s="10">
        <v>3.52</v>
      </c>
      <c r="P10" s="11">
        <v>6.9600000000000009</v>
      </c>
      <c r="Q10" s="10">
        <v>6.0382779001963787</v>
      </c>
      <c r="R10" s="10">
        <v>3.4862013711201478</v>
      </c>
      <c r="S10" s="11">
        <v>6.84</v>
      </c>
      <c r="T10" s="10">
        <v>5.9239176226547912</v>
      </c>
      <c r="U10" s="10">
        <v>3.4201754340969117</v>
      </c>
      <c r="V10" s="10">
        <v>5.66</v>
      </c>
      <c r="W10" s="10">
        <v>0.45431266766402179</v>
      </c>
      <c r="X10" s="10">
        <v>0.26229754097207997</v>
      </c>
      <c r="Y10" s="10">
        <v>0</v>
      </c>
      <c r="Z10" s="10">
        <v>0</v>
      </c>
      <c r="AA10" s="10">
        <v>0</v>
      </c>
      <c r="AB10" s="10">
        <v>2.2400000000000002</v>
      </c>
      <c r="AC10" s="10">
        <v>3.8797938089542852</v>
      </c>
      <c r="AD10" s="10">
        <v>2.2400000000000002</v>
      </c>
      <c r="AE10" s="10">
        <v>1.58</v>
      </c>
      <c r="AF10" s="10">
        <v>2.736640275958826</v>
      </c>
      <c r="AG10" s="10">
        <v>1.58</v>
      </c>
      <c r="AH10" s="10">
        <v>4.580000000000001</v>
      </c>
      <c r="AI10" s="10">
        <v>4.1527340391602259</v>
      </c>
      <c r="AJ10" s="10">
        <v>2.3975821153820784</v>
      </c>
      <c r="AK10" s="10">
        <v>4.1000000000000005</v>
      </c>
      <c r="AL10" s="10">
        <v>3.5791060336346563</v>
      </c>
      <c r="AM10" s="10">
        <v>2.0663978319771825</v>
      </c>
    </row>
    <row r="11" spans="1:39" ht="15" x14ac:dyDescent="0.25">
      <c r="A11">
        <v>17</v>
      </c>
      <c r="B11" t="s">
        <v>21</v>
      </c>
      <c r="C11" s="10">
        <v>36.660000000000004</v>
      </c>
      <c r="D11" s="11">
        <v>11.180000000000001</v>
      </c>
      <c r="E11" s="57">
        <v>0.39038442591886241</v>
      </c>
      <c r="F11" s="57">
        <v>0.22538855339169275</v>
      </c>
      <c r="G11" s="11">
        <v>13.980000000000002</v>
      </c>
      <c r="H11" s="10">
        <v>2.1331666601557204</v>
      </c>
      <c r="I11" s="10">
        <v>1.2315843454672402</v>
      </c>
      <c r="J11" s="11">
        <v>14.339999999999998</v>
      </c>
      <c r="K11" s="10">
        <v>0.31176914536239742</v>
      </c>
      <c r="L11" s="10">
        <v>0.17999999999999972</v>
      </c>
      <c r="M11" s="11">
        <v>14.1</v>
      </c>
      <c r="N11" s="10">
        <v>0.33406586176980235</v>
      </c>
      <c r="O11" s="10">
        <v>0.19287301521985972</v>
      </c>
      <c r="P11" s="11">
        <v>13.100000000000001</v>
      </c>
      <c r="Q11" s="10">
        <v>0.15099668870541436</v>
      </c>
      <c r="R11" s="10">
        <v>8.7177978870813105E-2</v>
      </c>
      <c r="S11" s="11">
        <v>13.36</v>
      </c>
      <c r="T11" s="10">
        <v>0.60695963621974069</v>
      </c>
      <c r="U11" s="10">
        <v>0.35042830935870461</v>
      </c>
      <c r="V11" s="10">
        <v>8.34</v>
      </c>
      <c r="W11" s="10">
        <v>1.0093562304756434</v>
      </c>
      <c r="X11" s="10">
        <v>0.58275209137333872</v>
      </c>
      <c r="Y11" s="10">
        <v>11.660000000000002</v>
      </c>
      <c r="Z11" s="10">
        <v>3.0619601565010592</v>
      </c>
      <c r="AA11" s="10">
        <v>1.7678235206037953</v>
      </c>
      <c r="AB11" s="10">
        <v>9.44</v>
      </c>
      <c r="AC11" s="10">
        <v>0.81461647417665173</v>
      </c>
      <c r="AD11" s="10">
        <v>0.47031904065219371</v>
      </c>
      <c r="AE11" s="10">
        <v>9.9</v>
      </c>
      <c r="AF11" s="10">
        <v>2.8276492003075622</v>
      </c>
      <c r="AG11" s="10">
        <v>1.6325440269714011</v>
      </c>
      <c r="AH11" s="10">
        <v>9.66</v>
      </c>
      <c r="AI11" s="10">
        <v>3.1544254627427799</v>
      </c>
      <c r="AJ11" s="10">
        <v>1.8212083900531539</v>
      </c>
      <c r="AK11" s="10">
        <v>9.2200000000000006</v>
      </c>
      <c r="AL11" s="10">
        <v>0.87429971977577559</v>
      </c>
      <c r="AM11" s="10">
        <v>0.50477717856495841</v>
      </c>
    </row>
    <row r="12" spans="1:39" ht="15" x14ac:dyDescent="0.25">
      <c r="A12">
        <v>18</v>
      </c>
      <c r="B12" t="s">
        <v>22</v>
      </c>
      <c r="C12" s="10">
        <v>38.339999999999996</v>
      </c>
      <c r="D12" s="11">
        <v>10.399999999999999</v>
      </c>
      <c r="E12" s="57">
        <v>0.93016127633867818</v>
      </c>
      <c r="F12" s="57">
        <v>0.53702886328390176</v>
      </c>
      <c r="G12" s="11">
        <v>10.62</v>
      </c>
      <c r="H12" s="10">
        <v>1.4733634989370457</v>
      </c>
      <c r="I12" s="10">
        <v>0.85064681272547227</v>
      </c>
      <c r="J12" s="11">
        <v>11.199999999999998</v>
      </c>
      <c r="K12" s="10">
        <v>0.30199337741082982</v>
      </c>
      <c r="L12" s="10">
        <v>0.17435595774162685</v>
      </c>
      <c r="M12" s="11">
        <v>10.979999999999999</v>
      </c>
      <c r="N12" s="10">
        <v>0.36496575181789315</v>
      </c>
      <c r="O12" s="10">
        <v>0.21071307505705478</v>
      </c>
      <c r="P12" s="11">
        <v>10.6</v>
      </c>
      <c r="Q12" s="10">
        <v>0.27712812921102065</v>
      </c>
      <c r="R12" s="10">
        <v>0.16000000000000017</v>
      </c>
      <c r="S12" s="11">
        <v>10.86</v>
      </c>
      <c r="T12" s="10">
        <v>0.36496575181789254</v>
      </c>
      <c r="U12" s="10">
        <v>0.21071307505705442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0">
        <v>0</v>
      </c>
      <c r="AB12" s="10">
        <v>0</v>
      </c>
      <c r="AC12" s="10">
        <v>0</v>
      </c>
      <c r="AD12" s="10">
        <v>0</v>
      </c>
      <c r="AE12" s="10">
        <v>1.74</v>
      </c>
      <c r="AF12" s="10">
        <v>3.0137684051698463</v>
      </c>
      <c r="AG12" s="10">
        <v>1.74</v>
      </c>
      <c r="AH12" s="10">
        <v>3.6199999999999997</v>
      </c>
      <c r="AI12" s="10">
        <v>3.1591771080457023</v>
      </c>
      <c r="AJ12" s="10">
        <v>1.8239517537478898</v>
      </c>
      <c r="AK12" s="10">
        <v>0</v>
      </c>
      <c r="AL12" s="10">
        <v>0</v>
      </c>
      <c r="AM12" s="10">
        <v>0</v>
      </c>
    </row>
    <row r="13" spans="1:39" ht="15" x14ac:dyDescent="0.25">
      <c r="A13">
        <v>20</v>
      </c>
      <c r="B13" t="s">
        <v>23</v>
      </c>
      <c r="C13" s="10">
        <v>27.660000000000004</v>
      </c>
      <c r="D13" s="11">
        <v>8.5</v>
      </c>
      <c r="E13" s="57">
        <v>0.69541354602854843</v>
      </c>
      <c r="F13" s="57">
        <v>0.40149719799769468</v>
      </c>
      <c r="G13" s="11">
        <v>9.14</v>
      </c>
      <c r="H13" s="10">
        <v>1.1341957503006199</v>
      </c>
      <c r="I13" s="10">
        <v>0.65482822174979249</v>
      </c>
      <c r="J13" s="11">
        <v>9.4</v>
      </c>
      <c r="K13" s="10">
        <v>0.249799919935936</v>
      </c>
      <c r="L13" s="10">
        <v>0.14422205101855962</v>
      </c>
      <c r="M13" s="11">
        <v>9.3400000000000016</v>
      </c>
      <c r="N13" s="10">
        <v>0.22715633383201181</v>
      </c>
      <c r="O13" s="10">
        <v>0.13114877048604051</v>
      </c>
      <c r="P13" s="11">
        <v>9.5200000000000014</v>
      </c>
      <c r="Q13" s="10">
        <v>0.91847700025640289</v>
      </c>
      <c r="R13" s="10">
        <v>0.53028294334251425</v>
      </c>
      <c r="S13" s="11">
        <v>8.92</v>
      </c>
      <c r="T13" s="10">
        <v>0.42567593307585605</v>
      </c>
      <c r="U13" s="10">
        <v>0.24576411454889063</v>
      </c>
      <c r="V13" s="10">
        <v>1.26</v>
      </c>
      <c r="W13" s="10">
        <v>2.1823840175367857</v>
      </c>
      <c r="X13" s="10">
        <v>1.2600000000000002</v>
      </c>
      <c r="Y13" s="10">
        <v>0</v>
      </c>
      <c r="Z13" s="10">
        <v>0</v>
      </c>
      <c r="AA13" s="10">
        <v>0</v>
      </c>
      <c r="AB13" s="10">
        <v>2.7600000000000002</v>
      </c>
      <c r="AC13" s="10">
        <v>2.3932404810214951</v>
      </c>
      <c r="AD13" s="10">
        <v>1.3817380359532698</v>
      </c>
      <c r="AE13" s="10">
        <v>0</v>
      </c>
      <c r="AF13" s="10">
        <v>0</v>
      </c>
      <c r="AG13" s="10">
        <v>0</v>
      </c>
      <c r="AH13" s="10">
        <v>0</v>
      </c>
      <c r="AI13" s="10">
        <v>0</v>
      </c>
      <c r="AJ13" s="10">
        <v>0</v>
      </c>
      <c r="AK13" s="10">
        <v>0</v>
      </c>
      <c r="AL13" s="10">
        <v>0</v>
      </c>
      <c r="AM13" s="10">
        <v>0</v>
      </c>
    </row>
    <row r="14" spans="1:39" ht="15" x14ac:dyDescent="0.25">
      <c r="A14">
        <v>19</v>
      </c>
      <c r="B14" t="s">
        <v>24</v>
      </c>
      <c r="C14" s="10">
        <v>28.86</v>
      </c>
      <c r="D14" s="11">
        <v>6.580000000000001</v>
      </c>
      <c r="E14" s="57">
        <v>6.9282032302754634E-2</v>
      </c>
      <c r="F14" s="57">
        <v>3.9999999999999737E-2</v>
      </c>
      <c r="G14" s="11">
        <v>7.44</v>
      </c>
      <c r="H14" s="10">
        <v>1.1112155506471249</v>
      </c>
      <c r="I14" s="10">
        <v>0.64156059729381576</v>
      </c>
      <c r="J14" s="11">
        <v>7.94</v>
      </c>
      <c r="K14" s="10">
        <v>0.4886716689148245</v>
      </c>
      <c r="L14" s="10">
        <v>0.2821347195933176</v>
      </c>
      <c r="M14" s="11">
        <v>8</v>
      </c>
      <c r="N14" s="10">
        <v>0.24248711305964227</v>
      </c>
      <c r="O14" s="10">
        <v>0.13999999999999968</v>
      </c>
      <c r="P14" s="11">
        <v>7.419999999999999</v>
      </c>
      <c r="Q14" s="10">
        <v>0.24248711305964329</v>
      </c>
      <c r="R14" s="10">
        <v>0.14000000000000029</v>
      </c>
      <c r="S14" s="11">
        <v>7.68</v>
      </c>
      <c r="T14" s="10">
        <v>0.26153393661244079</v>
      </c>
      <c r="U14" s="10">
        <v>0.15099668870541522</v>
      </c>
      <c r="V14" s="10">
        <v>3.58</v>
      </c>
      <c r="W14" s="10">
        <v>0.28354893757515665</v>
      </c>
      <c r="X14" s="10">
        <v>0.16370705543744909</v>
      </c>
      <c r="Y14" s="10">
        <v>4.4000000000000004</v>
      </c>
      <c r="Z14" s="10">
        <v>0.98650899641108114</v>
      </c>
      <c r="AA14" s="10">
        <v>0.56956123463592534</v>
      </c>
      <c r="AB14" s="10">
        <v>3.78</v>
      </c>
      <c r="AC14" s="10">
        <v>0.33406586176980141</v>
      </c>
      <c r="AD14" s="10">
        <v>0.19287301521985917</v>
      </c>
      <c r="AE14" s="10">
        <v>4.12</v>
      </c>
      <c r="AF14" s="10">
        <v>0.97549987186057541</v>
      </c>
      <c r="AG14" s="10">
        <v>0.56320511361314873</v>
      </c>
      <c r="AH14" s="10">
        <v>4.0199999999999996</v>
      </c>
      <c r="AI14" s="10">
        <v>1.1572380913191569</v>
      </c>
      <c r="AJ14" s="10">
        <v>0.66813172353960404</v>
      </c>
      <c r="AK14" s="10">
        <v>3.8200000000000003</v>
      </c>
      <c r="AL14" s="10">
        <v>0.29597297173897524</v>
      </c>
      <c r="AM14" s="10">
        <v>0.17088007490635088</v>
      </c>
    </row>
    <row r="15" spans="1:39" ht="15" x14ac:dyDescent="0.25">
      <c r="A15">
        <v>20</v>
      </c>
      <c r="B15" t="s">
        <v>25</v>
      </c>
      <c r="C15" s="10">
        <v>24.240000000000002</v>
      </c>
      <c r="D15" s="11">
        <v>6.56</v>
      </c>
      <c r="E15" s="57">
        <v>0.24248711305964277</v>
      </c>
      <c r="F15" s="57">
        <v>0.13999999999999999</v>
      </c>
      <c r="G15" s="11">
        <v>7.38</v>
      </c>
      <c r="H15" s="10">
        <v>0.78000000000000014</v>
      </c>
      <c r="I15" s="10">
        <v>0.45033320996790821</v>
      </c>
      <c r="J15" s="11">
        <v>7.6000000000000005</v>
      </c>
      <c r="K15" s="10">
        <v>0.51029403288692354</v>
      </c>
      <c r="L15" s="10">
        <v>0.29461839725312505</v>
      </c>
      <c r="M15" s="11">
        <v>7.6000000000000005</v>
      </c>
      <c r="N15" s="10">
        <v>0.33045423283716652</v>
      </c>
      <c r="O15" s="10">
        <v>0.19078784028338938</v>
      </c>
      <c r="P15" s="11">
        <v>7.94</v>
      </c>
      <c r="Q15" s="10">
        <v>0.36166282640050196</v>
      </c>
      <c r="R15" s="10">
        <v>0.2088061301782107</v>
      </c>
      <c r="S15" s="11">
        <v>7.44</v>
      </c>
      <c r="T15" s="10">
        <v>6.0000000000000053E-2</v>
      </c>
      <c r="U15" s="10">
        <v>3.4641016151377581E-2</v>
      </c>
      <c r="V15" s="10">
        <v>3.6999999999999997</v>
      </c>
      <c r="W15" s="10">
        <v>1.1357816691600529</v>
      </c>
      <c r="X15" s="10">
        <v>0.65574385243019906</v>
      </c>
      <c r="Y15" s="10">
        <v>4.74</v>
      </c>
      <c r="Z15" s="10">
        <v>0.76602872008822476</v>
      </c>
      <c r="AA15" s="10">
        <v>0.44226688774992107</v>
      </c>
      <c r="AB15" s="10">
        <v>3.9999999999999996</v>
      </c>
      <c r="AC15" s="10">
        <v>1.1762652762026125</v>
      </c>
      <c r="AD15" s="10">
        <v>0.67911707385398778</v>
      </c>
      <c r="AE15" s="10">
        <v>3.8400000000000003</v>
      </c>
      <c r="AF15" s="10">
        <v>1.2599999999999993</v>
      </c>
      <c r="AG15" s="10">
        <v>0.72746133917892808</v>
      </c>
      <c r="AH15" s="10">
        <v>3</v>
      </c>
      <c r="AI15" s="10">
        <v>0.8959910713840854</v>
      </c>
      <c r="AJ15" s="10">
        <v>0.51730068625510295</v>
      </c>
      <c r="AK15" s="10">
        <v>4.1000000000000005</v>
      </c>
      <c r="AL15" s="10">
        <v>1.1608617488745161</v>
      </c>
      <c r="AM15" s="10">
        <v>0.67022384320464168</v>
      </c>
    </row>
    <row r="16" spans="1:39" ht="15" x14ac:dyDescent="0.25">
      <c r="A16">
        <v>21</v>
      </c>
      <c r="B16" t="s">
        <v>26</v>
      </c>
      <c r="C16" s="10"/>
      <c r="D16" s="11">
        <v>0</v>
      </c>
      <c r="E16" s="57">
        <v>0</v>
      </c>
      <c r="F16" s="57">
        <v>0</v>
      </c>
      <c r="G16" s="11">
        <v>0</v>
      </c>
      <c r="H16" s="10">
        <v>0</v>
      </c>
      <c r="I16" s="10">
        <v>0</v>
      </c>
      <c r="J16" s="11">
        <v>0</v>
      </c>
      <c r="K16" s="10">
        <v>0</v>
      </c>
      <c r="L16" s="10">
        <v>0</v>
      </c>
      <c r="M16" s="11">
        <v>0</v>
      </c>
      <c r="N16" s="10">
        <v>0</v>
      </c>
      <c r="O16" s="10">
        <v>0</v>
      </c>
      <c r="P16" s="11">
        <v>0</v>
      </c>
      <c r="Q16" s="10">
        <v>0</v>
      </c>
      <c r="R16" s="10">
        <v>0</v>
      </c>
      <c r="S16" s="11">
        <v>0</v>
      </c>
      <c r="T16" s="10">
        <v>0</v>
      </c>
      <c r="U16" s="10">
        <v>0</v>
      </c>
      <c r="V16" s="10">
        <v>0.28000000000000003</v>
      </c>
      <c r="W16" s="10">
        <v>0.24248711305964282</v>
      </c>
      <c r="X16" s="10">
        <v>0.14000000000000001</v>
      </c>
      <c r="Y16" s="10">
        <v>0.14000000000000001</v>
      </c>
      <c r="Z16" s="10">
        <v>0.24248711305964282</v>
      </c>
      <c r="AA16" s="10">
        <v>0.14000000000000001</v>
      </c>
      <c r="AB16" s="10">
        <v>0.34</v>
      </c>
      <c r="AC16" s="10">
        <v>0.29597297173897485</v>
      </c>
      <c r="AD16" s="10">
        <v>0.17088007490635065</v>
      </c>
      <c r="AE16" s="10">
        <v>0.24</v>
      </c>
      <c r="AF16" s="10">
        <v>0.41569219381653055</v>
      </c>
      <c r="AG16" s="10">
        <v>0.24000000000000002</v>
      </c>
      <c r="AH16" s="10">
        <v>0.14000000000000001</v>
      </c>
      <c r="AI16" s="10">
        <v>0.24248711305964282</v>
      </c>
      <c r="AJ16" s="10">
        <v>0.14000000000000001</v>
      </c>
      <c r="AK16" s="10">
        <v>0.5</v>
      </c>
      <c r="AL16" s="10">
        <v>3.4641016151377581E-2</v>
      </c>
      <c r="AM16" s="10">
        <v>2.0000000000000021E-2</v>
      </c>
    </row>
    <row r="17" spans="1:39" ht="15" x14ac:dyDescent="0.25">
      <c r="A17">
        <v>22</v>
      </c>
      <c r="B17" t="s">
        <v>27</v>
      </c>
      <c r="C17" s="10">
        <v>24.06</v>
      </c>
      <c r="D17" s="11">
        <v>7.18</v>
      </c>
      <c r="E17" s="57">
        <v>0.60695963621974058</v>
      </c>
      <c r="F17" s="57">
        <v>0.35042830935870456</v>
      </c>
      <c r="G17" s="11">
        <v>3.92</v>
      </c>
      <c r="H17" s="10">
        <v>2.580930064918459</v>
      </c>
      <c r="I17" s="10">
        <v>1.4901006677402706</v>
      </c>
      <c r="J17" s="11">
        <v>3.9599999999999995</v>
      </c>
      <c r="K17" s="10">
        <v>2.9692423275980699</v>
      </c>
      <c r="L17" s="10">
        <v>1.7142928571279767</v>
      </c>
      <c r="M17" s="11">
        <v>2.02</v>
      </c>
      <c r="N17" s="10">
        <v>3.4641016151377574E-2</v>
      </c>
      <c r="O17" s="10">
        <v>2.0000000000000018E-2</v>
      </c>
      <c r="P17" s="11">
        <v>3.84</v>
      </c>
      <c r="Q17" s="10">
        <v>3.1544254627427795</v>
      </c>
      <c r="R17" s="10">
        <v>1.8212083900531537</v>
      </c>
      <c r="S17" s="11">
        <v>3.78</v>
      </c>
      <c r="T17" s="10">
        <v>2.9619588113273951</v>
      </c>
      <c r="U17" s="10">
        <v>1.7100877170484556</v>
      </c>
      <c r="V17" s="10">
        <v>4.62</v>
      </c>
      <c r="W17" s="10">
        <v>1.5143315356948774</v>
      </c>
      <c r="X17" s="10">
        <v>0.87429971977577692</v>
      </c>
      <c r="Y17" s="10">
        <v>4.3</v>
      </c>
      <c r="Z17" s="10">
        <v>0.7738216848861269</v>
      </c>
      <c r="AA17" s="10">
        <v>0.44676615807377518</v>
      </c>
      <c r="AB17" s="10">
        <v>4.0200000000000005</v>
      </c>
      <c r="AC17" s="10">
        <v>0.37469987990390413</v>
      </c>
      <c r="AD17" s="10">
        <v>0.21633307652783951</v>
      </c>
      <c r="AE17" s="10">
        <v>4.9800000000000004</v>
      </c>
      <c r="AF17" s="10">
        <v>0.94297401873010023</v>
      </c>
      <c r="AG17" s="10">
        <v>0.54442630355264665</v>
      </c>
      <c r="AH17" s="10">
        <v>7</v>
      </c>
      <c r="AI17" s="10">
        <v>2.2048129172335713</v>
      </c>
      <c r="AJ17" s="10">
        <v>1.2729493312775666</v>
      </c>
      <c r="AK17" s="10">
        <v>3.6999999999999997</v>
      </c>
      <c r="AL17" s="10">
        <v>0.34117444218463977</v>
      </c>
      <c r="AM17" s="10">
        <v>0.1969771560359222</v>
      </c>
    </row>
    <row r="18" spans="1:39" ht="15" x14ac:dyDescent="0.25">
      <c r="A18">
        <v>23</v>
      </c>
      <c r="B18" t="s">
        <v>28</v>
      </c>
      <c r="C18" s="10">
        <v>3.12</v>
      </c>
      <c r="D18" s="11">
        <v>0</v>
      </c>
      <c r="E18" s="57">
        <v>0</v>
      </c>
      <c r="F18" s="57">
        <v>0</v>
      </c>
      <c r="G18" s="11">
        <v>0</v>
      </c>
      <c r="H18" s="10">
        <v>0</v>
      </c>
      <c r="I18" s="10">
        <v>0</v>
      </c>
      <c r="J18" s="11">
        <v>0.14000000000000001</v>
      </c>
      <c r="K18" s="10">
        <v>0.24248711305964282</v>
      </c>
      <c r="L18" s="10">
        <v>0.14000000000000001</v>
      </c>
      <c r="M18" s="11">
        <v>0.18000000000000002</v>
      </c>
      <c r="N18" s="10">
        <v>0.31176914536239791</v>
      </c>
      <c r="O18" s="10">
        <v>0.18000000000000002</v>
      </c>
      <c r="P18" s="11">
        <v>0.16</v>
      </c>
      <c r="Q18" s="10">
        <v>0.27712812921102037</v>
      </c>
      <c r="R18" s="10">
        <v>0.16</v>
      </c>
      <c r="S18" s="11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0">
        <v>0</v>
      </c>
      <c r="AB18" s="10">
        <v>0.08</v>
      </c>
      <c r="AC18" s="10">
        <v>0.13856406460551018</v>
      </c>
      <c r="AD18" s="10">
        <v>0.08</v>
      </c>
      <c r="AE18" s="10">
        <v>0</v>
      </c>
      <c r="AF18" s="10">
        <v>0</v>
      </c>
      <c r="AG18" s="10">
        <v>0</v>
      </c>
      <c r="AH18" s="10">
        <v>0</v>
      </c>
      <c r="AI18" s="10">
        <v>0</v>
      </c>
      <c r="AJ18" s="10">
        <v>0</v>
      </c>
      <c r="AK18" s="10">
        <v>0</v>
      </c>
      <c r="AL18" s="10">
        <v>0</v>
      </c>
      <c r="AM18" s="10">
        <v>0</v>
      </c>
    </row>
    <row r="19" spans="1:39" ht="15" x14ac:dyDescent="0.25">
      <c r="A19">
        <v>24</v>
      </c>
      <c r="B19" t="s">
        <v>29</v>
      </c>
      <c r="C19" s="10">
        <v>3.84</v>
      </c>
      <c r="D19" s="11">
        <v>0.10000000000000002</v>
      </c>
      <c r="E19" s="57">
        <v>0.17320508075688776</v>
      </c>
      <c r="F19" s="57">
        <v>0.10000000000000002</v>
      </c>
      <c r="G19" s="11">
        <v>0.57999999999999996</v>
      </c>
      <c r="H19" s="10">
        <v>1.0045894683899488</v>
      </c>
      <c r="I19" s="10">
        <v>0.57999999999999996</v>
      </c>
      <c r="J19" s="11">
        <v>0.64</v>
      </c>
      <c r="K19" s="10">
        <v>1.1085125168440815</v>
      </c>
      <c r="L19" s="10">
        <v>0.64</v>
      </c>
      <c r="M19" s="11">
        <v>0.9</v>
      </c>
      <c r="N19" s="10">
        <v>1.5588457268119897</v>
      </c>
      <c r="O19" s="10">
        <v>0.90000000000000013</v>
      </c>
      <c r="P19" s="11">
        <v>0</v>
      </c>
      <c r="Q19" s="10">
        <v>0</v>
      </c>
      <c r="R19" s="10">
        <v>0</v>
      </c>
      <c r="S19" s="11">
        <v>2.54</v>
      </c>
      <c r="T19" s="10">
        <v>0.96994845223857096</v>
      </c>
      <c r="U19" s="10">
        <v>0.55999999999999983</v>
      </c>
      <c r="V19" s="10">
        <v>1.4400000000000002</v>
      </c>
      <c r="W19" s="10">
        <v>0.31749015732775016</v>
      </c>
      <c r="X19" s="10">
        <v>0.18330302779823321</v>
      </c>
      <c r="Y19" s="10">
        <v>0.66</v>
      </c>
      <c r="Z19" s="10">
        <v>0.66000000000000014</v>
      </c>
      <c r="AA19" s="10">
        <v>0.38105117766515312</v>
      </c>
      <c r="AB19" s="10">
        <v>2.16</v>
      </c>
      <c r="AC19" s="10">
        <v>0.90796475702529278</v>
      </c>
      <c r="AD19" s="10">
        <v>0.52421369688324593</v>
      </c>
      <c r="AE19" s="10">
        <v>0.20000000000000004</v>
      </c>
      <c r="AF19" s="10">
        <v>0.34641016151377552</v>
      </c>
      <c r="AG19" s="10">
        <v>0.20000000000000004</v>
      </c>
      <c r="AH19" s="10">
        <v>1.6000000000000003</v>
      </c>
      <c r="AI19" s="10">
        <v>0.39038442591886169</v>
      </c>
      <c r="AJ19" s="10">
        <v>0.22538855339169234</v>
      </c>
      <c r="AK19" s="10">
        <v>2.9600000000000004</v>
      </c>
      <c r="AL19" s="10">
        <v>0.58889727457341978</v>
      </c>
      <c r="AM19" s="10">
        <v>0.34000000000000091</v>
      </c>
    </row>
    <row r="20" spans="1:39" ht="15" x14ac:dyDescent="0.25">
      <c r="A20">
        <v>25</v>
      </c>
      <c r="B20" t="s">
        <v>30</v>
      </c>
      <c r="C20" s="10">
        <v>2.82</v>
      </c>
      <c r="D20" s="11">
        <v>1.26</v>
      </c>
      <c r="E20" s="57">
        <v>0.15874507866387508</v>
      </c>
      <c r="F20" s="57">
        <v>9.1651513899116605E-2</v>
      </c>
      <c r="G20" s="11">
        <v>1.1000000000000001</v>
      </c>
      <c r="H20" s="10">
        <v>0.17320508075688718</v>
      </c>
      <c r="I20" s="10">
        <v>9.9999999999999686E-2</v>
      </c>
      <c r="J20" s="11">
        <v>0.9</v>
      </c>
      <c r="K20" s="10">
        <v>0.7937253933193773</v>
      </c>
      <c r="L20" s="10">
        <v>0.45825756949558411</v>
      </c>
      <c r="M20" s="11">
        <v>0.82</v>
      </c>
      <c r="N20" s="10">
        <v>0.81018516402116392</v>
      </c>
      <c r="O20" s="10">
        <v>0.4677606225410601</v>
      </c>
      <c r="P20" s="11">
        <v>1.2000000000000002</v>
      </c>
      <c r="Q20" s="10">
        <v>0.4199999999999996</v>
      </c>
      <c r="R20" s="10">
        <v>0.2424871130596426</v>
      </c>
      <c r="S20" s="11">
        <v>1.5200000000000002</v>
      </c>
      <c r="T20" s="10">
        <v>0.21071307505705267</v>
      </c>
      <c r="U20" s="10">
        <v>0.12165525060596319</v>
      </c>
      <c r="V20" s="10">
        <v>0.5</v>
      </c>
      <c r="W20" s="10">
        <v>0.13856406460551038</v>
      </c>
      <c r="X20" s="10">
        <v>8.0000000000000113E-2</v>
      </c>
      <c r="Y20" s="10">
        <v>0.70000000000000007</v>
      </c>
      <c r="Z20" s="10">
        <v>0.24979991993593595</v>
      </c>
      <c r="AA20" s="10">
        <v>0.14422205101855959</v>
      </c>
      <c r="AB20" s="10">
        <v>0.45999999999999996</v>
      </c>
      <c r="AC20" s="10">
        <v>3.4641016151377511E-2</v>
      </c>
      <c r="AD20" s="10">
        <v>1.999999999999998E-2</v>
      </c>
      <c r="AE20" s="10">
        <v>0.56000000000000005</v>
      </c>
      <c r="AF20" s="10">
        <v>0.19287301521985897</v>
      </c>
      <c r="AG20" s="10">
        <v>0.11135528725660038</v>
      </c>
      <c r="AH20" s="10">
        <v>0.5</v>
      </c>
      <c r="AI20" s="10">
        <v>0.15099668870541513</v>
      </c>
      <c r="AJ20" s="10">
        <v>8.7177978870813549E-2</v>
      </c>
      <c r="AK20" s="10">
        <v>0.38000000000000006</v>
      </c>
      <c r="AL20" s="10">
        <v>0.27055498516937371</v>
      </c>
      <c r="AM20" s="10">
        <v>0.15620499351813313</v>
      </c>
    </row>
    <row r="21" spans="1:39" ht="15" x14ac:dyDescent="0.25">
      <c r="A21">
        <v>26</v>
      </c>
      <c r="B21" t="s">
        <v>31</v>
      </c>
      <c r="C21" s="10">
        <v>6.42</v>
      </c>
      <c r="D21" s="11">
        <v>1.0999999999999999</v>
      </c>
      <c r="E21" s="57">
        <v>0.75973679652890325</v>
      </c>
      <c r="F21" s="57">
        <v>0.43863424398922624</v>
      </c>
      <c r="G21" s="11">
        <v>0.96</v>
      </c>
      <c r="H21" s="10">
        <v>0.68146900149603296</v>
      </c>
      <c r="I21" s="10">
        <v>0.39344631145812015</v>
      </c>
      <c r="J21" s="11">
        <v>1.68</v>
      </c>
      <c r="K21" s="10">
        <v>0.53329166503893599</v>
      </c>
      <c r="L21" s="10">
        <v>0.30789608636681343</v>
      </c>
      <c r="M21" s="11">
        <v>1.46</v>
      </c>
      <c r="N21" s="10">
        <v>0.2424871130596423</v>
      </c>
      <c r="O21" s="10">
        <v>0.13999999999999971</v>
      </c>
      <c r="P21" s="11">
        <v>0.96</v>
      </c>
      <c r="Q21" s="10">
        <v>0.83138438763306111</v>
      </c>
      <c r="R21" s="10">
        <v>0.48000000000000004</v>
      </c>
      <c r="S21" s="11">
        <v>1.7599999999999998</v>
      </c>
      <c r="T21" s="10">
        <v>0.22715633383201211</v>
      </c>
      <c r="U21" s="10">
        <v>0.13114877048604071</v>
      </c>
      <c r="V21" s="10">
        <v>0.48</v>
      </c>
      <c r="W21" s="10">
        <v>0.15874507866387561</v>
      </c>
      <c r="X21" s="10">
        <v>9.165151389911691E-2</v>
      </c>
      <c r="Y21" s="10">
        <v>0.18000000000000002</v>
      </c>
      <c r="Z21" s="10">
        <v>0.31176914536239791</v>
      </c>
      <c r="AA21" s="10">
        <v>0.18000000000000002</v>
      </c>
      <c r="AB21" s="10">
        <v>0.12</v>
      </c>
      <c r="AC21" s="10">
        <v>0.20784609690826528</v>
      </c>
      <c r="AD21" s="10">
        <v>0.12000000000000001</v>
      </c>
      <c r="AE21" s="10">
        <v>0.28000000000000003</v>
      </c>
      <c r="AF21" s="10">
        <v>0.3411744421846396</v>
      </c>
      <c r="AG21" s="10">
        <v>0.19697715603592209</v>
      </c>
      <c r="AH21" s="10">
        <v>0.77999999999999992</v>
      </c>
      <c r="AI21" s="10">
        <v>0.36496575181789348</v>
      </c>
      <c r="AJ21" s="10">
        <v>0.21071307505705497</v>
      </c>
      <c r="AK21" s="10">
        <v>0.54</v>
      </c>
      <c r="AL21" s="10">
        <v>8.485281374238561E-2</v>
      </c>
      <c r="AM21" s="10">
        <v>4.8989794855663508E-2</v>
      </c>
    </row>
    <row r="22" spans="1:39" ht="15" x14ac:dyDescent="0.25">
      <c r="A22">
        <v>27</v>
      </c>
      <c r="B22" t="s">
        <v>32</v>
      </c>
      <c r="C22" s="10">
        <v>7.4399999999999995</v>
      </c>
      <c r="D22" s="11">
        <v>1.68</v>
      </c>
      <c r="E22" s="57">
        <v>0.41569219381653011</v>
      </c>
      <c r="F22" s="57">
        <v>0.23999999999999977</v>
      </c>
      <c r="G22" s="11">
        <v>2.06</v>
      </c>
      <c r="H22" s="10">
        <v>0.17320508075688787</v>
      </c>
      <c r="I22" s="10">
        <v>0.10000000000000009</v>
      </c>
      <c r="J22" s="11">
        <v>1.6199999999999999</v>
      </c>
      <c r="K22" s="10">
        <v>0.6814690014960334</v>
      </c>
      <c r="L22" s="10">
        <v>0.39344631145812037</v>
      </c>
      <c r="M22" s="11">
        <v>2.16</v>
      </c>
      <c r="N22" s="10">
        <v>0.21633307652783962</v>
      </c>
      <c r="O22" s="10">
        <v>0.12489995996796813</v>
      </c>
      <c r="P22" s="11">
        <v>2.14</v>
      </c>
      <c r="Q22" s="10">
        <v>0.22715633383201114</v>
      </c>
      <c r="R22" s="10">
        <v>0.13114877048604012</v>
      </c>
      <c r="S22" s="11">
        <v>1.92</v>
      </c>
      <c r="T22" s="10">
        <v>0.2749545416973514</v>
      </c>
      <c r="U22" s="10">
        <v>0.15874507866387602</v>
      </c>
      <c r="V22" s="10">
        <v>0.20000000000000004</v>
      </c>
      <c r="W22" s="10">
        <v>0.34641016151377552</v>
      </c>
      <c r="X22" s="10">
        <v>0.20000000000000004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0">
        <v>0</v>
      </c>
      <c r="AE22" s="10">
        <v>0.48</v>
      </c>
      <c r="AF22" s="10">
        <v>0.51264022471905191</v>
      </c>
      <c r="AG22" s="10">
        <v>0.29597297173897485</v>
      </c>
      <c r="AH22" s="10">
        <v>0</v>
      </c>
      <c r="AI22" s="10">
        <v>0</v>
      </c>
      <c r="AJ22" s="10">
        <v>0</v>
      </c>
      <c r="AK22" s="10">
        <v>0</v>
      </c>
      <c r="AL22" s="10">
        <v>0</v>
      </c>
      <c r="AM22" s="10">
        <v>0</v>
      </c>
    </row>
    <row r="23" spans="1:39" ht="15" x14ac:dyDescent="0.25">
      <c r="A23">
        <v>28</v>
      </c>
      <c r="B23" t="s">
        <v>33</v>
      </c>
      <c r="C23" s="10">
        <v>4.5600000000000005</v>
      </c>
      <c r="D23" s="11">
        <v>1.1599999999999999</v>
      </c>
      <c r="E23" s="57">
        <v>0.59194594347794971</v>
      </c>
      <c r="F23" s="57">
        <v>0.34176014981270131</v>
      </c>
      <c r="G23" s="11">
        <v>0.68</v>
      </c>
      <c r="H23" s="10">
        <v>0.15099668870541513</v>
      </c>
      <c r="I23" s="10">
        <v>8.7177978870813549E-2</v>
      </c>
      <c r="J23" s="11">
        <v>0.68</v>
      </c>
      <c r="K23" s="10">
        <v>0.29597297173897485</v>
      </c>
      <c r="L23" s="10">
        <v>0.17088007490635065</v>
      </c>
      <c r="M23" s="11">
        <v>0.91999999999999993</v>
      </c>
      <c r="N23" s="10">
        <v>0.488671668914825</v>
      </c>
      <c r="O23" s="10">
        <v>0.28213471959331793</v>
      </c>
      <c r="P23" s="11">
        <v>0.79999999999999993</v>
      </c>
      <c r="Q23" s="10">
        <v>0.39949968710876382</v>
      </c>
      <c r="R23" s="10">
        <v>0.23065125189341606</v>
      </c>
      <c r="S23" s="11">
        <v>0.73999999999999988</v>
      </c>
      <c r="T23" s="10">
        <v>0.22715633383201139</v>
      </c>
      <c r="U23" s="10">
        <v>0.13114877048604029</v>
      </c>
      <c r="V23" s="10">
        <v>0.22</v>
      </c>
      <c r="W23" s="10">
        <v>0.38105117766515301</v>
      </c>
      <c r="X23" s="10">
        <v>0.22</v>
      </c>
      <c r="Y23" s="10">
        <v>0.04</v>
      </c>
      <c r="Z23" s="10">
        <v>6.9282032302755092E-2</v>
      </c>
      <c r="AA23" s="10">
        <v>0.04</v>
      </c>
      <c r="AB23" s="10">
        <v>0.62</v>
      </c>
      <c r="AC23" s="10">
        <v>0.24979991993593617</v>
      </c>
      <c r="AD23" s="10">
        <v>0.14422205101855973</v>
      </c>
      <c r="AE23" s="10">
        <v>0.34</v>
      </c>
      <c r="AF23" s="10">
        <v>0.29597297173897485</v>
      </c>
      <c r="AG23" s="10">
        <v>0.17088007490635065</v>
      </c>
      <c r="AH23" s="10">
        <v>0.16</v>
      </c>
      <c r="AI23" s="10">
        <v>0.27712812921102037</v>
      </c>
      <c r="AJ23" s="10">
        <v>0.16</v>
      </c>
      <c r="AK23" s="10">
        <v>0.52</v>
      </c>
      <c r="AL23" s="10">
        <v>0.27055498516937365</v>
      </c>
      <c r="AM23" s="10">
        <v>0.15620499351813311</v>
      </c>
    </row>
    <row r="24" spans="1:39" ht="15" x14ac:dyDescent="0.25">
      <c r="A24">
        <v>29</v>
      </c>
      <c r="B24" t="s">
        <v>34</v>
      </c>
      <c r="C24" s="10">
        <v>2.2199999999999998</v>
      </c>
      <c r="D24" s="11">
        <v>0.38000000000000006</v>
      </c>
      <c r="E24" s="57">
        <v>3.4641016151377574E-2</v>
      </c>
      <c r="F24" s="57">
        <v>2.0000000000000018E-2</v>
      </c>
      <c r="G24" s="11">
        <v>0.32</v>
      </c>
      <c r="H24" s="10">
        <v>0.30199337741082999</v>
      </c>
      <c r="I24" s="10">
        <v>0.17435595774162696</v>
      </c>
      <c r="J24" s="11">
        <v>0.28000000000000003</v>
      </c>
      <c r="K24" s="10">
        <v>0.24248711305964282</v>
      </c>
      <c r="L24" s="10">
        <v>0.14000000000000001</v>
      </c>
      <c r="M24" s="11">
        <v>0.34</v>
      </c>
      <c r="N24" s="10">
        <v>0.13856406460551027</v>
      </c>
      <c r="O24" s="10">
        <v>8.0000000000000057E-2</v>
      </c>
      <c r="P24" s="11">
        <v>0.26</v>
      </c>
      <c r="Q24" s="10">
        <v>0.27055498516937365</v>
      </c>
      <c r="R24" s="10">
        <v>0.15620499351813311</v>
      </c>
      <c r="S24" s="11">
        <v>0.24</v>
      </c>
      <c r="T24" s="10">
        <v>0.12000000000000004</v>
      </c>
      <c r="U24" s="10">
        <v>6.928203230275512E-2</v>
      </c>
      <c r="V24" s="10">
        <v>0.22</v>
      </c>
      <c r="W24" s="10">
        <v>0.21071307505705481</v>
      </c>
      <c r="X24" s="10">
        <v>0.12165525060596441</v>
      </c>
      <c r="Y24" s="10">
        <v>0.06</v>
      </c>
      <c r="Z24" s="10">
        <v>0.10392304845413264</v>
      </c>
      <c r="AA24" s="10">
        <v>6.0000000000000005E-2</v>
      </c>
      <c r="AB24" s="10">
        <v>0.08</v>
      </c>
      <c r="AC24" s="10">
        <v>0.13856406460551018</v>
      </c>
      <c r="AD24" s="10">
        <v>0.08</v>
      </c>
      <c r="AE24" s="10">
        <v>0.16</v>
      </c>
      <c r="AF24" s="10">
        <v>0.27712812921102037</v>
      </c>
      <c r="AG24" s="10">
        <v>0.16</v>
      </c>
      <c r="AH24" s="10">
        <v>0</v>
      </c>
      <c r="AI24" s="10">
        <v>0</v>
      </c>
      <c r="AJ24" s="10">
        <v>0</v>
      </c>
      <c r="AK24" s="10">
        <v>0.06</v>
      </c>
      <c r="AL24" s="10">
        <v>0.10392304845413264</v>
      </c>
      <c r="AM24" s="10">
        <v>6.0000000000000005E-2</v>
      </c>
    </row>
    <row r="25" spans="1:39" ht="15" x14ac:dyDescent="0.25">
      <c r="A25">
        <v>30</v>
      </c>
      <c r="B25" t="s">
        <v>35</v>
      </c>
      <c r="C25" s="10">
        <v>3.7800000000000002</v>
      </c>
      <c r="D25" s="11">
        <v>0.54</v>
      </c>
      <c r="E25" s="57">
        <v>0.12000000000000009</v>
      </c>
      <c r="F25" s="57">
        <v>6.9282032302755148E-2</v>
      </c>
      <c r="G25" s="11">
        <v>0.64</v>
      </c>
      <c r="H25" s="10">
        <v>0.44226688774991962</v>
      </c>
      <c r="I25" s="10">
        <v>0.25534290669607412</v>
      </c>
      <c r="J25" s="11">
        <v>0.70000000000000007</v>
      </c>
      <c r="K25" s="10">
        <v>0.42567593307585544</v>
      </c>
      <c r="L25" s="10">
        <v>0.24576411454889027</v>
      </c>
      <c r="M25" s="11">
        <v>0.66</v>
      </c>
      <c r="N25" s="10">
        <v>0.15874507866387544</v>
      </c>
      <c r="O25" s="10">
        <v>9.1651513899116813E-2</v>
      </c>
      <c r="P25" s="11">
        <v>0.6</v>
      </c>
      <c r="Q25" s="10">
        <v>0.11999999999999987</v>
      </c>
      <c r="R25" s="10">
        <v>6.9282032302755023E-2</v>
      </c>
      <c r="S25" s="11">
        <v>0.34</v>
      </c>
      <c r="T25" s="10">
        <v>3.4641016151377511E-2</v>
      </c>
      <c r="U25" s="10">
        <v>1.999999999999998E-2</v>
      </c>
      <c r="V25" s="10">
        <v>0.18000000000000002</v>
      </c>
      <c r="W25" s="10">
        <v>0.21633307652783937</v>
      </c>
      <c r="X25" s="10">
        <v>0.12489995996796797</v>
      </c>
      <c r="Y25" s="10">
        <v>0.39999999999999997</v>
      </c>
      <c r="Z25" s="10">
        <v>0.36660605559646714</v>
      </c>
      <c r="AA25" s="10">
        <v>0.21166010488516723</v>
      </c>
      <c r="AB25" s="10">
        <v>0.16</v>
      </c>
      <c r="AC25" s="10">
        <v>0.15099668870541499</v>
      </c>
      <c r="AD25" s="10">
        <v>8.717797887081348E-2</v>
      </c>
      <c r="AE25" s="10">
        <v>0.53999999999999992</v>
      </c>
      <c r="AF25" s="10">
        <v>0.3340658617698013</v>
      </c>
      <c r="AG25" s="10">
        <v>0.19287301521985911</v>
      </c>
      <c r="AH25" s="10">
        <v>0.24</v>
      </c>
      <c r="AI25" s="10">
        <v>0</v>
      </c>
      <c r="AJ25" s="10">
        <v>0</v>
      </c>
      <c r="AK25" s="10">
        <v>0.27999999999999997</v>
      </c>
      <c r="AL25" s="10">
        <v>0.18330302779823365</v>
      </c>
      <c r="AM25" s="10">
        <v>0.10583005244258366</v>
      </c>
    </row>
    <row r="26" spans="1:39" ht="15" x14ac:dyDescent="0.25">
      <c r="A26">
        <v>31</v>
      </c>
      <c r="B26" t="s">
        <v>36</v>
      </c>
      <c r="C26" s="10">
        <v>2.7600000000000002</v>
      </c>
      <c r="D26" s="11">
        <v>0.46</v>
      </c>
      <c r="E26" s="57">
        <v>0.29597297173897485</v>
      </c>
      <c r="F26" s="57">
        <v>0.17088007490635065</v>
      </c>
      <c r="G26" s="11">
        <v>0.64</v>
      </c>
      <c r="H26" s="10">
        <v>0.48124837662063863</v>
      </c>
      <c r="I26" s="10">
        <v>0.27784887978899614</v>
      </c>
      <c r="J26" s="11">
        <v>0.53999999999999992</v>
      </c>
      <c r="K26" s="10">
        <v>0.47623523599162626</v>
      </c>
      <c r="L26" s="10">
        <v>0.2749545416973504</v>
      </c>
      <c r="M26" s="11">
        <v>0.50000000000000011</v>
      </c>
      <c r="N26" s="10">
        <v>0.30789608636681287</v>
      </c>
      <c r="O26" s="10">
        <v>0.17776388834631168</v>
      </c>
      <c r="P26" s="11">
        <v>0.34</v>
      </c>
      <c r="Q26" s="10">
        <v>0.30789608636681315</v>
      </c>
      <c r="R26" s="10">
        <v>0.17776388834631185</v>
      </c>
      <c r="S26" s="11">
        <v>0.24</v>
      </c>
      <c r="T26" s="10">
        <v>0.41569219381653055</v>
      </c>
      <c r="U26" s="10">
        <v>0.24000000000000002</v>
      </c>
      <c r="V26" s="10">
        <v>0.22</v>
      </c>
      <c r="W26" s="10">
        <v>0.12489995996796786</v>
      </c>
      <c r="X26" s="10">
        <v>7.2111025509279739E-2</v>
      </c>
      <c r="Y26" s="10">
        <v>0.3</v>
      </c>
      <c r="Z26" s="10">
        <v>0.2749545416973504</v>
      </c>
      <c r="AA26" s="10">
        <v>0.15874507866387544</v>
      </c>
      <c r="AB26" s="10">
        <v>0.08</v>
      </c>
      <c r="AC26" s="10">
        <v>0.13856406460551018</v>
      </c>
      <c r="AD26" s="10">
        <v>0.08</v>
      </c>
      <c r="AE26" s="10">
        <v>0.26</v>
      </c>
      <c r="AF26" s="10">
        <v>0.24248711305964282</v>
      </c>
      <c r="AG26" s="10">
        <v>0.14000000000000001</v>
      </c>
      <c r="AH26" s="10">
        <v>0.16</v>
      </c>
      <c r="AI26" s="10">
        <v>0.13856406460551018</v>
      </c>
      <c r="AJ26" s="10">
        <v>0.08</v>
      </c>
      <c r="AK26" s="10">
        <v>0.04</v>
      </c>
      <c r="AL26" s="10">
        <v>6.9282032302755092E-2</v>
      </c>
      <c r="AM26" s="10">
        <v>0.04</v>
      </c>
    </row>
    <row r="27" spans="1:39" ht="15" x14ac:dyDescent="0.25">
      <c r="A27">
        <v>32</v>
      </c>
      <c r="B27" t="s">
        <v>37</v>
      </c>
      <c r="C27" s="10">
        <v>9.3000000000000007</v>
      </c>
      <c r="D27" s="11">
        <v>2.4600000000000004</v>
      </c>
      <c r="E27" s="57">
        <v>0.36496575181789132</v>
      </c>
      <c r="F27" s="57">
        <v>0.21071307505705372</v>
      </c>
      <c r="G27" s="11">
        <v>2.6</v>
      </c>
      <c r="H27" s="10">
        <v>0.48867166891482045</v>
      </c>
      <c r="I27" s="10">
        <v>0.28213471959331526</v>
      </c>
      <c r="J27" s="11">
        <v>2.66</v>
      </c>
      <c r="K27" s="10">
        <v>0.39038442591886507</v>
      </c>
      <c r="L27" s="10">
        <v>0.22538855339169428</v>
      </c>
      <c r="M27" s="11">
        <v>2.66</v>
      </c>
      <c r="N27" s="10">
        <v>0.2424871130596426</v>
      </c>
      <c r="O27" s="10">
        <v>0.13999999999999987</v>
      </c>
      <c r="P27" s="11">
        <v>3.14</v>
      </c>
      <c r="Q27" s="10">
        <v>0.24248711305964304</v>
      </c>
      <c r="R27" s="10">
        <v>0.14000000000000012</v>
      </c>
      <c r="S27" s="11">
        <v>2.36</v>
      </c>
      <c r="T27" s="10">
        <v>1.5764517119150852</v>
      </c>
      <c r="U27" s="10">
        <v>0.91016482023862089</v>
      </c>
      <c r="V27" s="10">
        <v>0.34</v>
      </c>
      <c r="W27" s="10">
        <v>6.9282032302755481E-2</v>
      </c>
      <c r="X27" s="10">
        <v>4.000000000000023E-2</v>
      </c>
      <c r="Y27" s="10">
        <v>0.72000000000000008</v>
      </c>
      <c r="Z27" s="10">
        <v>0.17999999999999966</v>
      </c>
      <c r="AA27" s="10">
        <v>0.10392304845413244</v>
      </c>
      <c r="AB27" s="10">
        <v>0.5</v>
      </c>
      <c r="AC27" s="10">
        <v>0.33045423283716624</v>
      </c>
      <c r="AD27" s="10">
        <v>0.19078784028338922</v>
      </c>
      <c r="AE27" s="10">
        <v>0.94000000000000006</v>
      </c>
      <c r="AF27" s="10">
        <v>0.24248711305964182</v>
      </c>
      <c r="AG27" s="10">
        <v>0.13999999999999943</v>
      </c>
      <c r="AH27" s="10">
        <v>0.72000000000000008</v>
      </c>
      <c r="AI27" s="10">
        <v>0.23999999999999974</v>
      </c>
      <c r="AJ27" s="10">
        <v>0.13856406460551005</v>
      </c>
      <c r="AK27" s="10">
        <v>0.3</v>
      </c>
      <c r="AL27" s="10">
        <v>0.10392304845413265</v>
      </c>
      <c r="AM27" s="10">
        <v>6.0000000000000012E-2</v>
      </c>
    </row>
    <row r="28" spans="1:39" ht="15" x14ac:dyDescent="0.25">
      <c r="A28">
        <v>33</v>
      </c>
      <c r="B28" t="s">
        <v>38</v>
      </c>
      <c r="C28" s="10">
        <v>1.6800000000000002</v>
      </c>
      <c r="D28" s="11">
        <v>0.44</v>
      </c>
      <c r="E28" s="57">
        <v>9.1651513899116896E-2</v>
      </c>
      <c r="F28" s="57">
        <v>5.2915026221291871E-2</v>
      </c>
      <c r="G28" s="11">
        <v>0.38000000000000006</v>
      </c>
      <c r="H28" s="10">
        <v>0.24979991993593589</v>
      </c>
      <c r="I28" s="10">
        <v>0.14422205101855956</v>
      </c>
      <c r="J28" s="11">
        <v>0.3</v>
      </c>
      <c r="K28" s="10">
        <v>0.21633307652783937</v>
      </c>
      <c r="L28" s="10">
        <v>0.12489995996796797</v>
      </c>
      <c r="M28" s="11">
        <v>0.36000000000000004</v>
      </c>
      <c r="N28" s="10">
        <v>0.15874507866387544</v>
      </c>
      <c r="O28" s="10">
        <v>9.1651513899116813E-2</v>
      </c>
      <c r="P28" s="11">
        <v>0.70000000000000007</v>
      </c>
      <c r="Q28" s="10">
        <v>0.39949968710876382</v>
      </c>
      <c r="R28" s="10">
        <v>0.23065125189341606</v>
      </c>
      <c r="S28" s="11">
        <v>0.56000000000000005</v>
      </c>
      <c r="T28" s="10">
        <v>0.27055498516937365</v>
      </c>
      <c r="U28" s="10">
        <v>0.15620499351813311</v>
      </c>
      <c r="V28" s="10">
        <v>0.16</v>
      </c>
      <c r="W28" s="10">
        <v>0.27712812921102037</v>
      </c>
      <c r="X28" s="10">
        <v>0.16</v>
      </c>
      <c r="Y28" s="10">
        <v>0.12</v>
      </c>
      <c r="Z28" s="10">
        <v>0.10392304845413264</v>
      </c>
      <c r="AA28" s="10">
        <v>6.0000000000000005E-2</v>
      </c>
      <c r="AB28" s="10">
        <v>0.10000000000000002</v>
      </c>
      <c r="AC28" s="10">
        <v>0.17320508075688776</v>
      </c>
      <c r="AD28" s="10">
        <v>0.10000000000000002</v>
      </c>
      <c r="AE28" s="10">
        <v>0.08</v>
      </c>
      <c r="AF28" s="10">
        <v>0.13856406460551018</v>
      </c>
      <c r="AG28" s="10">
        <v>0.08</v>
      </c>
      <c r="AH28" s="10">
        <v>0.48</v>
      </c>
      <c r="AI28" s="10">
        <v>0.47623523599162637</v>
      </c>
      <c r="AJ28" s="10">
        <v>0.27495454169735045</v>
      </c>
      <c r="AK28" s="10">
        <v>0.32</v>
      </c>
      <c r="AL28" s="10">
        <v>0.1928730152198592</v>
      </c>
      <c r="AM28" s="10">
        <v>0.1113552872566005</v>
      </c>
    </row>
    <row r="29" spans="1:39" ht="15" x14ac:dyDescent="0.25">
      <c r="A29">
        <v>34</v>
      </c>
      <c r="B29" t="s">
        <v>39</v>
      </c>
      <c r="C29" s="10">
        <v>0.60000000000000009</v>
      </c>
      <c r="D29" s="11">
        <v>0.20000000000000004</v>
      </c>
      <c r="E29" s="57">
        <v>0.2959729717389748</v>
      </c>
      <c r="F29" s="57">
        <v>0.1708800749063506</v>
      </c>
      <c r="G29" s="11">
        <v>0.45999999999999996</v>
      </c>
      <c r="H29" s="10">
        <v>0.30789608636681315</v>
      </c>
      <c r="I29" s="10">
        <v>0.17776388834631185</v>
      </c>
      <c r="J29" s="11">
        <v>0.12000000000000001</v>
      </c>
      <c r="K29" s="10">
        <v>0.15874507866387547</v>
      </c>
      <c r="L29" s="10">
        <v>9.1651513899116827E-2</v>
      </c>
      <c r="M29" s="11">
        <v>0.45999999999999996</v>
      </c>
      <c r="N29" s="10">
        <v>0.38574603043971817</v>
      </c>
      <c r="O29" s="10">
        <v>0.22271057451320087</v>
      </c>
      <c r="P29" s="11">
        <v>0.27999999999999997</v>
      </c>
      <c r="Q29" s="10">
        <v>6.9282032302755078E-2</v>
      </c>
      <c r="R29" s="10">
        <v>3.9999999999999994E-2</v>
      </c>
      <c r="S29" s="11">
        <v>0.06</v>
      </c>
      <c r="T29" s="10">
        <v>0.10392304845413264</v>
      </c>
      <c r="U29" s="10">
        <v>6.0000000000000005E-2</v>
      </c>
      <c r="V29" s="10">
        <v>0.38000000000000006</v>
      </c>
      <c r="W29" s="10">
        <v>0.15099668870541486</v>
      </c>
      <c r="X29" s="10">
        <v>8.7177978870813397E-2</v>
      </c>
      <c r="Y29" s="10">
        <v>0.26</v>
      </c>
      <c r="Z29" s="10">
        <v>9.1651513899116674E-2</v>
      </c>
      <c r="AA29" s="10">
        <v>5.2915026221291739E-2</v>
      </c>
      <c r="AB29" s="10">
        <v>0.45999999999999996</v>
      </c>
      <c r="AC29" s="10">
        <v>0.28354893757515665</v>
      </c>
      <c r="AD29" s="10">
        <v>0.16370705543744909</v>
      </c>
      <c r="AE29" s="10">
        <v>0.3</v>
      </c>
      <c r="AF29" s="10">
        <v>0.2749545416973504</v>
      </c>
      <c r="AG29" s="10">
        <v>0.15874507866387544</v>
      </c>
      <c r="AH29" s="10">
        <v>0.3</v>
      </c>
      <c r="AI29" s="10">
        <v>0.37469987990390391</v>
      </c>
      <c r="AJ29" s="10">
        <v>0.21633307652783937</v>
      </c>
      <c r="AK29" s="10">
        <v>0.40000000000000008</v>
      </c>
      <c r="AL29" s="10">
        <v>9.1651513899116605E-2</v>
      </c>
      <c r="AM29" s="10">
        <v>5.2915026221291704E-2</v>
      </c>
    </row>
    <row r="30" spans="1:39" ht="15" x14ac:dyDescent="0.25">
      <c r="A30">
        <v>35</v>
      </c>
      <c r="B30" t="s">
        <v>40</v>
      </c>
      <c r="C30" s="10">
        <v>0.54</v>
      </c>
      <c r="D30" s="11">
        <v>0.42</v>
      </c>
      <c r="E30" s="57">
        <v>0.21633307652783937</v>
      </c>
      <c r="F30" s="57">
        <v>0.12489995996796797</v>
      </c>
      <c r="G30" s="11">
        <v>0.26</v>
      </c>
      <c r="H30" s="10">
        <v>0.3994996871087636</v>
      </c>
      <c r="I30" s="10">
        <v>0.23065125189341595</v>
      </c>
      <c r="J30" s="11">
        <v>0.34</v>
      </c>
      <c r="K30" s="10">
        <v>0.29597297173897485</v>
      </c>
      <c r="L30" s="10">
        <v>0.17088007490635065</v>
      </c>
      <c r="M30" s="11">
        <v>0.64</v>
      </c>
      <c r="N30" s="10">
        <v>3.4641016151377511E-2</v>
      </c>
      <c r="O30" s="10">
        <v>1.999999999999998E-2</v>
      </c>
      <c r="P30" s="11">
        <v>0.48</v>
      </c>
      <c r="Q30" s="10">
        <v>0.48</v>
      </c>
      <c r="R30" s="10">
        <v>0.27712812921102037</v>
      </c>
      <c r="S30" s="11">
        <v>0.6</v>
      </c>
      <c r="T30" s="10">
        <v>0.37469987990390385</v>
      </c>
      <c r="U30" s="10">
        <v>0.21633307652783934</v>
      </c>
      <c r="V30" s="10">
        <v>0.48</v>
      </c>
      <c r="W30" s="10">
        <v>0.24000000000000007</v>
      </c>
      <c r="X30" s="10">
        <v>0.13856406460551024</v>
      </c>
      <c r="Y30" s="10">
        <v>0.39999999999999997</v>
      </c>
      <c r="Z30" s="10">
        <v>0.33045423283716613</v>
      </c>
      <c r="AA30" s="10">
        <v>0.19078784028338913</v>
      </c>
      <c r="AB30" s="10">
        <v>0.3</v>
      </c>
      <c r="AC30" s="10">
        <v>0.10392304845413265</v>
      </c>
      <c r="AD30" s="10">
        <v>6.0000000000000012E-2</v>
      </c>
      <c r="AE30" s="10">
        <v>0.38000000000000006</v>
      </c>
      <c r="AF30" s="10">
        <v>0.33045423283716618</v>
      </c>
      <c r="AG30" s="10">
        <v>0.19078784028338919</v>
      </c>
      <c r="AH30" s="10">
        <v>0.24000000000000002</v>
      </c>
      <c r="AI30" s="10">
        <v>0.2163330765278394</v>
      </c>
      <c r="AJ30" s="10">
        <v>0.12489995996796799</v>
      </c>
      <c r="AK30" s="10">
        <v>0.38000000000000006</v>
      </c>
      <c r="AL30" s="10">
        <v>0.42567593307585527</v>
      </c>
      <c r="AM30" s="10">
        <v>0.24576411454889019</v>
      </c>
    </row>
    <row r="31" spans="1:39" ht="15" x14ac:dyDescent="0.25">
      <c r="A31">
        <v>36</v>
      </c>
      <c r="B31" t="s">
        <v>41</v>
      </c>
      <c r="C31" s="10">
        <v>0.30000000000000004</v>
      </c>
      <c r="D31" s="11">
        <v>0.16</v>
      </c>
      <c r="E31" s="57">
        <v>0.22715633383201095</v>
      </c>
      <c r="F31" s="57">
        <v>0.13114877048604001</v>
      </c>
      <c r="G31" s="11">
        <v>0.08</v>
      </c>
      <c r="H31" s="10">
        <v>6.9282032302755092E-2</v>
      </c>
      <c r="I31" s="10">
        <v>0.04</v>
      </c>
      <c r="J31" s="11">
        <v>0.19999999999999998</v>
      </c>
      <c r="K31" s="10">
        <v>0.18330302779823357</v>
      </c>
      <c r="L31" s="10">
        <v>0.10583005244258362</v>
      </c>
      <c r="M31" s="11">
        <v>0.19999999999999998</v>
      </c>
      <c r="N31" s="10">
        <v>0.13856406460551016</v>
      </c>
      <c r="O31" s="10">
        <v>7.9999999999999988E-2</v>
      </c>
      <c r="P31" s="11">
        <v>0.19999999999999998</v>
      </c>
      <c r="Q31" s="10">
        <v>3.4641016151377539E-2</v>
      </c>
      <c r="R31" s="10">
        <v>1.9999999999999997E-2</v>
      </c>
      <c r="S31" s="11">
        <v>0.20000000000000004</v>
      </c>
      <c r="T31" s="10">
        <v>0.21071307505705478</v>
      </c>
      <c r="U31" s="10">
        <v>0.1216552506059644</v>
      </c>
      <c r="V31" s="10">
        <v>0.06</v>
      </c>
      <c r="W31" s="10">
        <v>0.10392304845413264</v>
      </c>
      <c r="X31" s="10">
        <v>6.0000000000000005E-2</v>
      </c>
      <c r="Y31" s="10">
        <v>0</v>
      </c>
      <c r="Z31" s="10">
        <v>0</v>
      </c>
      <c r="AA31" s="10">
        <v>0</v>
      </c>
      <c r="AB31" s="10">
        <v>0</v>
      </c>
      <c r="AC31" s="10">
        <v>0</v>
      </c>
      <c r="AD31" s="10">
        <v>0</v>
      </c>
      <c r="AE31" s="10">
        <v>0</v>
      </c>
      <c r="AF31" s="10">
        <v>0</v>
      </c>
      <c r="AG31" s="10">
        <v>0</v>
      </c>
      <c r="AH31" s="10">
        <v>0.18000000000000002</v>
      </c>
      <c r="AI31" s="10">
        <v>0.21633307652783937</v>
      </c>
      <c r="AJ31" s="10">
        <v>0.12489995996796797</v>
      </c>
      <c r="AK31" s="10">
        <v>0</v>
      </c>
      <c r="AL31" s="10">
        <v>0</v>
      </c>
      <c r="AM31" s="10">
        <v>0</v>
      </c>
    </row>
    <row r="32" spans="1:39" ht="15" x14ac:dyDescent="0.25">
      <c r="A32">
        <v>37</v>
      </c>
      <c r="B32" t="s">
        <v>42</v>
      </c>
      <c r="C32" s="10"/>
      <c r="D32" s="11">
        <v>9.9999999999999992E-2</v>
      </c>
      <c r="E32" s="57">
        <v>9.1651513899116785E-2</v>
      </c>
      <c r="F32" s="57">
        <v>5.2915026221291808E-2</v>
      </c>
      <c r="G32" s="11">
        <v>0.14000000000000001</v>
      </c>
      <c r="H32" s="10">
        <v>0.15099668870541502</v>
      </c>
      <c r="I32" s="10">
        <v>8.7177978870813494E-2</v>
      </c>
      <c r="J32" s="11">
        <v>0.24</v>
      </c>
      <c r="K32" s="10">
        <v>6.0000000000000164E-2</v>
      </c>
      <c r="L32" s="10">
        <v>3.4641016151377643E-2</v>
      </c>
      <c r="M32" s="11">
        <v>0.21999999999999997</v>
      </c>
      <c r="N32" s="10">
        <v>0.24248711305964282</v>
      </c>
      <c r="O32" s="10">
        <v>0.14000000000000001</v>
      </c>
      <c r="P32" s="11">
        <v>0.24</v>
      </c>
      <c r="Q32" s="10">
        <v>6.0000000000000164E-2</v>
      </c>
      <c r="R32" s="10">
        <v>3.4641016151377643E-2</v>
      </c>
      <c r="S32" s="11">
        <v>0.22</v>
      </c>
      <c r="T32" s="10">
        <v>0.19287301521985908</v>
      </c>
      <c r="U32" s="10">
        <v>0.11135528725660043</v>
      </c>
      <c r="V32" s="10">
        <v>0.08</v>
      </c>
      <c r="W32" s="10">
        <v>0.13856406460551018</v>
      </c>
      <c r="X32" s="10">
        <v>0.08</v>
      </c>
      <c r="Y32" s="10">
        <v>0.38000000000000006</v>
      </c>
      <c r="Z32" s="10">
        <v>6.9282032302755078E-2</v>
      </c>
      <c r="AA32" s="10">
        <v>3.9999999999999994E-2</v>
      </c>
      <c r="AB32" s="10">
        <v>0.56000000000000005</v>
      </c>
      <c r="AC32" s="10">
        <v>0.17320508075688765</v>
      </c>
      <c r="AD32" s="10">
        <v>9.9999999999999964E-2</v>
      </c>
      <c r="AE32" s="10">
        <v>0.24</v>
      </c>
      <c r="AF32" s="10">
        <v>0.20784609690826528</v>
      </c>
      <c r="AG32" s="10">
        <v>0.12000000000000001</v>
      </c>
      <c r="AH32" s="10">
        <v>0.64</v>
      </c>
      <c r="AI32" s="10">
        <v>0.38574603043971828</v>
      </c>
      <c r="AJ32" s="10">
        <v>0.22271057451320095</v>
      </c>
      <c r="AK32" s="10">
        <v>0.44</v>
      </c>
      <c r="AL32" s="10">
        <v>9.1651513899116896E-2</v>
      </c>
      <c r="AM32" s="10">
        <v>5.2915026221291871E-2</v>
      </c>
    </row>
    <row r="33" spans="1:39" ht="15" x14ac:dyDescent="0.25">
      <c r="A33">
        <v>38</v>
      </c>
      <c r="B33" t="s">
        <v>43</v>
      </c>
      <c r="C33" s="10"/>
      <c r="D33" s="11">
        <v>0.14000000000000001</v>
      </c>
      <c r="E33" s="57">
        <v>0.24248711305964282</v>
      </c>
      <c r="F33" s="57">
        <v>0.14000000000000001</v>
      </c>
      <c r="G33" s="11">
        <v>0.12</v>
      </c>
      <c r="H33" s="10">
        <v>5.9999999999999991E-2</v>
      </c>
      <c r="I33" s="10">
        <v>3.4641016151377539E-2</v>
      </c>
      <c r="J33" s="11">
        <v>0.18000000000000002</v>
      </c>
      <c r="K33" s="10">
        <v>0.15874507866387544</v>
      </c>
      <c r="L33" s="10">
        <v>9.1651513899116813E-2</v>
      </c>
      <c r="M33" s="11">
        <v>0.22</v>
      </c>
      <c r="N33" s="10">
        <v>0.19287301521985908</v>
      </c>
      <c r="O33" s="10">
        <v>0.11135528725660043</v>
      </c>
      <c r="P33" s="11">
        <v>0.13999999999999999</v>
      </c>
      <c r="Q33" s="10">
        <v>0.12489995996796797</v>
      </c>
      <c r="R33" s="10">
        <v>7.2111025509279794E-2</v>
      </c>
      <c r="S33" s="11">
        <v>0.16</v>
      </c>
      <c r="T33" s="10">
        <v>0.1833030277982336</v>
      </c>
      <c r="U33" s="10">
        <v>0.10583005244258363</v>
      </c>
      <c r="V33" s="10">
        <v>0.64</v>
      </c>
      <c r="W33" s="10">
        <v>0.58275209137333861</v>
      </c>
      <c r="X33" s="10">
        <v>0.33645207682521444</v>
      </c>
      <c r="Y33" s="10">
        <v>0.72000000000000008</v>
      </c>
      <c r="Z33" s="10">
        <v>0.62641839053463311</v>
      </c>
      <c r="AA33" s="10">
        <v>0.36166282640050257</v>
      </c>
      <c r="AB33" s="10">
        <v>1</v>
      </c>
      <c r="AC33" s="10">
        <v>0.1833030277982344</v>
      </c>
      <c r="AD33" s="10">
        <v>0.10583005244258409</v>
      </c>
      <c r="AE33" s="10">
        <v>0.76000000000000012</v>
      </c>
      <c r="AF33" s="10">
        <v>0.78076885183772526</v>
      </c>
      <c r="AG33" s="10">
        <v>0.45077710678338573</v>
      </c>
      <c r="AH33" s="10">
        <v>1.0799999999999998</v>
      </c>
      <c r="AI33" s="10">
        <v>1.111215550647128</v>
      </c>
      <c r="AJ33" s="10">
        <v>0.64156059729381754</v>
      </c>
      <c r="AK33" s="10">
        <v>0.64</v>
      </c>
      <c r="AL33" s="10">
        <v>0.33045423283716624</v>
      </c>
      <c r="AM33" s="10">
        <v>0.19078784028338922</v>
      </c>
    </row>
    <row r="34" spans="1:39" ht="15" x14ac:dyDescent="0.25">
      <c r="A34">
        <v>39</v>
      </c>
      <c r="B34" t="s">
        <v>44</v>
      </c>
      <c r="C34" s="10">
        <v>0.84000000000000008</v>
      </c>
      <c r="D34" s="11">
        <v>0.12</v>
      </c>
      <c r="E34" s="57">
        <v>0.12</v>
      </c>
      <c r="F34" s="57">
        <v>6.9282032302755092E-2</v>
      </c>
      <c r="G34" s="11">
        <v>0.36000000000000004</v>
      </c>
      <c r="H34" s="10">
        <v>6.0000000000000164E-2</v>
      </c>
      <c r="I34" s="10">
        <v>3.4641016151377643E-2</v>
      </c>
      <c r="J34" s="11">
        <v>0.12</v>
      </c>
      <c r="K34" s="10">
        <v>0.12</v>
      </c>
      <c r="L34" s="10">
        <v>6.9282032302755092E-2</v>
      </c>
      <c r="M34" s="11">
        <v>0.08</v>
      </c>
      <c r="N34" s="10">
        <v>0.13856406460551018</v>
      </c>
      <c r="O34" s="10">
        <v>0.08</v>
      </c>
      <c r="P34" s="11">
        <v>9.9999999999999992E-2</v>
      </c>
      <c r="Q34" s="10">
        <v>0.12489995996796796</v>
      </c>
      <c r="R34" s="10">
        <v>7.2111025509279794E-2</v>
      </c>
      <c r="S34" s="11">
        <v>0.22</v>
      </c>
      <c r="T34" s="10">
        <v>9.1651513899116827E-2</v>
      </c>
      <c r="U34" s="10">
        <v>5.2915026221291829E-2</v>
      </c>
      <c r="V34" s="10">
        <v>1.7599999999999998</v>
      </c>
      <c r="W34" s="10">
        <v>0.5377731863899502</v>
      </c>
      <c r="X34" s="10">
        <v>0.31048349392520058</v>
      </c>
      <c r="Y34" s="10">
        <v>0.82</v>
      </c>
      <c r="Z34" s="10">
        <v>0.84071398227934824</v>
      </c>
      <c r="AA34" s="10">
        <v>0.48538644398046399</v>
      </c>
      <c r="AB34" s="10">
        <v>1</v>
      </c>
      <c r="AC34" s="10">
        <v>1.0888526071052962</v>
      </c>
      <c r="AD34" s="10">
        <v>0.62864934582006859</v>
      </c>
      <c r="AE34" s="10">
        <v>0.86</v>
      </c>
      <c r="AF34" s="10">
        <v>0.79221209281353433</v>
      </c>
      <c r="AG34" s="10">
        <v>0.45738386504117085</v>
      </c>
      <c r="AH34" s="10">
        <v>0.9</v>
      </c>
      <c r="AI34" s="10">
        <v>0.7937253933193773</v>
      </c>
      <c r="AJ34" s="10">
        <v>0.45825756949558411</v>
      </c>
      <c r="AK34" s="10">
        <v>1.54</v>
      </c>
      <c r="AL34" s="10">
        <v>0.57654141221598321</v>
      </c>
      <c r="AM34" s="10">
        <v>0.3328663395418649</v>
      </c>
    </row>
    <row r="35" spans="1:39" ht="15" x14ac:dyDescent="0.25">
      <c r="A35">
        <v>40</v>
      </c>
      <c r="B35" t="s">
        <v>45</v>
      </c>
      <c r="C35" s="10">
        <v>0.42000000000000004</v>
      </c>
      <c r="D35" s="11">
        <v>0.18000000000000002</v>
      </c>
      <c r="E35" s="57">
        <v>0.15874507866387544</v>
      </c>
      <c r="F35" s="57">
        <v>9.1651513899116813E-2</v>
      </c>
      <c r="G35" s="11">
        <v>0.32</v>
      </c>
      <c r="H35" s="10">
        <v>0.19287301521985914</v>
      </c>
      <c r="I35" s="10">
        <v>0.11135528725660047</v>
      </c>
      <c r="J35" s="11">
        <v>0.28000000000000003</v>
      </c>
      <c r="K35" s="10">
        <v>0.15099668870541508</v>
      </c>
      <c r="L35" s="10">
        <v>8.7177978870813522E-2</v>
      </c>
      <c r="M35" s="11">
        <v>0.14000000000000001</v>
      </c>
      <c r="N35" s="10">
        <v>0.15099668870541502</v>
      </c>
      <c r="O35" s="10">
        <v>8.7177978870813494E-2</v>
      </c>
      <c r="P35" s="11">
        <v>0</v>
      </c>
      <c r="Q35" s="10">
        <v>0</v>
      </c>
      <c r="R35" s="10">
        <v>0</v>
      </c>
      <c r="S35" s="11">
        <v>0.24</v>
      </c>
      <c r="T35" s="10">
        <v>0.27495454169735045</v>
      </c>
      <c r="U35" s="10">
        <v>0.15874507866387547</v>
      </c>
      <c r="V35" s="10">
        <v>0.54</v>
      </c>
      <c r="W35" s="10">
        <v>0.93530743608719391</v>
      </c>
      <c r="X35" s="10">
        <v>0.54000000000000015</v>
      </c>
      <c r="Y35" s="10">
        <v>1.06</v>
      </c>
      <c r="Z35" s="10">
        <v>1.8359738560230099</v>
      </c>
      <c r="AA35" s="10">
        <v>1.06</v>
      </c>
      <c r="AB35" s="10">
        <v>2.3200000000000003</v>
      </c>
      <c r="AC35" s="10">
        <v>2.8632848269077247</v>
      </c>
      <c r="AD35" s="10">
        <v>1.653118265581746</v>
      </c>
      <c r="AE35" s="10">
        <v>3.28</v>
      </c>
      <c r="AF35" s="10">
        <v>1.6214808046967453</v>
      </c>
      <c r="AG35" s="10">
        <v>0.9361623790774769</v>
      </c>
      <c r="AH35" s="10">
        <v>1.8</v>
      </c>
      <c r="AI35" s="10">
        <v>0.26153393661243962</v>
      </c>
      <c r="AJ35" s="10">
        <v>0.15099668870541455</v>
      </c>
      <c r="AK35" s="10">
        <v>2.1999999999999997</v>
      </c>
      <c r="AL35" s="10">
        <v>0.63023805026354907</v>
      </c>
      <c r="AM35" s="10">
        <v>0.36386810797320496</v>
      </c>
    </row>
    <row r="36" spans="1:39" ht="15" x14ac:dyDescent="0.25">
      <c r="A36" s="4"/>
      <c r="B36" s="12" t="s">
        <v>46</v>
      </c>
      <c r="C36" s="13">
        <f>SUM(C5:C35)</f>
        <v>409.98000000000008</v>
      </c>
      <c r="D36" s="13">
        <f>SUM(D5:D35)</f>
        <v>148.47999999999993</v>
      </c>
      <c r="E36" s="13">
        <f t="shared" ref="E36:U36" si="0">SUM(E5:E35)</f>
        <v>33.527810842510334</v>
      </c>
      <c r="F36" s="13">
        <f t="shared" si="0"/>
        <v>19.35729061526219</v>
      </c>
      <c r="G36" s="13">
        <f t="shared" si="0"/>
        <v>191.42</v>
      </c>
      <c r="H36" s="13">
        <f t="shared" si="0"/>
        <v>58.934475943028822</v>
      </c>
      <c r="I36" s="13">
        <f t="shared" si="0"/>
        <v>34.025835550257206</v>
      </c>
      <c r="J36" s="13">
        <f t="shared" si="0"/>
        <v>197.36</v>
      </c>
      <c r="K36" s="13">
        <f t="shared" si="0"/>
        <v>40.420368487934944</v>
      </c>
      <c r="L36" s="13">
        <f t="shared" si="0"/>
        <v>23.336710627253101</v>
      </c>
      <c r="M36" s="13">
        <f t="shared" si="0"/>
        <v>203.5</v>
      </c>
      <c r="N36" s="13">
        <f t="shared" si="0"/>
        <v>21.962342807604088</v>
      </c>
      <c r="O36" s="13">
        <f t="shared" si="0"/>
        <v>12.67996453200506</v>
      </c>
      <c r="P36" s="13">
        <f t="shared" si="0"/>
        <v>173.59999999999991</v>
      </c>
      <c r="Q36" s="13">
        <f t="shared" si="0"/>
        <v>41.639548992699666</v>
      </c>
      <c r="R36" s="13">
        <f t="shared" si="0"/>
        <v>24.040604819869763</v>
      </c>
      <c r="S36" s="13">
        <f t="shared" si="0"/>
        <v>188.38000000000005</v>
      </c>
      <c r="T36" s="13">
        <f t="shared" si="0"/>
        <v>40.911167850994488</v>
      </c>
      <c r="U36" s="13">
        <f t="shared" si="0"/>
        <v>23.620073771633631</v>
      </c>
      <c r="V36" s="13">
        <f>SUM(V5:V35)</f>
        <v>76.160000000000025</v>
      </c>
      <c r="W36" s="13">
        <f t="shared" ref="W36:AM36" si="1">SUM(W5:W35)</f>
        <v>16.233923522384412</v>
      </c>
      <c r="X36" s="13">
        <f t="shared" si="1"/>
        <v>9.3726601156524385</v>
      </c>
      <c r="Y36" s="13">
        <f t="shared" si="1"/>
        <v>82.260000000000019</v>
      </c>
      <c r="Z36" s="13">
        <f t="shared" si="1"/>
        <v>19.712431168770809</v>
      </c>
      <c r="AA36" s="13">
        <f t="shared" si="1"/>
        <v>11.380977441671799</v>
      </c>
      <c r="AB36" s="13">
        <f t="shared" si="1"/>
        <v>82.659999999999968</v>
      </c>
      <c r="AC36" s="13">
        <f t="shared" si="1"/>
        <v>20.968855086708054</v>
      </c>
      <c r="AD36" s="13">
        <f t="shared" si="1"/>
        <v>12.106374128909151</v>
      </c>
      <c r="AE36" s="13">
        <f t="shared" si="1"/>
        <v>81.98</v>
      </c>
      <c r="AF36" s="13">
        <f t="shared" si="1"/>
        <v>29.332439613358286</v>
      </c>
      <c r="AG36" s="13">
        <f t="shared" si="1"/>
        <v>16.935091906760849</v>
      </c>
      <c r="AH36" s="13">
        <f t="shared" si="1"/>
        <v>87.899999999999977</v>
      </c>
      <c r="AI36" s="13">
        <f t="shared" si="1"/>
        <v>30.726123120942354</v>
      </c>
      <c r="AJ36" s="13">
        <f t="shared" si="1"/>
        <v>17.73973545502966</v>
      </c>
      <c r="AK36" s="13">
        <f t="shared" si="1"/>
        <v>81.56</v>
      </c>
      <c r="AL36" s="13">
        <f t="shared" si="1"/>
        <v>12.86459901422462</v>
      </c>
      <c r="AM36" s="13">
        <f t="shared" si="1"/>
        <v>7.4273797038791791</v>
      </c>
    </row>
    <row r="37" spans="1:39" x14ac:dyDescent="0.2">
      <c r="C37" t="s">
        <v>1</v>
      </c>
      <c r="D37" t="s">
        <v>2</v>
      </c>
      <c r="J37" t="s">
        <v>3</v>
      </c>
    </row>
    <row r="38" spans="1:39" x14ac:dyDescent="0.2">
      <c r="B38" s="4" t="s">
        <v>47</v>
      </c>
      <c r="C38" s="4"/>
      <c r="D38" s="4" t="s">
        <v>48</v>
      </c>
      <c r="E38" s="4" t="s">
        <v>5</v>
      </c>
      <c r="F38" s="4" t="s">
        <v>49</v>
      </c>
      <c r="G38" s="4" t="s">
        <v>7</v>
      </c>
      <c r="H38" s="4" t="s">
        <v>8</v>
      </c>
      <c r="I38" s="4" t="s">
        <v>9</v>
      </c>
      <c r="J38" s="4" t="s">
        <v>48</v>
      </c>
      <c r="K38" s="4" t="s">
        <v>5</v>
      </c>
      <c r="L38" s="4" t="s">
        <v>49</v>
      </c>
      <c r="M38" s="4" t="s">
        <v>7</v>
      </c>
      <c r="N38" s="4" t="s">
        <v>8</v>
      </c>
      <c r="O38" s="4" t="s">
        <v>9</v>
      </c>
    </row>
    <row r="39" spans="1:39" x14ac:dyDescent="0.2">
      <c r="B39" t="s">
        <v>50</v>
      </c>
      <c r="C39" s="10">
        <f>SUM(C5:C6)</f>
        <v>68.039999999999992</v>
      </c>
      <c r="D39" s="10">
        <f t="shared" ref="D39" si="2">SUM(D5:D6)</f>
        <v>30.619999999999997</v>
      </c>
      <c r="E39" s="10">
        <f>SUM(G5:G6)</f>
        <v>51.7</v>
      </c>
      <c r="F39" s="10">
        <f>SUM(J5:J6)</f>
        <v>55.800000000000004</v>
      </c>
      <c r="G39" s="10">
        <f>SUM(M5:M6)</f>
        <v>64.28</v>
      </c>
      <c r="H39" s="10">
        <f>SUM(P5:P6)</f>
        <v>38.68</v>
      </c>
      <c r="I39" s="10">
        <f>SUM(S5:S6)</f>
        <v>49.18</v>
      </c>
      <c r="J39" s="10">
        <f>SUM(V5:V6)</f>
        <v>16.04</v>
      </c>
      <c r="K39" s="10">
        <f>SUM(Y5:Y6)</f>
        <v>19.04</v>
      </c>
      <c r="L39" s="10">
        <f>SUM(AB5:AB6)</f>
        <v>18.28</v>
      </c>
      <c r="M39" s="10">
        <f>SUM(AE5:AE6)</f>
        <v>17.84</v>
      </c>
      <c r="N39" s="10">
        <f>SUM(AH5:AH6)</f>
        <v>17.88</v>
      </c>
      <c r="O39" s="10">
        <f>SUM(AK5:AK6)</f>
        <v>17.7</v>
      </c>
    </row>
    <row r="40" spans="1:39" x14ac:dyDescent="0.2">
      <c r="B40" t="s">
        <v>51</v>
      </c>
      <c r="C40" s="10">
        <f>SUM(C7:C10)</f>
        <v>111.48</v>
      </c>
      <c r="D40" s="10">
        <f t="shared" ref="D40" si="3">SUM(D7:D10)</f>
        <v>56.56</v>
      </c>
      <c r="E40" s="10">
        <f>SUM(G7:G10)</f>
        <v>75.540000000000006</v>
      </c>
      <c r="F40" s="10">
        <f>SUM(J7:J10)</f>
        <v>75.5</v>
      </c>
      <c r="G40" s="10">
        <f>SUM(M7:M10)</f>
        <v>74.259999999999991</v>
      </c>
      <c r="H40" s="10">
        <f>SUM(P7:P10)</f>
        <v>70.760000000000005</v>
      </c>
      <c r="I40" s="10">
        <f>SUM(S7:S10)</f>
        <v>73.240000000000009</v>
      </c>
      <c r="J40" s="10">
        <f>SUM(V7:V10)</f>
        <v>30.44</v>
      </c>
      <c r="K40" s="10">
        <f>SUM(Y7:Y10)</f>
        <v>31.16</v>
      </c>
      <c r="L40" s="10">
        <f>SUM(AB7:AB10)</f>
        <v>30.04</v>
      </c>
      <c r="M40" s="10">
        <f>SUM(AE7:AE10)</f>
        <v>29.659999999999997</v>
      </c>
      <c r="N40" s="10">
        <f>SUM(AH7:AH10)</f>
        <v>32.799999999999997</v>
      </c>
      <c r="O40" s="10">
        <f>SUM(AK7:AK10)</f>
        <v>31.52</v>
      </c>
    </row>
    <row r="41" spans="1:39" x14ac:dyDescent="0.2">
      <c r="B41" t="s">
        <v>52</v>
      </c>
      <c r="C41" s="10">
        <f>SUM(C11:C15)</f>
        <v>155.76</v>
      </c>
      <c r="D41" s="10">
        <f t="shared" ref="D41" si="4">SUM(D11:D15)</f>
        <v>43.22</v>
      </c>
      <c r="E41" s="10">
        <f>SUM(G11:G15)</f>
        <v>48.56</v>
      </c>
      <c r="F41" s="10">
        <f>SUM(J11:J15)</f>
        <v>50.48</v>
      </c>
      <c r="G41" s="10">
        <f>SUM(M11:M15)</f>
        <v>50.02</v>
      </c>
      <c r="H41" s="10">
        <f>SUM(P11:P15)</f>
        <v>48.580000000000005</v>
      </c>
      <c r="I41" s="10">
        <f>SUM(S11:S15)</f>
        <v>48.26</v>
      </c>
      <c r="J41" s="10">
        <f>SUM(V11:V15)</f>
        <v>16.88</v>
      </c>
      <c r="K41" s="10">
        <f>SUM(Y11:Y15)</f>
        <v>20.800000000000004</v>
      </c>
      <c r="L41" s="10">
        <f>SUM(AB11:AB15)</f>
        <v>19.979999999999997</v>
      </c>
      <c r="M41" s="10">
        <f>SUM(AE11:AE15)</f>
        <v>19.600000000000001</v>
      </c>
      <c r="N41" s="10">
        <f>SUM(AH11:AH15)</f>
        <v>20.299999999999997</v>
      </c>
      <c r="O41" s="10">
        <f>SUM(AK11:AK15)</f>
        <v>17.14</v>
      </c>
    </row>
    <row r="42" spans="1:39" x14ac:dyDescent="0.2">
      <c r="B42" t="s">
        <v>53</v>
      </c>
      <c r="C42" s="10">
        <f>SUM(C16:C25)</f>
        <v>58.26</v>
      </c>
      <c r="D42" s="10">
        <f>SUM(D16:D25)</f>
        <v>13.399999999999999</v>
      </c>
      <c r="E42" s="10">
        <f>SUM(G16:G25)</f>
        <v>10.26</v>
      </c>
      <c r="F42" s="10">
        <f>SUM(J16:J25)</f>
        <v>10.599999999999998</v>
      </c>
      <c r="G42" s="10">
        <f>SUM(M16:M25)</f>
        <v>9.4600000000000009</v>
      </c>
      <c r="H42" s="10">
        <f>SUM(P16:P25)</f>
        <v>9.9600000000000009</v>
      </c>
      <c r="I42" s="10">
        <f>SUM(S16:S25)</f>
        <v>12.840000000000002</v>
      </c>
      <c r="J42" s="10">
        <f>SUM(V16:V25)</f>
        <v>8.14</v>
      </c>
      <c r="K42" s="10">
        <f>SUM(Y16:Y25)</f>
        <v>6.4799999999999995</v>
      </c>
      <c r="L42" s="10">
        <f>SUM(AB16:AB25)</f>
        <v>8.0400000000000009</v>
      </c>
      <c r="M42" s="10">
        <f>SUM(AE16:AE25)</f>
        <v>7.78</v>
      </c>
      <c r="N42" s="10">
        <f>SUM(AH16:AH25)</f>
        <v>10.42</v>
      </c>
      <c r="O42" s="10">
        <f>SUM(AK16:AK25)</f>
        <v>8.94</v>
      </c>
    </row>
    <row r="43" spans="1:39" x14ac:dyDescent="0.2">
      <c r="B43" t="s">
        <v>54</v>
      </c>
      <c r="C43" s="10">
        <f>SUM(C26:C35)</f>
        <v>16.440000000000001</v>
      </c>
      <c r="D43" s="10">
        <f t="shared" ref="D43" si="5">SUM(D26:D35)</f>
        <v>4.68</v>
      </c>
      <c r="E43" s="10">
        <f>SUM(G26:G35)</f>
        <v>5.36</v>
      </c>
      <c r="F43" s="10">
        <f>SUM(J26:J35)</f>
        <v>4.9800000000000004</v>
      </c>
      <c r="G43" s="10">
        <f>SUM(M26:M35)</f>
        <v>5.4799999999999995</v>
      </c>
      <c r="H43" s="10">
        <f>SUM(P26:P35)</f>
        <v>5.6199999999999992</v>
      </c>
      <c r="I43" s="10">
        <f>SUM(S26:S35)</f>
        <v>4.8599999999999994</v>
      </c>
      <c r="J43" s="10">
        <f>SUM(V26:V35)</f>
        <v>4.66</v>
      </c>
      <c r="K43" s="10">
        <f>SUM(Y26:Y35)</f>
        <v>4.78</v>
      </c>
      <c r="L43" s="10">
        <f>SUM(AB26:AB35)</f>
        <v>6.32</v>
      </c>
      <c r="M43" s="10">
        <f>SUM(AE26:AE35)</f>
        <v>7.1</v>
      </c>
      <c r="N43" s="10">
        <f>SUM(AH26:AH35)</f>
        <v>6.5</v>
      </c>
      <c r="O43" s="10">
        <f>SUM(AK26:AK35)</f>
        <v>6.26</v>
      </c>
    </row>
    <row r="44" spans="1:39" x14ac:dyDescent="0.2">
      <c r="B44" s="4" t="s">
        <v>55</v>
      </c>
      <c r="C44" s="13">
        <f>SUM(C39:C43)</f>
        <v>409.97999999999996</v>
      </c>
      <c r="D44" s="13">
        <f t="shared" ref="D44:O44" si="6">SUM(D39:D43)</f>
        <v>148.48000000000002</v>
      </c>
      <c r="E44" s="13">
        <f>SUM(G39:G43)</f>
        <v>203.5</v>
      </c>
      <c r="F44" s="13">
        <f>SUM(J39:J43)</f>
        <v>76.16</v>
      </c>
      <c r="G44" s="13">
        <f>SUM(M39:M43)</f>
        <v>81.97999999999999</v>
      </c>
      <c r="H44" s="13">
        <f t="shared" si="6"/>
        <v>173.60000000000002</v>
      </c>
      <c r="I44" s="13">
        <f t="shared" si="6"/>
        <v>188.38</v>
      </c>
      <c r="J44" s="13">
        <f t="shared" si="6"/>
        <v>76.16</v>
      </c>
      <c r="K44" s="13">
        <f t="shared" si="6"/>
        <v>82.26</v>
      </c>
      <c r="L44" s="13">
        <f t="shared" si="6"/>
        <v>82.66</v>
      </c>
      <c r="M44" s="13">
        <f t="shared" si="6"/>
        <v>81.97999999999999</v>
      </c>
      <c r="N44" s="13">
        <f t="shared" si="6"/>
        <v>87.899999999999991</v>
      </c>
      <c r="O44" s="13">
        <f t="shared" si="6"/>
        <v>81.56</v>
      </c>
    </row>
    <row r="46" spans="1:39" ht="23.25" x14ac:dyDescent="0.35">
      <c r="A46" s="1" t="s">
        <v>56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</row>
    <row r="47" spans="1:39" x14ac:dyDescent="0.2">
      <c r="C47" s="2" t="s">
        <v>1</v>
      </c>
      <c r="D47" s="3" t="s">
        <v>2</v>
      </c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2" t="s">
        <v>3</v>
      </c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</row>
    <row r="48" spans="1:39" x14ac:dyDescent="0.2">
      <c r="C48" s="3"/>
      <c r="D48" s="4" t="s">
        <v>4</v>
      </c>
      <c r="E48" s="4"/>
      <c r="F48" s="4"/>
      <c r="G48" s="3" t="s">
        <v>5</v>
      </c>
      <c r="H48" s="3"/>
      <c r="I48" s="3"/>
      <c r="J48" s="5" t="s">
        <v>6</v>
      </c>
      <c r="K48" s="5"/>
      <c r="L48" s="5"/>
      <c r="M48" s="6" t="s">
        <v>7</v>
      </c>
      <c r="N48" s="6"/>
      <c r="O48" s="6"/>
      <c r="P48" s="7" t="s">
        <v>8</v>
      </c>
      <c r="Q48" s="7"/>
      <c r="R48" s="7"/>
      <c r="S48" s="8" t="s">
        <v>9</v>
      </c>
      <c r="T48" s="8"/>
      <c r="U48" s="8"/>
      <c r="V48" s="4" t="s">
        <v>4</v>
      </c>
      <c r="W48" s="4"/>
      <c r="X48" s="4"/>
      <c r="Y48" s="3" t="s">
        <v>5</v>
      </c>
      <c r="Z48" s="3"/>
      <c r="AA48" s="3"/>
      <c r="AB48" s="5" t="s">
        <v>6</v>
      </c>
      <c r="AC48" s="5"/>
      <c r="AD48" s="5"/>
      <c r="AE48" s="6" t="s">
        <v>7</v>
      </c>
      <c r="AF48" s="6"/>
      <c r="AG48" s="6"/>
      <c r="AH48" s="7" t="s">
        <v>8</v>
      </c>
      <c r="AI48" s="7"/>
      <c r="AJ48" s="7"/>
      <c r="AK48" s="8" t="s">
        <v>9</v>
      </c>
      <c r="AL48" s="8"/>
      <c r="AM48" s="8"/>
    </row>
    <row r="49" spans="1:39" x14ac:dyDescent="0.2">
      <c r="A49" s="9" t="s">
        <v>10</v>
      </c>
      <c r="B49" s="9" t="s">
        <v>11</v>
      </c>
      <c r="C49" s="9" t="s">
        <v>12</v>
      </c>
      <c r="D49" s="9" t="s">
        <v>12</v>
      </c>
      <c r="E49" s="9" t="s">
        <v>13</v>
      </c>
      <c r="F49" s="9" t="s">
        <v>14</v>
      </c>
      <c r="G49" s="9" t="s">
        <v>12</v>
      </c>
      <c r="H49" s="9" t="s">
        <v>13</v>
      </c>
      <c r="I49" s="9" t="s">
        <v>14</v>
      </c>
      <c r="J49" s="9" t="s">
        <v>12</v>
      </c>
      <c r="K49" s="9" t="s">
        <v>13</v>
      </c>
      <c r="L49" s="9" t="s">
        <v>14</v>
      </c>
      <c r="M49" s="9" t="s">
        <v>12</v>
      </c>
      <c r="N49" s="9" t="s">
        <v>13</v>
      </c>
      <c r="O49" s="9" t="s">
        <v>14</v>
      </c>
      <c r="P49" s="9" t="s">
        <v>12</v>
      </c>
      <c r="Q49" s="9" t="s">
        <v>13</v>
      </c>
      <c r="R49" s="9" t="s">
        <v>14</v>
      </c>
      <c r="S49" s="9" t="s">
        <v>12</v>
      </c>
      <c r="T49" s="9" t="s">
        <v>13</v>
      </c>
      <c r="U49" s="9" t="s">
        <v>14</v>
      </c>
      <c r="V49" s="9" t="s">
        <v>12</v>
      </c>
      <c r="W49" s="9" t="s">
        <v>13</v>
      </c>
      <c r="X49" s="9" t="s">
        <v>14</v>
      </c>
      <c r="Y49" s="9" t="s">
        <v>12</v>
      </c>
      <c r="Z49" s="9" t="s">
        <v>13</v>
      </c>
      <c r="AA49" s="9" t="s">
        <v>14</v>
      </c>
      <c r="AB49" s="9" t="s">
        <v>12</v>
      </c>
      <c r="AC49" s="9" t="s">
        <v>13</v>
      </c>
      <c r="AD49" s="9" t="s">
        <v>14</v>
      </c>
      <c r="AE49" s="9" t="s">
        <v>12</v>
      </c>
      <c r="AF49" s="9" t="s">
        <v>13</v>
      </c>
      <c r="AG49" s="9" t="s">
        <v>14</v>
      </c>
      <c r="AH49" s="9" t="s">
        <v>12</v>
      </c>
      <c r="AI49" s="9" t="s">
        <v>13</v>
      </c>
      <c r="AJ49" s="9" t="s">
        <v>14</v>
      </c>
      <c r="AK49" s="9" t="s">
        <v>12</v>
      </c>
      <c r="AL49" s="9" t="s">
        <v>13</v>
      </c>
      <c r="AM49" s="9" t="s">
        <v>14</v>
      </c>
    </row>
    <row r="50" spans="1:39" x14ac:dyDescent="0.2">
      <c r="A50">
        <v>11</v>
      </c>
      <c r="B50" t="s">
        <v>15</v>
      </c>
      <c r="C50" s="14">
        <v>0.66</v>
      </c>
      <c r="D50" s="14">
        <v>3.0600000000000002E-2</v>
      </c>
      <c r="E50" s="14"/>
      <c r="F50" s="14">
        <v>0</v>
      </c>
      <c r="G50" s="14">
        <v>0.63060000000000005</v>
      </c>
      <c r="H50" s="14">
        <v>0.83325463095022745</v>
      </c>
      <c r="I50" s="14">
        <v>0.4810797854826161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>
        <v>3.4</v>
      </c>
      <c r="W50" s="14">
        <v>3.4641016151377317E-2</v>
      </c>
      <c r="X50" s="14">
        <v>1.9999999999999869E-2</v>
      </c>
      <c r="Y50" s="14">
        <v>3.7399999999999998</v>
      </c>
      <c r="Z50" s="14">
        <v>3.4641016151377831E-2</v>
      </c>
      <c r="AA50" s="14">
        <v>2.0000000000000167E-2</v>
      </c>
      <c r="AB50" s="14">
        <v>3.5799999999999996</v>
      </c>
      <c r="AC50" s="14">
        <v>3.4641016151377317E-2</v>
      </c>
      <c r="AD50" s="14">
        <v>1.9999999999999869E-2</v>
      </c>
      <c r="AE50" s="14">
        <v>2.84</v>
      </c>
      <c r="AF50" s="14">
        <v>9.1651513899116688E-2</v>
      </c>
      <c r="AG50" s="14">
        <v>5.2915026221291753E-2</v>
      </c>
      <c r="AH50" s="14">
        <v>3.44</v>
      </c>
      <c r="AI50" s="14">
        <v>6.9282032302754648E-2</v>
      </c>
      <c r="AJ50" s="14">
        <v>3.9999999999999744E-2</v>
      </c>
      <c r="AK50" s="14">
        <v>2.84</v>
      </c>
      <c r="AL50" s="14">
        <v>9.1651513899116688E-2</v>
      </c>
      <c r="AM50" s="14">
        <v>5.2915026221291753E-2</v>
      </c>
    </row>
    <row r="51" spans="1:39" x14ac:dyDescent="0.2">
      <c r="A51">
        <v>12</v>
      </c>
      <c r="B51" t="s">
        <v>16</v>
      </c>
      <c r="C51" s="14">
        <v>4.5</v>
      </c>
      <c r="D51" s="14">
        <v>0.87159999999999993</v>
      </c>
      <c r="E51" s="14">
        <v>7.3092544079406518E-2</v>
      </c>
      <c r="F51" s="14">
        <v>4.2199999999999946E-2</v>
      </c>
      <c r="G51" s="14">
        <v>0.71260000000000001</v>
      </c>
      <c r="H51" s="14">
        <v>0.1329921802212452</v>
      </c>
      <c r="I51" s="14">
        <v>7.6783071050851151E-2</v>
      </c>
      <c r="J51" s="14">
        <v>0.91259999999999997</v>
      </c>
      <c r="K51" s="14">
        <v>7.6133829537203671E-2</v>
      </c>
      <c r="L51" s="14">
        <v>4.3955886977741623E-2</v>
      </c>
      <c r="M51" s="14">
        <v>0.89939999999999998</v>
      </c>
      <c r="N51" s="14">
        <v>9.9766126515967363E-2</v>
      </c>
      <c r="O51" s="14">
        <v>5.7600000000000019E-2</v>
      </c>
      <c r="P51" s="14">
        <v>0.88219999999999998</v>
      </c>
      <c r="Q51" s="14">
        <v>4.0098379019606195E-2</v>
      </c>
      <c r="R51" s="14">
        <v>2.3150809921037279E-2</v>
      </c>
      <c r="S51" s="14">
        <v>0.87340000000000007</v>
      </c>
      <c r="T51" s="14">
        <v>1.9730179928221563E-2</v>
      </c>
      <c r="U51" s="14">
        <v>1.1391224692718471E-2</v>
      </c>
      <c r="V51" s="14">
        <v>0.12</v>
      </c>
      <c r="W51" s="14">
        <v>0</v>
      </c>
      <c r="X51" s="14">
        <v>0</v>
      </c>
      <c r="Y51" s="14">
        <v>0.21999999999999997</v>
      </c>
      <c r="Z51" s="14">
        <v>3.4641016151377844E-2</v>
      </c>
      <c r="AA51" s="14">
        <v>2.0000000000000174E-2</v>
      </c>
      <c r="AB51" s="14">
        <v>0.19999999999999998</v>
      </c>
      <c r="AC51" s="14">
        <v>3.4641016151377539E-2</v>
      </c>
      <c r="AD51" s="14">
        <v>1.9999999999999997E-2</v>
      </c>
      <c r="AE51" s="14">
        <v>0.16</v>
      </c>
      <c r="AF51" s="14">
        <v>3.4641016151377539E-2</v>
      </c>
      <c r="AG51" s="14">
        <v>1.9999999999999997E-2</v>
      </c>
      <c r="AH51" s="14">
        <v>0.12</v>
      </c>
      <c r="AI51" s="14">
        <v>0</v>
      </c>
      <c r="AJ51" s="14">
        <v>0</v>
      </c>
      <c r="AK51" s="14">
        <v>0.12</v>
      </c>
      <c r="AL51" s="14">
        <v>0</v>
      </c>
      <c r="AM51" s="14">
        <v>0</v>
      </c>
    </row>
    <row r="52" spans="1:39" x14ac:dyDescent="0.2">
      <c r="A52">
        <v>13</v>
      </c>
      <c r="B52" t="s">
        <v>17</v>
      </c>
      <c r="C52" s="14">
        <v>6.9599999999999991</v>
      </c>
      <c r="D52" s="14">
        <v>3.2399999999999998E-2</v>
      </c>
      <c r="E52" s="14"/>
      <c r="F52" s="14">
        <v>0</v>
      </c>
      <c r="G52" s="14">
        <v>0.21179999999999999</v>
      </c>
      <c r="H52" s="14"/>
      <c r="I52" s="14">
        <v>0</v>
      </c>
      <c r="J52" s="14">
        <v>4.02E-2</v>
      </c>
      <c r="K52" s="14"/>
      <c r="L52" s="14">
        <v>0</v>
      </c>
      <c r="M52" s="14">
        <v>2.3399999999999997E-2</v>
      </c>
      <c r="N52" s="14"/>
      <c r="O52" s="14">
        <v>0</v>
      </c>
      <c r="P52" s="14"/>
      <c r="Q52" s="14"/>
      <c r="R52" s="14">
        <v>0</v>
      </c>
      <c r="S52" s="14">
        <v>2.1600000000000001E-2</v>
      </c>
      <c r="T52" s="14"/>
      <c r="U52" s="14">
        <v>0</v>
      </c>
      <c r="V52" s="14">
        <v>0.02</v>
      </c>
      <c r="W52" s="14">
        <v>3.4641016151377546E-2</v>
      </c>
      <c r="X52" s="14">
        <v>0.02</v>
      </c>
      <c r="Y52" s="14">
        <v>0.02</v>
      </c>
      <c r="Z52" s="14">
        <v>3.4641016151377546E-2</v>
      </c>
      <c r="AA52" s="14">
        <v>0.02</v>
      </c>
      <c r="AB52" s="14">
        <v>0.04</v>
      </c>
      <c r="AC52" s="14">
        <v>3.4641016151377546E-2</v>
      </c>
      <c r="AD52" s="14">
        <v>0.02</v>
      </c>
      <c r="AE52" s="14">
        <v>0.02</v>
      </c>
      <c r="AF52" s="14">
        <v>3.4641016151377546E-2</v>
      </c>
      <c r="AG52" s="14">
        <v>0.02</v>
      </c>
      <c r="AH52" s="14">
        <v>0.02</v>
      </c>
      <c r="AI52" s="14">
        <v>3.4641016151377546E-2</v>
      </c>
      <c r="AJ52" s="14">
        <v>0.02</v>
      </c>
      <c r="AK52" s="14">
        <v>0.04</v>
      </c>
      <c r="AL52" s="14">
        <v>3.4641016151377546E-2</v>
      </c>
      <c r="AM52" s="14">
        <v>0.02</v>
      </c>
    </row>
    <row r="53" spans="1:39" x14ac:dyDescent="0.2">
      <c r="A53">
        <v>14</v>
      </c>
      <c r="B53" t="s">
        <v>18</v>
      </c>
      <c r="C53" s="14">
        <v>6.6000000000000005</v>
      </c>
      <c r="D53" s="14">
        <v>0.21480000000000002</v>
      </c>
      <c r="E53" s="14">
        <v>2.0784609690826513E-2</v>
      </c>
      <c r="F53" s="14">
        <v>1.1999999999999992E-2</v>
      </c>
      <c r="G53" s="14">
        <v>0.27160000000000001</v>
      </c>
      <c r="H53" s="14">
        <v>0.14198633737088934</v>
      </c>
      <c r="I53" s="14">
        <v>8.1975850102331979E-2</v>
      </c>
      <c r="J53" s="14">
        <v>0.2094</v>
      </c>
      <c r="K53" s="14">
        <v>4.1391303434417291E-2</v>
      </c>
      <c r="L53" s="14">
        <v>2.3897280179970306E-2</v>
      </c>
      <c r="M53" s="14">
        <v>0.22040000000000001</v>
      </c>
      <c r="N53" s="14">
        <v>6.2007418910965707E-2</v>
      </c>
      <c r="O53" s="14">
        <v>3.5799999999999943E-2</v>
      </c>
      <c r="P53" s="14">
        <v>0.20719999999999997</v>
      </c>
      <c r="Q53" s="14">
        <v>2.7712812921102122E-2</v>
      </c>
      <c r="R53" s="14">
        <v>1.6000000000000049E-2</v>
      </c>
      <c r="S53" s="14">
        <v>0.20479999999999998</v>
      </c>
      <c r="T53" s="14">
        <v>3.4884380458881738E-2</v>
      </c>
      <c r="U53" s="14">
        <v>2.0140506448448694E-2</v>
      </c>
      <c r="V53" s="14">
        <v>0.12</v>
      </c>
      <c r="W53" s="14">
        <v>0</v>
      </c>
      <c r="X53" s="14">
        <v>0</v>
      </c>
      <c r="Y53" s="14">
        <v>0.24</v>
      </c>
      <c r="Z53" s="14">
        <v>6.0000000000000164E-2</v>
      </c>
      <c r="AA53" s="14">
        <v>3.4641016151377643E-2</v>
      </c>
      <c r="AB53" s="14">
        <v>0.19999999999999998</v>
      </c>
      <c r="AC53" s="14">
        <v>3.4641016151377539E-2</v>
      </c>
      <c r="AD53" s="14">
        <v>1.9999999999999997E-2</v>
      </c>
      <c r="AE53" s="14">
        <v>0.13999999999999999</v>
      </c>
      <c r="AF53" s="14">
        <v>3.4641016151377539E-2</v>
      </c>
      <c r="AG53" s="14">
        <v>1.9999999999999997E-2</v>
      </c>
      <c r="AH53" s="14">
        <v>0.12</v>
      </c>
      <c r="AI53" s="14">
        <v>0</v>
      </c>
      <c r="AJ53" s="14">
        <v>0</v>
      </c>
      <c r="AK53" s="14">
        <v>0.12</v>
      </c>
      <c r="AL53" s="14">
        <v>0</v>
      </c>
      <c r="AM53" s="14">
        <v>0</v>
      </c>
    </row>
    <row r="54" spans="1:39" x14ac:dyDescent="0.2">
      <c r="A54">
        <v>15</v>
      </c>
      <c r="B54" t="s">
        <v>19</v>
      </c>
      <c r="C54" s="14"/>
      <c r="D54" s="14">
        <v>0.20039999999999999</v>
      </c>
      <c r="E54" s="14">
        <v>0</v>
      </c>
      <c r="F54" s="14">
        <v>0</v>
      </c>
      <c r="G54" s="14">
        <v>0.20910000000000001</v>
      </c>
      <c r="H54" s="14">
        <v>5.557859300126268E-2</v>
      </c>
      <c r="I54" s="14">
        <v>3.2088315630459663E-2</v>
      </c>
      <c r="J54" s="14">
        <v>0.22919999999999999</v>
      </c>
      <c r="K54" s="14"/>
      <c r="L54" s="14">
        <v>0</v>
      </c>
      <c r="M54" s="14">
        <v>0.1605</v>
      </c>
      <c r="N54" s="14">
        <v>8.1882965261402249E-2</v>
      </c>
      <c r="O54" s="14">
        <v>4.7275152035715369E-2</v>
      </c>
      <c r="P54" s="14">
        <v>0.20039999999999999</v>
      </c>
      <c r="Q54" s="14">
        <v>1.6122034611053274E-2</v>
      </c>
      <c r="R54" s="14">
        <v>9.3080610225760724E-3</v>
      </c>
      <c r="S54" s="14">
        <v>0.19680000000000003</v>
      </c>
      <c r="T54" s="14"/>
      <c r="U54" s="14">
        <v>0</v>
      </c>
      <c r="V54" s="14">
        <v>0.06</v>
      </c>
      <c r="W54" s="14">
        <v>0</v>
      </c>
      <c r="X54" s="14">
        <v>0</v>
      </c>
      <c r="Y54" s="14">
        <v>0.06</v>
      </c>
      <c r="Z54" s="14">
        <v>0.06</v>
      </c>
      <c r="AA54" s="14">
        <v>3.4641016151377546E-2</v>
      </c>
      <c r="AB54" s="14">
        <v>0.06</v>
      </c>
      <c r="AC54" s="14">
        <v>0</v>
      </c>
      <c r="AD54" s="14">
        <v>0</v>
      </c>
      <c r="AE54" s="14">
        <v>0.04</v>
      </c>
      <c r="AF54" s="14">
        <v>3.4641016151377546E-2</v>
      </c>
      <c r="AG54" s="14">
        <v>0.02</v>
      </c>
      <c r="AH54" s="14">
        <v>0.08</v>
      </c>
      <c r="AI54" s="14">
        <v>3.4641016151377539E-2</v>
      </c>
      <c r="AJ54" s="14">
        <v>1.9999999999999997E-2</v>
      </c>
      <c r="AK54" s="14">
        <v>0.06</v>
      </c>
      <c r="AL54" s="14">
        <v>0</v>
      </c>
      <c r="AM54" s="14">
        <v>0</v>
      </c>
    </row>
    <row r="55" spans="1:39" x14ac:dyDescent="0.2">
      <c r="A55">
        <v>16</v>
      </c>
      <c r="B55" t="s">
        <v>20</v>
      </c>
      <c r="C55" s="14"/>
      <c r="D55" s="14">
        <v>8.4599999999999995E-2</v>
      </c>
      <c r="E55" s="14"/>
      <c r="F55" s="14">
        <v>0</v>
      </c>
      <c r="G55" s="14">
        <v>0.122</v>
      </c>
      <c r="H55" s="14">
        <v>8.0387312431751332E-2</v>
      </c>
      <c r="I55" s="14">
        <v>4.6411636471902183E-2</v>
      </c>
      <c r="J55" s="14">
        <v>0.11159999999999999</v>
      </c>
      <c r="K55" s="14">
        <v>2.6153393661243977E-3</v>
      </c>
      <c r="L55" s="14">
        <v>1.5099668870541462E-3</v>
      </c>
      <c r="M55" s="14">
        <v>6.3600000000000004E-2</v>
      </c>
      <c r="N55" s="14"/>
      <c r="O55" s="14">
        <v>0</v>
      </c>
      <c r="P55" s="14">
        <v>0.1002</v>
      </c>
      <c r="Q55" s="14">
        <v>1.4424978336205548E-2</v>
      </c>
      <c r="R55" s="14">
        <v>8.3282651254627926E-3</v>
      </c>
      <c r="S55" s="14">
        <v>9.1000000000000011E-2</v>
      </c>
      <c r="T55" s="14">
        <v>7.5973679652890291E-3</v>
      </c>
      <c r="U55" s="14">
        <v>4.3863424398922603E-3</v>
      </c>
      <c r="V55" s="14">
        <v>0.12</v>
      </c>
      <c r="W55" s="14">
        <v>0</v>
      </c>
      <c r="X55" s="14">
        <v>0</v>
      </c>
      <c r="Y55" s="14">
        <v>0.18000000000000002</v>
      </c>
      <c r="Z55" s="14">
        <v>5.9999999999999935E-2</v>
      </c>
      <c r="AA55" s="14">
        <v>3.4641016151377511E-2</v>
      </c>
      <c r="AB55" s="14">
        <v>0.16</v>
      </c>
      <c r="AC55" s="14">
        <v>3.4641016151377539E-2</v>
      </c>
      <c r="AD55" s="14">
        <v>1.9999999999999997E-2</v>
      </c>
      <c r="AE55" s="14">
        <v>0.12</v>
      </c>
      <c r="AF55" s="14">
        <v>0</v>
      </c>
      <c r="AG55" s="14">
        <v>0</v>
      </c>
      <c r="AH55" s="14">
        <v>0.12</v>
      </c>
      <c r="AI55" s="14">
        <v>0</v>
      </c>
      <c r="AJ55" s="14">
        <v>0</v>
      </c>
      <c r="AK55" s="14">
        <v>0.12</v>
      </c>
      <c r="AL55" s="14">
        <v>0</v>
      </c>
      <c r="AM55" s="14">
        <v>0</v>
      </c>
    </row>
    <row r="56" spans="1:39" x14ac:dyDescent="0.2">
      <c r="A56">
        <v>17</v>
      </c>
      <c r="B56" t="s">
        <v>21</v>
      </c>
      <c r="C56" s="14">
        <v>3.12</v>
      </c>
      <c r="D56" s="14">
        <v>0.26619999999999999</v>
      </c>
      <c r="E56" s="14">
        <v>2.0091789367798974E-2</v>
      </c>
      <c r="F56" s="14">
        <v>1.1599999999999999E-2</v>
      </c>
      <c r="G56" s="14">
        <v>0.21960000000000002</v>
      </c>
      <c r="H56" s="14">
        <v>4.7445547736325991E-2</v>
      </c>
      <c r="I56" s="14">
        <v>2.7392699757417052E-2</v>
      </c>
      <c r="J56" s="14">
        <v>0.28740000000000004</v>
      </c>
      <c r="K56" s="14">
        <v>1.1494346436400817E-2</v>
      </c>
      <c r="L56" s="14">
        <v>6.6362640092148279E-3</v>
      </c>
      <c r="M56" s="14">
        <v>0.2412</v>
      </c>
      <c r="N56" s="14">
        <v>5.7609374237184728E-2</v>
      </c>
      <c r="O56" s="14">
        <v>3.3260787723684494E-2</v>
      </c>
      <c r="P56" s="14">
        <v>0.25340000000000001</v>
      </c>
      <c r="Q56" s="14">
        <v>2.7379554415658432E-2</v>
      </c>
      <c r="R56" s="14">
        <v>1.5807593112172402E-2</v>
      </c>
      <c r="S56" s="14">
        <v>0.23899999999999999</v>
      </c>
      <c r="T56" s="14">
        <v>7.7437975180140298E-2</v>
      </c>
      <c r="U56" s="14">
        <v>4.4708835815753564E-2</v>
      </c>
      <c r="V56" s="14">
        <v>0.06</v>
      </c>
      <c r="W56" s="14">
        <v>0</v>
      </c>
      <c r="X56" s="14">
        <v>0</v>
      </c>
      <c r="Y56" s="14">
        <v>0.12</v>
      </c>
      <c r="Z56" s="14">
        <v>0</v>
      </c>
      <c r="AA56" s="14">
        <v>0</v>
      </c>
      <c r="AB56" s="14">
        <v>9.9999999999999992E-2</v>
      </c>
      <c r="AC56" s="14">
        <v>3.4641016151377539E-2</v>
      </c>
      <c r="AD56" s="14">
        <v>1.9999999999999997E-2</v>
      </c>
      <c r="AE56" s="14">
        <v>0.08</v>
      </c>
      <c r="AF56" s="14">
        <v>3.4641016151377539E-2</v>
      </c>
      <c r="AG56" s="14">
        <v>1.9999999999999997E-2</v>
      </c>
      <c r="AH56" s="14">
        <v>0.08</v>
      </c>
      <c r="AI56" s="14">
        <v>3.4641016151377539E-2</v>
      </c>
      <c r="AJ56" s="14">
        <v>1.9999999999999997E-2</v>
      </c>
      <c r="AK56" s="14">
        <v>0.08</v>
      </c>
      <c r="AL56" s="14">
        <v>3.4641016151377567E-2</v>
      </c>
      <c r="AM56" s="14">
        <v>2.0000000000000014E-2</v>
      </c>
    </row>
    <row r="57" spans="1:39" x14ac:dyDescent="0.2">
      <c r="A57">
        <v>18</v>
      </c>
      <c r="B57" t="s">
        <v>22</v>
      </c>
      <c r="C57" s="14">
        <v>2.2199999999999998</v>
      </c>
      <c r="D57" s="14"/>
      <c r="E57" s="14"/>
      <c r="F57" s="14">
        <v>0</v>
      </c>
      <c r="G57" s="14">
        <v>0.10139999999999999</v>
      </c>
      <c r="H57" s="14"/>
      <c r="I57" s="14">
        <v>0</v>
      </c>
      <c r="J57" s="14"/>
      <c r="K57" s="14"/>
      <c r="L57" s="14"/>
      <c r="M57" s="14"/>
      <c r="N57" s="14"/>
      <c r="O57" s="14">
        <v>0</v>
      </c>
      <c r="P57" s="14"/>
      <c r="Q57" s="14"/>
      <c r="R57" s="14">
        <v>0</v>
      </c>
      <c r="S57" s="14"/>
      <c r="T57" s="14"/>
      <c r="U57" s="14">
        <v>0</v>
      </c>
      <c r="V57" s="14">
        <v>0.08</v>
      </c>
      <c r="W57" s="14">
        <v>3.4641016151377567E-2</v>
      </c>
      <c r="X57" s="14">
        <v>2.0000000000000014E-2</v>
      </c>
      <c r="Y57" s="14">
        <v>9.9999999999999992E-2</v>
      </c>
      <c r="Z57" s="14">
        <v>3.4641016151377539E-2</v>
      </c>
      <c r="AA57" s="14">
        <v>1.9999999999999997E-2</v>
      </c>
      <c r="AB57" s="14">
        <v>0.12</v>
      </c>
      <c r="AC57" s="14">
        <v>0</v>
      </c>
      <c r="AD57" s="14">
        <v>0</v>
      </c>
      <c r="AE57" s="14">
        <v>0.12</v>
      </c>
      <c r="AF57" s="14">
        <v>0</v>
      </c>
      <c r="AG57" s="14">
        <v>0</v>
      </c>
      <c r="AH57" s="14">
        <v>9.9999999999999992E-2</v>
      </c>
      <c r="AI57" s="14">
        <v>3.4641016151377539E-2</v>
      </c>
      <c r="AJ57" s="14">
        <v>1.9999999999999997E-2</v>
      </c>
      <c r="AK57" s="14">
        <v>0.12</v>
      </c>
      <c r="AL57" s="14">
        <v>0</v>
      </c>
      <c r="AM57" s="14">
        <v>0</v>
      </c>
    </row>
    <row r="58" spans="1:39" x14ac:dyDescent="0.2">
      <c r="A58">
        <v>20</v>
      </c>
      <c r="B58" t="s">
        <v>23</v>
      </c>
      <c r="C58" s="14">
        <v>1.8599999999999999</v>
      </c>
      <c r="D58" s="14">
        <v>0.11699999999999999</v>
      </c>
      <c r="E58" s="14">
        <v>9.3530743608719411E-3</v>
      </c>
      <c r="F58" s="14">
        <v>5.4000000000000029E-3</v>
      </c>
      <c r="G58" s="14">
        <v>0.12930000000000003</v>
      </c>
      <c r="H58" s="14">
        <v>1.9091883092036698E-2</v>
      </c>
      <c r="I58" s="14">
        <v>1.1022703842524254E-2</v>
      </c>
      <c r="J58" s="14">
        <v>0.14100000000000001</v>
      </c>
      <c r="K58" s="14">
        <v>1.7819090885901018E-2</v>
      </c>
      <c r="L58" s="14">
        <v>1.0287856919689361E-2</v>
      </c>
      <c r="M58" s="14">
        <v>9.2399999999999996E-2</v>
      </c>
      <c r="N58" s="14">
        <v>5.8292709664245303E-2</v>
      </c>
      <c r="O58" s="14">
        <v>3.3655311616444729E-2</v>
      </c>
      <c r="P58" s="14">
        <v>0.13619999999999999</v>
      </c>
      <c r="Q58" s="14">
        <v>5.9396969619669926E-3</v>
      </c>
      <c r="R58" s="14">
        <v>3.4292856398964455E-3</v>
      </c>
      <c r="S58" s="14">
        <v>0.16050000000000003</v>
      </c>
      <c r="T58" s="14">
        <v>1.9091883092036781E-2</v>
      </c>
      <c r="U58" s="14">
        <v>1.10227038425243E-2</v>
      </c>
      <c r="V58" s="14">
        <v>0.04</v>
      </c>
      <c r="W58" s="14">
        <v>3.4641016151377546E-2</v>
      </c>
      <c r="X58" s="14">
        <v>0.02</v>
      </c>
      <c r="Y58" s="14">
        <v>0.06</v>
      </c>
      <c r="Z58" s="14">
        <v>0</v>
      </c>
      <c r="AA58" s="14">
        <v>0</v>
      </c>
      <c r="AB58" s="14">
        <v>0.06</v>
      </c>
      <c r="AC58" s="14">
        <v>0</v>
      </c>
      <c r="AD58" s="14">
        <v>0</v>
      </c>
      <c r="AE58" s="14">
        <v>0.06</v>
      </c>
      <c r="AF58" s="14">
        <v>0</v>
      </c>
      <c r="AG58" s="14">
        <v>0</v>
      </c>
      <c r="AH58" s="14">
        <v>0.06</v>
      </c>
      <c r="AI58" s="14">
        <v>0</v>
      </c>
      <c r="AJ58" s="14">
        <v>0</v>
      </c>
      <c r="AK58" s="14">
        <v>0.06</v>
      </c>
      <c r="AL58" s="14">
        <v>0</v>
      </c>
      <c r="AM58" s="14">
        <v>0</v>
      </c>
    </row>
    <row r="59" spans="1:39" x14ac:dyDescent="0.2">
      <c r="A59">
        <v>19</v>
      </c>
      <c r="B59" t="s">
        <v>24</v>
      </c>
      <c r="C59" s="14">
        <v>0.84000000000000008</v>
      </c>
      <c r="D59" s="14"/>
      <c r="E59" s="14"/>
      <c r="F59" s="14">
        <v>0</v>
      </c>
      <c r="G59" s="14">
        <v>0.1152</v>
      </c>
      <c r="H59" s="14"/>
      <c r="I59" s="14">
        <v>0</v>
      </c>
      <c r="J59" s="14">
        <v>5.5199999999999999E-2</v>
      </c>
      <c r="K59" s="14"/>
      <c r="L59" s="14">
        <v>0</v>
      </c>
      <c r="M59" s="14"/>
      <c r="N59" s="14"/>
      <c r="O59" s="14">
        <v>0</v>
      </c>
      <c r="P59" s="14">
        <v>9.1200000000000003E-2</v>
      </c>
      <c r="Q59" s="14"/>
      <c r="R59" s="14">
        <v>0</v>
      </c>
      <c r="S59" s="14"/>
      <c r="T59" s="14"/>
      <c r="U59" s="14">
        <v>0</v>
      </c>
      <c r="V59" s="14">
        <v>0.02</v>
      </c>
      <c r="W59" s="14">
        <v>3.4641016151377546E-2</v>
      </c>
      <c r="X59" s="14">
        <v>0.02</v>
      </c>
      <c r="Y59" s="14">
        <v>0.02</v>
      </c>
      <c r="Z59" s="14">
        <v>3.4641016151377546E-2</v>
      </c>
      <c r="AA59" s="14">
        <v>0.02</v>
      </c>
      <c r="AB59" s="14">
        <v>0</v>
      </c>
      <c r="AC59" s="14">
        <v>0</v>
      </c>
      <c r="AD59" s="14">
        <v>0</v>
      </c>
      <c r="AE59" s="14">
        <v>0.04</v>
      </c>
      <c r="AF59" s="14">
        <v>3.4641016151377546E-2</v>
      </c>
      <c r="AG59" s="14">
        <v>0.02</v>
      </c>
      <c r="AH59" s="14">
        <v>0</v>
      </c>
      <c r="AI59" s="14">
        <v>0</v>
      </c>
      <c r="AJ59" s="14">
        <v>0</v>
      </c>
      <c r="AK59" s="14">
        <v>0</v>
      </c>
      <c r="AL59" s="14">
        <v>0</v>
      </c>
      <c r="AM59" s="14">
        <v>0</v>
      </c>
    </row>
    <row r="60" spans="1:39" x14ac:dyDescent="0.2">
      <c r="A60">
        <v>20</v>
      </c>
      <c r="B60" t="s">
        <v>25</v>
      </c>
      <c r="C60" s="14">
        <v>0.54</v>
      </c>
      <c r="D60" s="14">
        <v>2.6200000000000001E-2</v>
      </c>
      <c r="E60" s="14">
        <v>3.8105117766515308E-3</v>
      </c>
      <c r="F60" s="14">
        <v>2.2000000000000006E-3</v>
      </c>
      <c r="G60" s="14">
        <v>2.9399999999999999E-2</v>
      </c>
      <c r="H60" s="14">
        <v>9.5247047198325305E-3</v>
      </c>
      <c r="I60" s="14">
        <v>5.4990908339470112E-3</v>
      </c>
      <c r="J60" s="14">
        <v>3.9E-2</v>
      </c>
      <c r="K60" s="14">
        <v>5.3329166503893535E-3</v>
      </c>
      <c r="L60" s="14">
        <v>3.0789608636681309E-3</v>
      </c>
      <c r="M60" s="14">
        <v>3.39E-2</v>
      </c>
      <c r="N60" s="14">
        <v>1.0606601717798222E-2</v>
      </c>
      <c r="O60" s="14">
        <v>6.1237243569579507E-3</v>
      </c>
      <c r="P60" s="14">
        <v>3.6299999999999999E-2</v>
      </c>
      <c r="Q60" s="14">
        <v>2.9274220741123055E-2</v>
      </c>
      <c r="R60" s="14">
        <v>1.6901479225203922E-2</v>
      </c>
      <c r="S60" s="14">
        <v>3.32E-2</v>
      </c>
      <c r="T60" s="14">
        <v>9.1651513899116928E-4</v>
      </c>
      <c r="U60" s="14">
        <v>5.2915026221291885E-4</v>
      </c>
      <c r="V60" s="14">
        <v>9.9999999999999992E-2</v>
      </c>
      <c r="W60" s="14">
        <v>3.4641016151377539E-2</v>
      </c>
      <c r="X60" s="14">
        <v>1.9999999999999997E-2</v>
      </c>
      <c r="Y60" s="14">
        <v>0.12</v>
      </c>
      <c r="Z60" s="14">
        <v>0</v>
      </c>
      <c r="AA60" s="14">
        <v>0</v>
      </c>
      <c r="AB60" s="14">
        <v>0.12</v>
      </c>
      <c r="AC60" s="14">
        <v>0</v>
      </c>
      <c r="AD60" s="14">
        <v>0</v>
      </c>
      <c r="AE60" s="14">
        <v>9.9999999999999992E-2</v>
      </c>
      <c r="AF60" s="14">
        <v>3.4641016151377539E-2</v>
      </c>
      <c r="AG60" s="14">
        <v>1.9999999999999997E-2</v>
      </c>
      <c r="AH60" s="14">
        <v>0.08</v>
      </c>
      <c r="AI60" s="14">
        <v>3.4641016151377539E-2</v>
      </c>
      <c r="AJ60" s="14">
        <v>1.9999999999999997E-2</v>
      </c>
      <c r="AK60" s="14">
        <v>9.9999999999999992E-2</v>
      </c>
      <c r="AL60" s="14">
        <v>3.4641016151377539E-2</v>
      </c>
      <c r="AM60" s="14">
        <v>1.9999999999999997E-2</v>
      </c>
    </row>
    <row r="61" spans="1:39" x14ac:dyDescent="0.2">
      <c r="A61">
        <v>21</v>
      </c>
      <c r="B61" t="s">
        <v>26</v>
      </c>
      <c r="C61" s="14">
        <v>0.06</v>
      </c>
      <c r="D61" s="14">
        <v>0.111</v>
      </c>
      <c r="E61" s="14">
        <v>8.3138438763306084E-3</v>
      </c>
      <c r="F61" s="14">
        <v>4.7999999999999987E-3</v>
      </c>
      <c r="G61" s="14">
        <v>0.10780000000000001</v>
      </c>
      <c r="H61" s="14">
        <v>2.1011425463304426E-2</v>
      </c>
      <c r="I61" s="14">
        <v>1.2130952147296568E-2</v>
      </c>
      <c r="J61" s="14">
        <v>0.14459999999999998</v>
      </c>
      <c r="K61" s="14">
        <v>2.8084871372324394E-2</v>
      </c>
      <c r="L61" s="14">
        <v>1.6214808046967503E-2</v>
      </c>
      <c r="M61" s="14">
        <v>7.5399999999999995E-2</v>
      </c>
      <c r="N61" s="14">
        <v>2.9645910341900453E-2</v>
      </c>
      <c r="O61" s="14">
        <v>1.711607431626774E-2</v>
      </c>
      <c r="P61" s="14">
        <v>0.10460000000000001</v>
      </c>
      <c r="Q61" s="14">
        <v>2.311622806601445E-2</v>
      </c>
      <c r="R61" s="14">
        <v>1.3346160496562226E-2</v>
      </c>
      <c r="S61" s="14">
        <v>9.8199999999999996E-2</v>
      </c>
      <c r="T61" s="14">
        <v>8.5767126569566247E-3</v>
      </c>
      <c r="U61" s="14">
        <v>4.9517673612559784E-3</v>
      </c>
      <c r="V61" s="14">
        <v>0</v>
      </c>
      <c r="W61" s="14">
        <v>0</v>
      </c>
      <c r="X61" s="14">
        <v>0</v>
      </c>
      <c r="Y61" s="14">
        <v>0.02</v>
      </c>
      <c r="Z61" s="14">
        <v>3.4641016151377546E-2</v>
      </c>
      <c r="AA61" s="14">
        <v>0.02</v>
      </c>
      <c r="AB61" s="14">
        <v>0</v>
      </c>
      <c r="AC61" s="14">
        <v>0</v>
      </c>
      <c r="AD61" s="14">
        <v>0</v>
      </c>
      <c r="AE61" s="14">
        <v>0.02</v>
      </c>
      <c r="AF61" s="14">
        <v>3.4641016151377546E-2</v>
      </c>
      <c r="AG61" s="14">
        <v>0.02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0</v>
      </c>
    </row>
    <row r="62" spans="1:39" x14ac:dyDescent="0.2">
      <c r="A62">
        <v>22</v>
      </c>
      <c r="B62" t="s">
        <v>27</v>
      </c>
      <c r="C62" s="14">
        <v>0.12</v>
      </c>
      <c r="D62" s="14">
        <v>9.1999999999999981E-3</v>
      </c>
      <c r="E62" s="14">
        <v>9.6994845223857123E-3</v>
      </c>
      <c r="F62" s="14">
        <v>5.5999999999999999E-3</v>
      </c>
      <c r="G62" s="14"/>
      <c r="H62" s="14"/>
      <c r="I62" s="14">
        <v>0</v>
      </c>
      <c r="J62" s="14">
        <v>1.8799999999999997E-2</v>
      </c>
      <c r="K62" s="14">
        <v>6.9021735706949628E-3</v>
      </c>
      <c r="L62" s="14">
        <v>3.9849717690342576E-3</v>
      </c>
      <c r="M62" s="14">
        <v>3.2100000000000004E-2</v>
      </c>
      <c r="N62" s="14">
        <v>1.5697770542341349E-2</v>
      </c>
      <c r="O62" s="14">
        <v>9.0631120482977563E-3</v>
      </c>
      <c r="P62" s="14">
        <v>2.76E-2</v>
      </c>
      <c r="Q62" s="14"/>
      <c r="R62" s="14">
        <v>0</v>
      </c>
      <c r="S62" s="14">
        <v>2.2800000000000001E-2</v>
      </c>
      <c r="T62" s="14"/>
      <c r="U62" s="14">
        <v>0</v>
      </c>
      <c r="V62" s="14">
        <v>0.12</v>
      </c>
      <c r="W62" s="14">
        <v>0</v>
      </c>
      <c r="X62" s="14">
        <v>0</v>
      </c>
      <c r="Y62" s="14">
        <v>0.12</v>
      </c>
      <c r="Z62" s="14">
        <v>0</v>
      </c>
      <c r="AA62" s="14">
        <v>0</v>
      </c>
      <c r="AB62" s="14">
        <v>0.12</v>
      </c>
      <c r="AC62" s="14">
        <v>0</v>
      </c>
      <c r="AD62" s="14">
        <v>0</v>
      </c>
      <c r="AE62" s="14">
        <v>0.13999999999999999</v>
      </c>
      <c r="AF62" s="14">
        <v>3.4641016151377539E-2</v>
      </c>
      <c r="AG62" s="14">
        <v>1.9999999999999997E-2</v>
      </c>
      <c r="AH62" s="14">
        <v>0.12</v>
      </c>
      <c r="AI62" s="14">
        <v>0</v>
      </c>
      <c r="AJ62" s="14">
        <v>0</v>
      </c>
      <c r="AK62" s="14">
        <v>0.12</v>
      </c>
      <c r="AL62" s="14">
        <v>0</v>
      </c>
      <c r="AM62" s="14">
        <v>0</v>
      </c>
    </row>
    <row r="63" spans="1:39" x14ac:dyDescent="0.2">
      <c r="A63">
        <v>23</v>
      </c>
      <c r="B63" t="s">
        <v>28</v>
      </c>
      <c r="C63" s="14"/>
      <c r="D63" s="14"/>
      <c r="E63" s="14"/>
      <c r="F63" s="14">
        <v>0</v>
      </c>
      <c r="G63" s="14">
        <v>7.1999999999999995E-2</v>
      </c>
      <c r="H63" s="14">
        <v>3.9234678538252368E-2</v>
      </c>
      <c r="I63" s="14">
        <v>2.2652152215628441E-2</v>
      </c>
      <c r="J63" s="14">
        <v>8.2000000000000003E-2</v>
      </c>
      <c r="K63" s="14">
        <v>8.4598581548392393E-2</v>
      </c>
      <c r="L63" s="14">
        <v>4.8843013830024859E-2</v>
      </c>
      <c r="M63" s="14">
        <v>4.4399999999999995E-2</v>
      </c>
      <c r="N63" s="14">
        <v>3.1709304628137154E-2</v>
      </c>
      <c r="O63" s="14">
        <v>1.8307375562870834E-2</v>
      </c>
      <c r="P63" s="14">
        <v>6.3600000000000004E-2</v>
      </c>
      <c r="Q63" s="14"/>
      <c r="R63" s="14">
        <v>0</v>
      </c>
      <c r="S63" s="14">
        <v>3.09E-2</v>
      </c>
      <c r="T63" s="14">
        <v>8.9095454429504867E-3</v>
      </c>
      <c r="U63" s="14">
        <v>5.1439284598446674E-3</v>
      </c>
      <c r="V63" s="14">
        <v>0</v>
      </c>
      <c r="W63" s="14">
        <v>0</v>
      </c>
      <c r="X63" s="14">
        <v>0</v>
      </c>
      <c r="Y63" s="14">
        <v>0</v>
      </c>
      <c r="Z63" s="14">
        <v>0</v>
      </c>
      <c r="AA63" s="14">
        <v>0</v>
      </c>
      <c r="AB63" s="14">
        <v>0</v>
      </c>
      <c r="AC63" s="14">
        <v>0</v>
      </c>
      <c r="AD63" s="14">
        <v>0</v>
      </c>
      <c r="AE63" s="14">
        <v>0.02</v>
      </c>
      <c r="AF63" s="14">
        <v>3.4641016151377546E-2</v>
      </c>
      <c r="AG63" s="14">
        <v>0.02</v>
      </c>
      <c r="AH63" s="14">
        <v>0</v>
      </c>
      <c r="AI63" s="14">
        <v>0</v>
      </c>
      <c r="AJ63" s="14">
        <v>0</v>
      </c>
      <c r="AK63" s="14">
        <v>0</v>
      </c>
      <c r="AL63" s="14">
        <v>0</v>
      </c>
      <c r="AM63" s="14">
        <v>0</v>
      </c>
    </row>
    <row r="64" spans="1:39" x14ac:dyDescent="0.2">
      <c r="A64">
        <v>24</v>
      </c>
      <c r="B64" t="s">
        <v>29</v>
      </c>
      <c r="C64" s="14">
        <v>0.06</v>
      </c>
      <c r="D64" s="14">
        <v>1.3600000000000001E-2</v>
      </c>
      <c r="E64" s="14">
        <v>2.4248711305964272E-3</v>
      </c>
      <c r="F64" s="14">
        <v>1.3999999999999996E-3</v>
      </c>
      <c r="G64" s="14">
        <v>1.6200000000000003E-2</v>
      </c>
      <c r="H64" s="14">
        <v>1.2642784503423281E-2</v>
      </c>
      <c r="I64" s="14">
        <v>7.299315036357861E-3</v>
      </c>
      <c r="J64" s="14">
        <v>2.9399999999999999E-2</v>
      </c>
      <c r="K64" s="14">
        <v>8.8385519175937476E-3</v>
      </c>
      <c r="L64" s="14">
        <v>5.1029403288692333E-3</v>
      </c>
      <c r="M64" s="14"/>
      <c r="N64" s="14"/>
      <c r="O64" s="14">
        <v>0</v>
      </c>
      <c r="P64" s="14">
        <v>3.2399999999999998E-2</v>
      </c>
      <c r="Q64" s="14">
        <v>5.0911688245431456E-3</v>
      </c>
      <c r="R64" s="14">
        <v>2.939387691339816E-3</v>
      </c>
      <c r="S64" s="14">
        <v>1.6500000000000001E-2</v>
      </c>
      <c r="T64" s="14">
        <v>1.8243354954612923E-2</v>
      </c>
      <c r="U64" s="14">
        <v>1.0532805893967665E-2</v>
      </c>
      <c r="V64" s="14">
        <v>0.08</v>
      </c>
      <c r="W64" s="14">
        <v>3.4641016151377539E-2</v>
      </c>
      <c r="X64" s="14">
        <v>1.9999999999999997E-2</v>
      </c>
      <c r="Y64" s="14">
        <v>0.12</v>
      </c>
      <c r="Z64" s="14">
        <v>0</v>
      </c>
      <c r="AA64" s="14">
        <v>0</v>
      </c>
      <c r="AB64" s="14">
        <v>0.12</v>
      </c>
      <c r="AC64" s="14">
        <v>0</v>
      </c>
      <c r="AD64" s="14">
        <v>0</v>
      </c>
      <c r="AE64" s="14">
        <v>0.13999999999999999</v>
      </c>
      <c r="AF64" s="14">
        <v>6.9282032302755078E-2</v>
      </c>
      <c r="AG64" s="14">
        <v>3.9999999999999994E-2</v>
      </c>
      <c r="AH64" s="14">
        <v>0.06</v>
      </c>
      <c r="AI64" s="14">
        <v>0</v>
      </c>
      <c r="AJ64" s="14">
        <v>0</v>
      </c>
      <c r="AK64" s="14">
        <v>0.12</v>
      </c>
      <c r="AL64" s="14">
        <v>0</v>
      </c>
      <c r="AM64" s="14">
        <v>0</v>
      </c>
    </row>
    <row r="65" spans="1:39" x14ac:dyDescent="0.2">
      <c r="A65">
        <v>25</v>
      </c>
      <c r="B65" t="s">
        <v>30</v>
      </c>
      <c r="C65" s="14"/>
      <c r="D65" s="14">
        <v>3.1800000000000002E-2</v>
      </c>
      <c r="E65" s="14">
        <v>0</v>
      </c>
      <c r="F65" s="14">
        <v>0</v>
      </c>
      <c r="G65" s="14">
        <v>3.32E-2</v>
      </c>
      <c r="H65" s="14">
        <v>1.2718490476467715E-2</v>
      </c>
      <c r="I65" s="14">
        <v>7.343023900274327E-3</v>
      </c>
      <c r="J65" s="14">
        <v>2.2800000000000001E-2</v>
      </c>
      <c r="K65" s="14">
        <v>2.5455844122715728E-3</v>
      </c>
      <c r="L65" s="14">
        <v>1.469693845669908E-3</v>
      </c>
      <c r="M65" s="14">
        <v>1.6799999999999999E-2</v>
      </c>
      <c r="N65" s="14">
        <v>8.4640415877995298E-3</v>
      </c>
      <c r="O65" s="14">
        <v>4.8867166891482464E-3</v>
      </c>
      <c r="P65" s="14">
        <v>3.4200000000000001E-2</v>
      </c>
      <c r="Q65" s="14"/>
      <c r="R65" s="14">
        <v>0</v>
      </c>
      <c r="S65" s="14">
        <v>1.38E-2</v>
      </c>
      <c r="T65" s="14"/>
      <c r="U65" s="14">
        <v>0</v>
      </c>
      <c r="V65" s="14">
        <v>0</v>
      </c>
      <c r="W65" s="14">
        <v>0</v>
      </c>
      <c r="X65" s="14">
        <v>0</v>
      </c>
      <c r="Y65" s="14">
        <v>0.04</v>
      </c>
      <c r="Z65" s="14">
        <v>3.4641016151377546E-2</v>
      </c>
      <c r="AA65" s="14">
        <v>0.02</v>
      </c>
      <c r="AB65" s="14">
        <v>0</v>
      </c>
      <c r="AC65" s="14">
        <v>0</v>
      </c>
      <c r="AD65" s="14">
        <v>0</v>
      </c>
      <c r="AE65" s="14">
        <v>0.02</v>
      </c>
      <c r="AF65" s="14">
        <v>3.4641016151377546E-2</v>
      </c>
      <c r="AG65" s="14">
        <v>0.02</v>
      </c>
      <c r="AH65" s="14">
        <v>0</v>
      </c>
      <c r="AI65" s="14">
        <v>0</v>
      </c>
      <c r="AJ65" s="14">
        <v>0</v>
      </c>
      <c r="AK65" s="14">
        <v>0</v>
      </c>
      <c r="AL65" s="14">
        <v>0</v>
      </c>
      <c r="AM65" s="14">
        <v>0</v>
      </c>
    </row>
    <row r="66" spans="1:39" x14ac:dyDescent="0.2">
      <c r="A66">
        <v>26</v>
      </c>
      <c r="B66" t="s">
        <v>31</v>
      </c>
      <c r="C66" s="14">
        <v>0</v>
      </c>
      <c r="D66" s="14">
        <v>2.4799999999999999E-2</v>
      </c>
      <c r="E66" s="14">
        <v>1.3856406460551014E-2</v>
      </c>
      <c r="F66" s="14">
        <v>7.9999999999999984E-3</v>
      </c>
      <c r="G66" s="14">
        <v>1.6400000000000001E-2</v>
      </c>
      <c r="H66" s="14">
        <v>2.771281292110205E-3</v>
      </c>
      <c r="I66" s="14">
        <v>1.6000000000000007E-3</v>
      </c>
      <c r="J66" s="14">
        <v>3.15E-2</v>
      </c>
      <c r="K66" s="14">
        <v>3.5213917703090077E-2</v>
      </c>
      <c r="L66" s="14">
        <v>2.0330764865100385E-2</v>
      </c>
      <c r="M66" s="14">
        <v>1.9599999999999996E-2</v>
      </c>
      <c r="N66" s="14">
        <v>9.1651513899116777E-4</v>
      </c>
      <c r="O66" s="14">
        <v>5.2915026221291798E-4</v>
      </c>
      <c r="P66" s="14">
        <v>2.6700000000000002E-2</v>
      </c>
      <c r="Q66" s="14">
        <v>1.2727922061357853E-3</v>
      </c>
      <c r="R66" s="14">
        <v>7.3484692283495336E-4</v>
      </c>
      <c r="S66" s="14">
        <v>2.6399999999999996E-2</v>
      </c>
      <c r="T66" s="14">
        <v>9.5247047198325305E-3</v>
      </c>
      <c r="U66" s="14">
        <v>5.4990908339470112E-3</v>
      </c>
      <c r="V66" s="14">
        <v>0.04</v>
      </c>
      <c r="W66" s="14">
        <v>3.4641016151377546E-2</v>
      </c>
      <c r="X66" s="14">
        <v>0.02</v>
      </c>
      <c r="Y66" s="14">
        <v>9.9999999999999992E-2</v>
      </c>
      <c r="Z66" s="14">
        <v>3.4641016151377539E-2</v>
      </c>
      <c r="AA66" s="14">
        <v>1.9999999999999997E-2</v>
      </c>
      <c r="AB66" s="14">
        <v>0.02</v>
      </c>
      <c r="AC66" s="14">
        <v>3.4641016151377546E-2</v>
      </c>
      <c r="AD66" s="14">
        <v>0.02</v>
      </c>
      <c r="AE66" s="14">
        <v>0.08</v>
      </c>
      <c r="AF66" s="14">
        <v>3.4641016151377567E-2</v>
      </c>
      <c r="AG66" s="14">
        <v>2.0000000000000014E-2</v>
      </c>
      <c r="AH66" s="14">
        <v>0.04</v>
      </c>
      <c r="AI66" s="14">
        <v>3.4641016151377546E-2</v>
      </c>
      <c r="AJ66" s="14">
        <v>0.02</v>
      </c>
      <c r="AK66" s="14">
        <v>0.06</v>
      </c>
      <c r="AL66" s="14">
        <v>0</v>
      </c>
      <c r="AM66" s="14">
        <v>0</v>
      </c>
    </row>
    <row r="67" spans="1:39" x14ac:dyDescent="0.2">
      <c r="A67">
        <v>27</v>
      </c>
      <c r="B67" t="s">
        <v>32</v>
      </c>
      <c r="C67" s="14">
        <v>0.06</v>
      </c>
      <c r="D67" s="14">
        <v>3.56E-2</v>
      </c>
      <c r="E67" s="14">
        <v>2.7712812921102028E-3</v>
      </c>
      <c r="F67" s="14">
        <v>1.5999999999999996E-3</v>
      </c>
      <c r="G67" s="14">
        <v>3.78E-2</v>
      </c>
      <c r="H67" s="14">
        <v>2.0364675298172555E-2</v>
      </c>
      <c r="I67" s="14">
        <v>1.1757550765359247E-2</v>
      </c>
      <c r="J67" s="14">
        <v>3.2199999999999999E-2</v>
      </c>
      <c r="K67" s="14">
        <v>5.1730068625510262E-3</v>
      </c>
      <c r="L67" s="14">
        <v>2.9866369046136166E-3</v>
      </c>
      <c r="M67" s="14">
        <v>3.3600000000000005E-2</v>
      </c>
      <c r="N67" s="14">
        <v>3.3941125496954319E-3</v>
      </c>
      <c r="O67" s="14">
        <v>1.9595917942265449E-3</v>
      </c>
      <c r="P67" s="14">
        <v>2.46E-2</v>
      </c>
      <c r="Q67" s="14">
        <v>2.5455844122715702E-3</v>
      </c>
      <c r="R67" s="14">
        <v>1.4696938456699065E-3</v>
      </c>
      <c r="S67" s="14">
        <v>1.9200000000000002E-2</v>
      </c>
      <c r="T67" s="14">
        <v>1.5874507866387546E-3</v>
      </c>
      <c r="U67" s="14">
        <v>9.165151389911682E-4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</row>
    <row r="68" spans="1:39" x14ac:dyDescent="0.2">
      <c r="A68">
        <v>28</v>
      </c>
      <c r="B68" t="s">
        <v>33</v>
      </c>
      <c r="C68" s="14">
        <v>0.06</v>
      </c>
      <c r="D68" s="14">
        <v>2.06E-2</v>
      </c>
      <c r="E68" s="14">
        <v>1.7320508075688791E-3</v>
      </c>
      <c r="F68" s="14">
        <v>1.0000000000000011E-3</v>
      </c>
      <c r="G68" s="14">
        <v>2.01E-2</v>
      </c>
      <c r="H68" s="14">
        <v>8.9095454429504988E-3</v>
      </c>
      <c r="I68" s="14">
        <v>5.1439284598446744E-3</v>
      </c>
      <c r="J68" s="14">
        <v>2.1600000000000001E-2</v>
      </c>
      <c r="K68" s="14"/>
      <c r="L68" s="14">
        <v>0</v>
      </c>
      <c r="M68" s="14">
        <v>2.7200000000000002E-2</v>
      </c>
      <c r="N68" s="14">
        <v>2.2849945295339326E-2</v>
      </c>
      <c r="O68" s="14">
        <v>1.3192422067232383E-2</v>
      </c>
      <c r="P68" s="14">
        <v>1.78E-2</v>
      </c>
      <c r="Q68" s="14">
        <v>7.0313583324987739E-3</v>
      </c>
      <c r="R68" s="14">
        <v>4.0595566260368853E-3</v>
      </c>
      <c r="S68" s="14">
        <v>1.89E-2</v>
      </c>
      <c r="T68" s="14">
        <v>4.6669047558312131E-3</v>
      </c>
      <c r="U68" s="14">
        <v>2.6944387170614956E-3</v>
      </c>
      <c r="V68" s="14">
        <v>0.02</v>
      </c>
      <c r="W68" s="14">
        <v>3.4641016151377546E-2</v>
      </c>
      <c r="X68" s="14">
        <v>0.02</v>
      </c>
      <c r="Y68" s="14">
        <v>0.02</v>
      </c>
      <c r="Z68" s="14">
        <v>3.4641016151377546E-2</v>
      </c>
      <c r="AA68" s="14">
        <v>0.02</v>
      </c>
      <c r="AB68" s="14">
        <v>0.02</v>
      </c>
      <c r="AC68" s="14">
        <v>3.4641016151377546E-2</v>
      </c>
      <c r="AD68" s="14">
        <v>0.02</v>
      </c>
      <c r="AE68" s="14">
        <v>0.02</v>
      </c>
      <c r="AF68" s="14">
        <v>3.4641016151377546E-2</v>
      </c>
      <c r="AG68" s="14">
        <v>0.02</v>
      </c>
      <c r="AH68" s="14">
        <v>0.06</v>
      </c>
      <c r="AI68" s="14">
        <v>0</v>
      </c>
      <c r="AJ68" s="14">
        <v>0</v>
      </c>
      <c r="AK68" s="14">
        <v>0.02</v>
      </c>
      <c r="AL68" s="14">
        <v>3.4641016151377546E-2</v>
      </c>
      <c r="AM68" s="14">
        <v>0.02</v>
      </c>
    </row>
    <row r="69" spans="1:39" x14ac:dyDescent="0.2">
      <c r="A69">
        <v>29</v>
      </c>
      <c r="B69" t="s">
        <v>34</v>
      </c>
      <c r="C69" s="14"/>
      <c r="D69" s="14">
        <v>1.5599999999999998E-2</v>
      </c>
      <c r="E69" s="14">
        <v>4.156921938165305E-3</v>
      </c>
      <c r="F69" s="14">
        <v>2.3999999999999998E-3</v>
      </c>
      <c r="G69" s="14">
        <v>2.5600000000000001E-2</v>
      </c>
      <c r="H69" s="14">
        <v>1.1793218390244444E-2</v>
      </c>
      <c r="I69" s="14">
        <v>6.8088178122196752E-3</v>
      </c>
      <c r="J69" s="14">
        <v>2.8399999999999998E-2</v>
      </c>
      <c r="K69" s="14">
        <v>8.6810137656842951E-3</v>
      </c>
      <c r="L69" s="14">
        <v>5.0119856344566747E-3</v>
      </c>
      <c r="M69" s="14"/>
      <c r="N69" s="14"/>
      <c r="O69" s="14">
        <v>0</v>
      </c>
      <c r="P69" s="14">
        <v>2.3399999999999994E-2</v>
      </c>
      <c r="Q69" s="14">
        <v>1.1954915307102767E-2</v>
      </c>
      <c r="R69" s="14">
        <v>6.9021735706949602E-3</v>
      </c>
      <c r="S69" s="14">
        <v>3.27E-2</v>
      </c>
      <c r="T69" s="14">
        <v>1.2727922061357827E-3</v>
      </c>
      <c r="U69" s="14">
        <v>7.3484692283495184E-4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0.02</v>
      </c>
      <c r="AF69" s="14">
        <v>3.4641016151377546E-2</v>
      </c>
      <c r="AG69" s="14">
        <v>0.02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</row>
    <row r="70" spans="1:39" x14ac:dyDescent="0.2">
      <c r="A70">
        <v>30</v>
      </c>
      <c r="B70" t="s">
        <v>35</v>
      </c>
      <c r="C70" s="14">
        <v>0.06</v>
      </c>
      <c r="D70" s="14">
        <v>5.2200000000000003E-2</v>
      </c>
      <c r="E70" s="14">
        <v>1.0392304845413203E-2</v>
      </c>
      <c r="F70" s="14">
        <v>5.9999999999999654E-3</v>
      </c>
      <c r="G70" s="14">
        <v>2.12E-2</v>
      </c>
      <c r="H70" s="14">
        <v>5.3777318638995094E-3</v>
      </c>
      <c r="I70" s="14">
        <v>3.1048349392520098E-3</v>
      </c>
      <c r="J70" s="14">
        <v>4.6199999999999998E-2</v>
      </c>
      <c r="K70" s="14">
        <v>2.3399999999999987E-2</v>
      </c>
      <c r="L70" s="14">
        <v>1.3509996299037236E-2</v>
      </c>
      <c r="M70" s="14">
        <v>2.0400000000000001E-2</v>
      </c>
      <c r="N70" s="14">
        <v>1.6970562748477136E-3</v>
      </c>
      <c r="O70" s="14">
        <v>9.7979589711327092E-4</v>
      </c>
      <c r="P70" s="14">
        <v>1.8800000000000001E-2</v>
      </c>
      <c r="Q70" s="14">
        <v>6.3592452382338575E-3</v>
      </c>
      <c r="R70" s="14">
        <v>3.6715119501371635E-3</v>
      </c>
      <c r="S70" s="14">
        <v>2.8799999999999999E-2</v>
      </c>
      <c r="T70" s="14">
        <v>1.1030865786510146E-2</v>
      </c>
      <c r="U70" s="14">
        <v>6.3686733312362659E-3</v>
      </c>
      <c r="V70" s="14">
        <v>0.02</v>
      </c>
      <c r="W70" s="14">
        <v>3.4641016151377546E-2</v>
      </c>
      <c r="X70" s="14">
        <v>0.02</v>
      </c>
      <c r="Y70" s="14">
        <v>0.04</v>
      </c>
      <c r="Z70" s="14">
        <v>3.4641016151377546E-2</v>
      </c>
      <c r="AA70" s="14">
        <v>0.02</v>
      </c>
      <c r="AB70" s="14">
        <v>0.04</v>
      </c>
      <c r="AC70" s="14">
        <v>3.4641016151377546E-2</v>
      </c>
      <c r="AD70" s="14">
        <v>0.02</v>
      </c>
      <c r="AE70" s="14">
        <v>0.02</v>
      </c>
      <c r="AF70" s="14">
        <v>3.4641016151377546E-2</v>
      </c>
      <c r="AG70" s="14">
        <v>0.02</v>
      </c>
      <c r="AH70" s="14">
        <v>0</v>
      </c>
      <c r="AI70" s="14">
        <v>0</v>
      </c>
      <c r="AJ70" s="14">
        <v>0</v>
      </c>
      <c r="AK70" s="14">
        <v>0.02</v>
      </c>
      <c r="AL70" s="14">
        <v>3.4641016151377546E-2</v>
      </c>
      <c r="AM70" s="14">
        <v>0.02</v>
      </c>
    </row>
    <row r="71" spans="1:39" x14ac:dyDescent="0.2">
      <c r="A71">
        <v>31</v>
      </c>
      <c r="B71" t="s">
        <v>36</v>
      </c>
      <c r="C71" s="14">
        <v>0</v>
      </c>
      <c r="D71" s="14">
        <v>2.76E-2</v>
      </c>
      <c r="E71" s="14">
        <v>4.1569219381653042E-3</v>
      </c>
      <c r="F71" s="14">
        <v>2.3999999999999994E-3</v>
      </c>
      <c r="G71" s="14">
        <v>3.4200000000000001E-2</v>
      </c>
      <c r="H71" s="14"/>
      <c r="I71" s="14">
        <v>0</v>
      </c>
      <c r="J71" s="14">
        <v>3.2000000000000001E-2</v>
      </c>
      <c r="K71" s="14">
        <v>1.1166019881766289E-2</v>
      </c>
      <c r="L71" s="14">
        <v>6.4467045845144812E-3</v>
      </c>
      <c r="M71" s="14">
        <v>2.46E-2</v>
      </c>
      <c r="N71" s="14">
        <v>1.4598630072715724E-2</v>
      </c>
      <c r="O71" s="14">
        <v>8.4285230022821903E-3</v>
      </c>
      <c r="P71" s="14">
        <v>1.7100000000000001E-2</v>
      </c>
      <c r="Q71" s="14">
        <v>2.9698484809835015E-3</v>
      </c>
      <c r="R71" s="14">
        <v>1.7146428199482258E-3</v>
      </c>
      <c r="S71" s="14">
        <v>3.8100000000000002E-2</v>
      </c>
      <c r="T71" s="14">
        <v>1.1455129855222072E-2</v>
      </c>
      <c r="U71" s="14">
        <v>6.6136223055145819E-3</v>
      </c>
      <c r="V71" s="14">
        <v>0</v>
      </c>
      <c r="W71" s="14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v>0</v>
      </c>
    </row>
    <row r="72" spans="1:39" x14ac:dyDescent="0.2">
      <c r="A72">
        <v>32</v>
      </c>
      <c r="B72" t="s">
        <v>37</v>
      </c>
      <c r="C72" s="14">
        <v>0.06</v>
      </c>
      <c r="D72" s="14">
        <v>1.8600000000000002E-2</v>
      </c>
      <c r="E72" s="14">
        <v>1.0392304845413282E-3</v>
      </c>
      <c r="F72" s="14">
        <v>6.0000000000000114E-4</v>
      </c>
      <c r="G72" s="14">
        <v>3.1400000000000004E-2</v>
      </c>
      <c r="H72" s="14">
        <v>8.2776808346299423E-3</v>
      </c>
      <c r="I72" s="14">
        <v>4.7791212581394038E-3</v>
      </c>
      <c r="J72" s="14">
        <v>3.8200000000000005E-2</v>
      </c>
      <c r="K72" s="14">
        <v>1.7121915780659573E-2</v>
      </c>
      <c r="L72" s="14">
        <v>9.8853426850059063E-3</v>
      </c>
      <c r="M72" s="14">
        <v>3.0599999999999999E-2</v>
      </c>
      <c r="N72" s="14">
        <v>1.0199999999999996E-2</v>
      </c>
      <c r="O72" s="14">
        <v>5.8889727457341803E-3</v>
      </c>
      <c r="P72" s="14">
        <v>4.8599999999999997E-2</v>
      </c>
      <c r="Q72" s="14"/>
      <c r="R72" s="14">
        <v>0</v>
      </c>
      <c r="S72" s="14">
        <v>6.6000000000000003E-2</v>
      </c>
      <c r="T72" s="14"/>
      <c r="U72" s="14">
        <v>0</v>
      </c>
      <c r="V72" s="14">
        <v>0.02</v>
      </c>
      <c r="W72" s="14">
        <v>3.4641016151377546E-2</v>
      </c>
      <c r="X72" s="14">
        <v>0.02</v>
      </c>
      <c r="Y72" s="14">
        <v>0.02</v>
      </c>
      <c r="Z72" s="14">
        <v>3.4641016151377546E-2</v>
      </c>
      <c r="AA72" s="14">
        <v>0.02</v>
      </c>
      <c r="AB72" s="14">
        <v>0.04</v>
      </c>
      <c r="AC72" s="14">
        <v>3.4641016151377546E-2</v>
      </c>
      <c r="AD72" s="14">
        <v>0.02</v>
      </c>
      <c r="AE72" s="14">
        <v>0</v>
      </c>
      <c r="AF72" s="14">
        <v>0</v>
      </c>
      <c r="AG72" s="14">
        <v>0</v>
      </c>
      <c r="AH72" s="14">
        <v>0</v>
      </c>
      <c r="AI72" s="14">
        <v>0</v>
      </c>
      <c r="AJ72" s="14">
        <v>0</v>
      </c>
      <c r="AK72" s="14">
        <v>0.02</v>
      </c>
      <c r="AL72" s="14">
        <v>3.4641016151377546E-2</v>
      </c>
      <c r="AM72" s="14">
        <v>0.02</v>
      </c>
    </row>
    <row r="73" spans="1:39" x14ac:dyDescent="0.2">
      <c r="A73">
        <v>33</v>
      </c>
      <c r="B73" t="s">
        <v>38</v>
      </c>
      <c r="C73" s="14">
        <v>0.06</v>
      </c>
      <c r="D73" s="14">
        <v>3.9E-2</v>
      </c>
      <c r="E73" s="14">
        <v>1.2470765814495939E-2</v>
      </c>
      <c r="F73" s="14">
        <v>7.2000000000000137E-3</v>
      </c>
      <c r="G73" s="14">
        <v>5.6799999999999996E-2</v>
      </c>
      <c r="H73" s="14">
        <v>1.3738995596476494E-2</v>
      </c>
      <c r="I73" s="14">
        <v>7.9322128060207876E-3</v>
      </c>
      <c r="J73" s="14">
        <v>7.3499999999999996E-2</v>
      </c>
      <c r="K73" s="14">
        <v>1.3152186130069837E-2</v>
      </c>
      <c r="L73" s="14">
        <v>7.5934182026278826E-3</v>
      </c>
      <c r="M73" s="14">
        <v>2.5999999999999999E-2</v>
      </c>
      <c r="N73" s="14">
        <v>2.8430969030266977E-2</v>
      </c>
      <c r="O73" s="14">
        <v>1.6414627622946553E-2</v>
      </c>
      <c r="P73" s="14">
        <v>5.9400000000000008E-2</v>
      </c>
      <c r="Q73" s="14"/>
      <c r="R73" s="14">
        <v>0</v>
      </c>
      <c r="S73" s="14">
        <v>4.8599999999999997E-2</v>
      </c>
      <c r="T73" s="14">
        <v>2.5335350796860921E-2</v>
      </c>
      <c r="U73" s="14">
        <v>1.4627371602581252E-2</v>
      </c>
      <c r="V73" s="14">
        <v>0</v>
      </c>
      <c r="W73" s="14">
        <v>0</v>
      </c>
      <c r="X73" s="14">
        <v>0</v>
      </c>
      <c r="Y73" s="14">
        <v>0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v>0</v>
      </c>
    </row>
    <row r="74" spans="1:39" x14ac:dyDescent="0.2">
      <c r="A74">
        <v>34</v>
      </c>
      <c r="B74" t="s">
        <v>39</v>
      </c>
      <c r="C74" s="14"/>
      <c r="D74" s="14"/>
      <c r="E74" s="14"/>
      <c r="F74" s="14">
        <v>0</v>
      </c>
      <c r="G74" s="14">
        <v>6.0599999999999994E-2</v>
      </c>
      <c r="H74" s="14">
        <v>2.2061731573020292E-2</v>
      </c>
      <c r="I74" s="14">
        <v>1.2737346662472532E-2</v>
      </c>
      <c r="J74" s="14"/>
      <c r="K74" s="14"/>
      <c r="L74" s="14">
        <v>0</v>
      </c>
      <c r="M74" s="14">
        <v>4.9799999999999997E-2</v>
      </c>
      <c r="N74" s="14">
        <v>2.4607315985291835E-2</v>
      </c>
      <c r="O74" s="14">
        <v>1.4207040508142423E-2</v>
      </c>
      <c r="P74" s="14">
        <v>6.1199999999999997E-2</v>
      </c>
      <c r="Q74" s="14">
        <v>8.6533230611135891E-3</v>
      </c>
      <c r="R74" s="14">
        <v>4.9959983987187271E-3</v>
      </c>
      <c r="S74" s="14">
        <v>2.6099999999999998E-2</v>
      </c>
      <c r="T74" s="14">
        <v>8.0610173055266458E-3</v>
      </c>
      <c r="U74" s="14">
        <v>4.6540305112880414E-3</v>
      </c>
      <c r="V74" s="14">
        <v>0</v>
      </c>
      <c r="W74" s="14">
        <v>0</v>
      </c>
      <c r="X74" s="14">
        <v>0</v>
      </c>
      <c r="Y74" s="14">
        <v>0.02</v>
      </c>
      <c r="Z74" s="14">
        <v>3.4641016151377546E-2</v>
      </c>
      <c r="AA74" s="14">
        <v>0.02</v>
      </c>
      <c r="AB74" s="14">
        <v>0.02</v>
      </c>
      <c r="AC74" s="14">
        <v>3.4641016151377546E-2</v>
      </c>
      <c r="AD74" s="14">
        <v>0.02</v>
      </c>
      <c r="AE74" s="14">
        <v>0.02</v>
      </c>
      <c r="AF74" s="14">
        <v>3.4641016151377546E-2</v>
      </c>
      <c r="AG74" s="14">
        <v>0.02</v>
      </c>
      <c r="AH74" s="14">
        <v>0.02</v>
      </c>
      <c r="AI74" s="14">
        <v>3.4641016151377546E-2</v>
      </c>
      <c r="AJ74" s="14">
        <v>0.02</v>
      </c>
      <c r="AK74" s="14">
        <v>0.04</v>
      </c>
      <c r="AL74" s="14">
        <v>3.4641016151377546E-2</v>
      </c>
      <c r="AM74" s="14">
        <v>0.02</v>
      </c>
    </row>
    <row r="75" spans="1:39" x14ac:dyDescent="0.2">
      <c r="A75">
        <v>35</v>
      </c>
      <c r="B75" t="s">
        <v>40</v>
      </c>
      <c r="C75" s="14">
        <v>0.06</v>
      </c>
      <c r="D75" s="14">
        <v>5.74E-2</v>
      </c>
      <c r="E75" s="14">
        <v>9.0066641993581421E-3</v>
      </c>
      <c r="F75" s="14">
        <v>5.1999999999999885E-3</v>
      </c>
      <c r="G75" s="14">
        <v>6.1600000000000009E-2</v>
      </c>
      <c r="H75" s="14">
        <v>1.3646977687385547E-2</v>
      </c>
      <c r="I75" s="14">
        <v>7.8790862414368622E-3</v>
      </c>
      <c r="J75" s="14">
        <v>7.7399999999999997E-2</v>
      </c>
      <c r="K75" s="14">
        <v>3.4789653634378172E-2</v>
      </c>
      <c r="L75" s="14">
        <v>2.0085815890822079E-2</v>
      </c>
      <c r="M75" s="14">
        <v>4.6599999999999996E-2</v>
      </c>
      <c r="N75" s="14">
        <v>1.9500769215597642E-2</v>
      </c>
      <c r="O75" s="14">
        <v>1.1258774356030066E-2</v>
      </c>
      <c r="P75" s="14">
        <v>8.6699999999999999E-2</v>
      </c>
      <c r="Q75" s="14">
        <v>4.7941839764447908E-2</v>
      </c>
      <c r="R75" s="14">
        <v>2.7679234093449905E-2</v>
      </c>
      <c r="S75" s="14">
        <v>8.2000000000000003E-2</v>
      </c>
      <c r="T75" s="14">
        <v>2.9742898312034097E-2</v>
      </c>
      <c r="U75" s="14">
        <v>1.7172070346932553E-2</v>
      </c>
      <c r="V75" s="14">
        <v>0.04</v>
      </c>
      <c r="W75" s="14">
        <v>3.4641016151377546E-2</v>
      </c>
      <c r="X75" s="14">
        <v>0.02</v>
      </c>
      <c r="Y75" s="14">
        <v>0.04</v>
      </c>
      <c r="Z75" s="14">
        <v>3.4641016151377546E-2</v>
      </c>
      <c r="AA75" s="14">
        <v>0.02</v>
      </c>
      <c r="AB75" s="14">
        <v>0.04</v>
      </c>
      <c r="AC75" s="14">
        <v>3.4641016151377546E-2</v>
      </c>
      <c r="AD75" s="14">
        <v>0.02</v>
      </c>
      <c r="AE75" s="14">
        <v>0.02</v>
      </c>
      <c r="AF75" s="14">
        <v>3.4641016151377546E-2</v>
      </c>
      <c r="AG75" s="14">
        <v>0.02</v>
      </c>
      <c r="AH75" s="14">
        <v>0.04</v>
      </c>
      <c r="AI75" s="14">
        <v>3.4641016151377546E-2</v>
      </c>
      <c r="AJ75" s="14">
        <v>0.02</v>
      </c>
      <c r="AK75" s="14">
        <v>0.04</v>
      </c>
      <c r="AL75" s="14">
        <v>3.4641016151377546E-2</v>
      </c>
      <c r="AM75" s="14">
        <v>0.02</v>
      </c>
    </row>
    <row r="76" spans="1:39" x14ac:dyDescent="0.2">
      <c r="A76">
        <v>36</v>
      </c>
      <c r="B76" t="s">
        <v>41</v>
      </c>
      <c r="C76" s="14">
        <v>0.06</v>
      </c>
      <c r="D76" s="14"/>
      <c r="E76" s="14"/>
      <c r="F76" s="14">
        <v>0</v>
      </c>
      <c r="G76" s="14">
        <v>0.13439999999999999</v>
      </c>
      <c r="H76" s="14">
        <v>5.8181440339682193E-2</v>
      </c>
      <c r="I76" s="14">
        <v>3.3591070241955664E-2</v>
      </c>
      <c r="J76" s="14">
        <v>0.13320000000000001</v>
      </c>
      <c r="K76" s="14">
        <v>1.4549226783578563E-2</v>
      </c>
      <c r="L76" s="14">
        <v>8.3999999999999977E-3</v>
      </c>
      <c r="M76" s="14"/>
      <c r="N76" s="14"/>
      <c r="O76" s="14">
        <v>0</v>
      </c>
      <c r="P76" s="14"/>
      <c r="Q76" s="14"/>
      <c r="R76" s="14">
        <v>0</v>
      </c>
      <c r="S76" s="14"/>
      <c r="T76" s="14"/>
      <c r="U76" s="14">
        <v>0</v>
      </c>
      <c r="V76" s="14">
        <v>0</v>
      </c>
      <c r="W76" s="14">
        <v>0</v>
      </c>
      <c r="X76" s="14">
        <v>0</v>
      </c>
      <c r="Y76" s="14">
        <v>0</v>
      </c>
      <c r="Z76" s="14">
        <v>0</v>
      </c>
      <c r="AA76" s="14">
        <v>0</v>
      </c>
      <c r="AB76" s="14">
        <v>0</v>
      </c>
      <c r="AC76" s="14">
        <v>0</v>
      </c>
      <c r="AD76" s="14">
        <v>0</v>
      </c>
      <c r="AE76" s="14">
        <v>0.02</v>
      </c>
      <c r="AF76" s="14">
        <v>3.4641016151377546E-2</v>
      </c>
      <c r="AG76" s="14">
        <v>0.02</v>
      </c>
      <c r="AH76" s="14">
        <v>0</v>
      </c>
      <c r="AI76" s="14">
        <v>0</v>
      </c>
      <c r="AJ76" s="14">
        <v>0</v>
      </c>
      <c r="AK76" s="14">
        <v>0</v>
      </c>
      <c r="AL76" s="14">
        <v>0</v>
      </c>
      <c r="AM76" s="14">
        <v>0</v>
      </c>
    </row>
    <row r="77" spans="1:39" x14ac:dyDescent="0.2">
      <c r="A77">
        <v>37</v>
      </c>
      <c r="B77" t="s">
        <v>42</v>
      </c>
      <c r="C77" s="14">
        <v>0.06</v>
      </c>
      <c r="D77" s="14">
        <v>0.30339999999999995</v>
      </c>
      <c r="E77" s="14">
        <v>9.8380485869912521E-2</v>
      </c>
      <c r="F77" s="14">
        <v>5.680000000000017E-2</v>
      </c>
      <c r="G77" s="14">
        <v>0.31259999999999999</v>
      </c>
      <c r="H77" s="14"/>
      <c r="I77" s="14">
        <v>0</v>
      </c>
      <c r="J77" s="14">
        <v>0.31759999999999999</v>
      </c>
      <c r="K77" s="14">
        <v>0.10840147600471139</v>
      </c>
      <c r="L77" s="14">
        <v>6.2585621351872886E-2</v>
      </c>
      <c r="M77" s="14">
        <v>0.186</v>
      </c>
      <c r="N77" s="14"/>
      <c r="O77" s="14">
        <v>0</v>
      </c>
      <c r="P77" s="14">
        <v>0.25979999999999998</v>
      </c>
      <c r="Q77" s="14"/>
      <c r="R77" s="14">
        <v>0</v>
      </c>
      <c r="S77" s="14">
        <v>0.48299999999999998</v>
      </c>
      <c r="T77" s="14">
        <v>0.2774687009376014</v>
      </c>
      <c r="U77" s="14">
        <v>0.16019662917801994</v>
      </c>
      <c r="V77" s="14">
        <v>0.08</v>
      </c>
      <c r="W77" s="14">
        <v>3.4641016151377539E-2</v>
      </c>
      <c r="X77" s="14">
        <v>1.9999999999999997E-2</v>
      </c>
      <c r="Y77" s="14">
        <v>9.9999999999999992E-2</v>
      </c>
      <c r="Z77" s="14">
        <v>6.9282032302755078E-2</v>
      </c>
      <c r="AA77" s="14">
        <v>3.9999999999999994E-2</v>
      </c>
      <c r="AB77" s="14">
        <v>0.06</v>
      </c>
      <c r="AC77" s="14">
        <v>0.06</v>
      </c>
      <c r="AD77" s="14">
        <v>3.4641016151377546E-2</v>
      </c>
      <c r="AE77" s="14">
        <v>0.04</v>
      </c>
      <c r="AF77" s="14">
        <v>3.4641016151377546E-2</v>
      </c>
      <c r="AG77" s="14">
        <v>0.02</v>
      </c>
      <c r="AH77" s="14">
        <v>9.9999999999999992E-2</v>
      </c>
      <c r="AI77" s="14">
        <v>9.1651513899116785E-2</v>
      </c>
      <c r="AJ77" s="14">
        <v>5.2915026221291808E-2</v>
      </c>
      <c r="AK77" s="14">
        <v>0.06</v>
      </c>
      <c r="AL77" s="14">
        <v>0.06</v>
      </c>
      <c r="AM77" s="14">
        <v>3.4641016151377546E-2</v>
      </c>
    </row>
    <row r="78" spans="1:39" x14ac:dyDescent="0.2">
      <c r="A78">
        <v>38</v>
      </c>
      <c r="B78" t="s">
        <v>43</v>
      </c>
      <c r="C78" s="14">
        <v>0.12</v>
      </c>
      <c r="D78" s="14">
        <v>0.48419999999999996</v>
      </c>
      <c r="E78" s="14"/>
      <c r="F78" s="14">
        <v>0</v>
      </c>
      <c r="G78" s="14">
        <v>0.39060000000000006</v>
      </c>
      <c r="H78" s="14"/>
      <c r="I78" s="14">
        <v>0</v>
      </c>
      <c r="J78" s="14">
        <v>0.375</v>
      </c>
      <c r="K78" s="14">
        <v>6.6185194719060994E-2</v>
      </c>
      <c r="L78" s="14">
        <v>3.8212039987417665E-2</v>
      </c>
      <c r="M78" s="14">
        <v>0.28300000000000003</v>
      </c>
      <c r="N78" s="14">
        <v>8.6417359367201116E-2</v>
      </c>
      <c r="O78" s="14">
        <v>4.9893085693310198E-2</v>
      </c>
      <c r="P78" s="14">
        <v>0.2535</v>
      </c>
      <c r="Q78" s="14">
        <v>0.14637110370561529</v>
      </c>
      <c r="R78" s="14">
        <v>8.4507396126019624E-2</v>
      </c>
      <c r="S78" s="14">
        <v>0.44839999999999997</v>
      </c>
      <c r="T78" s="14">
        <v>0.10350710120566599</v>
      </c>
      <c r="U78" s="14">
        <v>5.9759852744129101E-2</v>
      </c>
      <c r="V78" s="14">
        <v>0.06</v>
      </c>
      <c r="W78" s="14">
        <v>0.10392304845413264</v>
      </c>
      <c r="X78" s="14">
        <v>6.0000000000000005E-2</v>
      </c>
      <c r="Y78" s="14">
        <v>0.24</v>
      </c>
      <c r="Z78" s="14">
        <v>0.20784609690826528</v>
      </c>
      <c r="AA78" s="14">
        <v>0.12000000000000001</v>
      </c>
      <c r="AB78" s="14">
        <v>0.08</v>
      </c>
      <c r="AC78" s="14">
        <v>0.13856406460551018</v>
      </c>
      <c r="AD78" s="14">
        <v>0.08</v>
      </c>
      <c r="AE78" s="14">
        <v>0.21999999999999997</v>
      </c>
      <c r="AF78" s="14">
        <v>3.4641016151377844E-2</v>
      </c>
      <c r="AG78" s="14">
        <v>2.0000000000000174E-2</v>
      </c>
      <c r="AH78" s="14">
        <v>0.26</v>
      </c>
      <c r="AI78" s="14">
        <v>0.13856406460551021</v>
      </c>
      <c r="AJ78" s="14">
        <v>8.0000000000000016E-2</v>
      </c>
      <c r="AK78" s="14">
        <v>0.19999999999999998</v>
      </c>
      <c r="AL78" s="14">
        <v>0.18330302779823357</v>
      </c>
      <c r="AM78" s="14">
        <v>0.10583005244258362</v>
      </c>
    </row>
    <row r="79" spans="1:39" x14ac:dyDescent="0.2">
      <c r="A79">
        <v>39</v>
      </c>
      <c r="B79" t="s">
        <v>44</v>
      </c>
      <c r="C79" s="14"/>
      <c r="D79" s="14">
        <v>0.71240000000000003</v>
      </c>
      <c r="E79" s="14">
        <v>3.3601785666836234E-2</v>
      </c>
      <c r="F79" s="14">
        <v>1.9400000000000011E-2</v>
      </c>
      <c r="G79" s="14">
        <v>1.0416000000000001</v>
      </c>
      <c r="H79" s="14">
        <v>1.0632057561920929</v>
      </c>
      <c r="I79" s="14">
        <v>0.61384212954146444</v>
      </c>
      <c r="J79" s="14">
        <v>1.038</v>
      </c>
      <c r="K79" s="14">
        <v>0.20788939366884493</v>
      </c>
      <c r="L79" s="14">
        <v>0.1200249973963757</v>
      </c>
      <c r="M79" s="14">
        <v>0.58379999999999999</v>
      </c>
      <c r="N79" s="14">
        <v>0.27000066666584382</v>
      </c>
      <c r="O79" s="14">
        <v>0.15588495758090334</v>
      </c>
      <c r="P79" s="14">
        <v>0.74920000000000009</v>
      </c>
      <c r="Q79" s="14">
        <v>0.30888075368983392</v>
      </c>
      <c r="R79" s="14">
        <v>0.17833238629032011</v>
      </c>
      <c r="S79" s="14"/>
      <c r="T79" s="14"/>
      <c r="U79" s="14">
        <v>0</v>
      </c>
      <c r="V79" s="14">
        <v>0.12</v>
      </c>
      <c r="W79" s="14">
        <v>0.12</v>
      </c>
      <c r="X79" s="14">
        <v>6.9282032302755092E-2</v>
      </c>
      <c r="Y79" s="14">
        <v>0.12</v>
      </c>
      <c r="Z79" s="14">
        <v>0.20784609690826528</v>
      </c>
      <c r="AA79" s="14">
        <v>0.12000000000000001</v>
      </c>
      <c r="AB79" s="14">
        <v>0.28000000000000003</v>
      </c>
      <c r="AC79" s="14">
        <v>9.1651513899116674E-2</v>
      </c>
      <c r="AD79" s="14">
        <v>5.2915026221291739E-2</v>
      </c>
      <c r="AE79" s="14">
        <v>0.20000000000000004</v>
      </c>
      <c r="AF79" s="14">
        <v>0.34641016151377552</v>
      </c>
      <c r="AG79" s="14">
        <v>0.20000000000000004</v>
      </c>
      <c r="AH79" s="14">
        <v>0.14000000000000001</v>
      </c>
      <c r="AI79" s="14">
        <v>0.15099668870541502</v>
      </c>
      <c r="AJ79" s="14">
        <v>8.7177978870813494E-2</v>
      </c>
      <c r="AK79" s="14">
        <v>0.3</v>
      </c>
      <c r="AL79" s="14">
        <v>0.15874507866387544</v>
      </c>
      <c r="AM79" s="14">
        <v>9.1651513899116813E-2</v>
      </c>
    </row>
    <row r="80" spans="1:39" x14ac:dyDescent="0.2">
      <c r="A80">
        <v>40</v>
      </c>
      <c r="B80" t="s">
        <v>45</v>
      </c>
      <c r="C80" s="14">
        <v>0.06</v>
      </c>
      <c r="D80" s="14">
        <v>3.3022000000000005</v>
      </c>
      <c r="E80" s="14">
        <v>0.30518735229363614</v>
      </c>
      <c r="F80" s="14">
        <v>0.1762</v>
      </c>
      <c r="G80" s="14">
        <v>3.7397999999999993</v>
      </c>
      <c r="H80" s="14">
        <v>1.9654297545320725</v>
      </c>
      <c r="I80" s="14">
        <v>1.1347413978523921</v>
      </c>
      <c r="J80" s="14">
        <v>3.7507999999999999</v>
      </c>
      <c r="K80" s="14">
        <v>0.80972224867543352</v>
      </c>
      <c r="L80" s="14">
        <v>0.46749335824159066</v>
      </c>
      <c r="M80" s="14">
        <v>2.9426000000000001</v>
      </c>
      <c r="N80" s="14">
        <v>0.52422159436635218</v>
      </c>
      <c r="O80" s="14">
        <v>0.30265947862242826</v>
      </c>
      <c r="P80" s="14">
        <v>3.1219999999999999</v>
      </c>
      <c r="Q80" s="14">
        <v>0.38281426305716471</v>
      </c>
      <c r="R80" s="14">
        <v>0.22101791782568225</v>
      </c>
      <c r="S80" s="14">
        <v>2.8282000000000003</v>
      </c>
      <c r="T80" s="14">
        <v>0.28214953482151928</v>
      </c>
      <c r="U80" s="14">
        <v>0.16289910988093184</v>
      </c>
      <c r="V80" s="14">
        <v>0.80000000000000016</v>
      </c>
      <c r="W80" s="14">
        <v>6.9282032302755148E-2</v>
      </c>
      <c r="X80" s="14">
        <v>4.0000000000000036E-2</v>
      </c>
      <c r="Y80" s="14">
        <v>0.70000000000000007</v>
      </c>
      <c r="Z80" s="14">
        <v>0.34117444218463988</v>
      </c>
      <c r="AA80" s="14">
        <v>0.19697715603592225</v>
      </c>
      <c r="AB80" s="14">
        <v>0.40000000000000008</v>
      </c>
      <c r="AC80" s="14">
        <v>0.38574603043971817</v>
      </c>
      <c r="AD80" s="14">
        <v>0.22271057451320087</v>
      </c>
      <c r="AE80" s="14">
        <v>0.54</v>
      </c>
      <c r="AF80" s="14">
        <v>6.0000000000000053E-2</v>
      </c>
      <c r="AG80" s="14">
        <v>3.4641016151377581E-2</v>
      </c>
      <c r="AH80" s="14">
        <v>0.76000000000000012</v>
      </c>
      <c r="AI80" s="14">
        <v>9.1651513899116813E-2</v>
      </c>
      <c r="AJ80" s="14">
        <v>5.2915026221291822E-2</v>
      </c>
      <c r="AK80" s="14">
        <v>0.4200000000000001</v>
      </c>
      <c r="AL80" s="14">
        <v>0.36496575181789309</v>
      </c>
      <c r="AM80" s="14">
        <v>0.21071307505705475</v>
      </c>
    </row>
    <row r="81" spans="1:39" ht="15" x14ac:dyDescent="0.25">
      <c r="A81" s="4"/>
      <c r="B81" s="12" t="s">
        <v>75</v>
      </c>
      <c r="C81" s="13">
        <f t="shared" ref="C81:AM81" si="7">SUM(C50:C80)</f>
        <v>28.199999999999985</v>
      </c>
      <c r="D81" s="13">
        <f t="shared" si="7"/>
        <v>7.1030000000000006</v>
      </c>
      <c r="E81" s="13">
        <f t="shared" si="7"/>
        <v>0.64432290041562246</v>
      </c>
      <c r="F81" s="13">
        <f t="shared" si="7"/>
        <v>0.37200000000000005</v>
      </c>
      <c r="G81" s="13">
        <f t="shared" si="7"/>
        <v>8.9664999999999981</v>
      </c>
      <c r="H81" s="13">
        <f t="shared" si="7"/>
        <v>4.5996273575477558</v>
      </c>
      <c r="I81" s="13">
        <f t="shared" si="7"/>
        <v>2.6555960930521638</v>
      </c>
      <c r="J81" s="13">
        <f t="shared" si="7"/>
        <v>8.3187999999999995</v>
      </c>
      <c r="K81" s="13">
        <f t="shared" si="7"/>
        <v>1.6412018427415425</v>
      </c>
      <c r="L81" s="13">
        <f t="shared" si="7"/>
        <v>0.9475483257013394</v>
      </c>
      <c r="M81" s="13">
        <f t="shared" si="7"/>
        <v>6.1773000000000007</v>
      </c>
      <c r="N81" s="13">
        <f t="shared" si="7"/>
        <v>1.462517157369885</v>
      </c>
      <c r="O81" s="13">
        <f t="shared" si="7"/>
        <v>0.84438467450194943</v>
      </c>
      <c r="P81" s="13">
        <f t="shared" si="7"/>
        <v>6.9382999999999999</v>
      </c>
      <c r="Q81" s="13">
        <f t="shared" si="7"/>
        <v>1.1159541011526748</v>
      </c>
      <c r="R81" s="13">
        <f t="shared" si="7"/>
        <v>0.64429640070376371</v>
      </c>
      <c r="S81" s="13">
        <f t="shared" si="7"/>
        <v>6.1489000000000003</v>
      </c>
      <c r="T81" s="13">
        <f t="shared" si="7"/>
        <v>0.96119036630745935</v>
      </c>
      <c r="U81" s="13">
        <f t="shared" si="7"/>
        <v>0.55494351673008668</v>
      </c>
      <c r="V81" s="13">
        <f t="shared" si="7"/>
        <v>5.5399999999999983</v>
      </c>
      <c r="W81" s="13">
        <f t="shared" si="7"/>
        <v>0.7435382907247956</v>
      </c>
      <c r="X81" s="13">
        <f t="shared" si="7"/>
        <v>0.42928203230275497</v>
      </c>
      <c r="Y81" s="13">
        <f t="shared" si="7"/>
        <v>6.5799999999999965</v>
      </c>
      <c r="Z81" s="13">
        <f t="shared" si="7"/>
        <v>1.4564818782718343</v>
      </c>
      <c r="AA81" s="13">
        <f t="shared" si="7"/>
        <v>0.84090020449005531</v>
      </c>
      <c r="AB81" s="13">
        <f t="shared" si="7"/>
        <v>5.8799999999999981</v>
      </c>
      <c r="AC81" s="13">
        <f t="shared" si="7"/>
        <v>1.0916538027608753</v>
      </c>
      <c r="AD81" s="13">
        <f t="shared" si="7"/>
        <v>0.63026661688586993</v>
      </c>
      <c r="AE81" s="13">
        <f t="shared" si="7"/>
        <v>5.259999999999998</v>
      </c>
      <c r="AF81" s="13">
        <f t="shared" si="7"/>
        <v>1.2601640307431983</v>
      </c>
      <c r="AG81" s="13">
        <f t="shared" si="7"/>
        <v>0.72755604237266969</v>
      </c>
      <c r="AH81" s="13">
        <f t="shared" si="7"/>
        <v>5.8199999999999976</v>
      </c>
      <c r="AI81" s="13">
        <f t="shared" si="7"/>
        <v>0.81927394262293396</v>
      </c>
      <c r="AJ81" s="13">
        <f t="shared" si="7"/>
        <v>0.47300803131339686</v>
      </c>
      <c r="AK81" s="13">
        <f t="shared" si="7"/>
        <v>5.08</v>
      </c>
      <c r="AL81" s="13">
        <f t="shared" si="7"/>
        <v>1.1357935013901392</v>
      </c>
      <c r="AM81" s="13">
        <f t="shared" si="7"/>
        <v>0.65575068377142443</v>
      </c>
    </row>
    <row r="82" spans="1:39" x14ac:dyDescent="0.2">
      <c r="C82" t="s">
        <v>1</v>
      </c>
      <c r="D82" t="s">
        <v>2</v>
      </c>
      <c r="J82" t="s">
        <v>3</v>
      </c>
    </row>
    <row r="83" spans="1:39" x14ac:dyDescent="0.2">
      <c r="B83" s="4" t="s">
        <v>47</v>
      </c>
      <c r="C83" s="4"/>
      <c r="D83" s="4" t="s">
        <v>48</v>
      </c>
      <c r="E83" s="4" t="s">
        <v>5</v>
      </c>
      <c r="F83" s="4" t="s">
        <v>49</v>
      </c>
      <c r="G83" s="4" t="s">
        <v>7</v>
      </c>
      <c r="H83" s="4" t="s">
        <v>8</v>
      </c>
      <c r="I83" s="4" t="s">
        <v>9</v>
      </c>
      <c r="J83" s="4" t="s">
        <v>48</v>
      </c>
      <c r="K83" s="4" t="s">
        <v>5</v>
      </c>
      <c r="L83" s="4" t="s">
        <v>49</v>
      </c>
      <c r="M83" s="4" t="s">
        <v>7</v>
      </c>
      <c r="N83" s="4" t="s">
        <v>8</v>
      </c>
      <c r="O83" s="4" t="s">
        <v>9</v>
      </c>
    </row>
    <row r="84" spans="1:39" x14ac:dyDescent="0.2">
      <c r="B84" t="s">
        <v>50</v>
      </c>
      <c r="C84" s="10">
        <f>SUM(C50:C51)</f>
        <v>5.16</v>
      </c>
      <c r="D84" s="10">
        <f>SUM(D50:D51)</f>
        <v>0.90219999999999989</v>
      </c>
      <c r="E84" s="10">
        <f>SUM(G50:G51)</f>
        <v>1.3431999999999999</v>
      </c>
      <c r="F84" s="10">
        <f>SUM(J50:J51)</f>
        <v>0.91259999999999997</v>
      </c>
      <c r="G84" s="10">
        <f>SUM(M50:M51)</f>
        <v>0.89939999999999998</v>
      </c>
      <c r="H84" s="10">
        <f>SUM(P50:P51)</f>
        <v>0.88219999999999998</v>
      </c>
      <c r="I84" s="10">
        <f>SUM(S50:S51)</f>
        <v>0.87340000000000007</v>
      </c>
      <c r="J84" s="10">
        <f>SUM(V50:V51)</f>
        <v>3.52</v>
      </c>
      <c r="K84" s="10">
        <f>SUM(Y50:Y51)</f>
        <v>3.96</v>
      </c>
      <c r="L84" s="10">
        <f>SUM(AB50:AB51)</f>
        <v>3.78</v>
      </c>
      <c r="M84" s="10">
        <f>SUM(AE50:AE51)</f>
        <v>3</v>
      </c>
      <c r="N84" s="10">
        <f>SUM(AH50:AH51)</f>
        <v>3.56</v>
      </c>
      <c r="O84" s="10">
        <f>SUM(AK50:AK51)</f>
        <v>2.96</v>
      </c>
    </row>
    <row r="85" spans="1:39" x14ac:dyDescent="0.2">
      <c r="B85" t="s">
        <v>51</v>
      </c>
      <c r="C85" s="10">
        <f>SUM(C52:C55)</f>
        <v>13.559999999999999</v>
      </c>
      <c r="D85" s="10">
        <f>SUM(D52:D55)</f>
        <v>0.53220000000000001</v>
      </c>
      <c r="E85" s="10">
        <f>SUM(G52:G55)</f>
        <v>0.8145</v>
      </c>
      <c r="F85" s="10">
        <f>SUM(J52:J55)</f>
        <v>0.59040000000000004</v>
      </c>
      <c r="G85" s="10">
        <f>SUM(M52:M55)</f>
        <v>0.46789999999999998</v>
      </c>
      <c r="H85" s="10">
        <f>SUM(P52:P55)</f>
        <v>0.50779999999999992</v>
      </c>
      <c r="I85" s="10">
        <f>SUM(S52:S55)</f>
        <v>0.51419999999999999</v>
      </c>
      <c r="J85" s="10">
        <f>SUM(V52:V55)</f>
        <v>0.31999999999999995</v>
      </c>
      <c r="K85" s="10">
        <f>SUM(Y52:Y55)</f>
        <v>0.5</v>
      </c>
      <c r="L85" s="10">
        <f>SUM(AB52:AB55)</f>
        <v>0.45999999999999996</v>
      </c>
      <c r="M85" s="10">
        <f>SUM(AE52:AE55)</f>
        <v>0.31999999999999995</v>
      </c>
      <c r="N85" s="10">
        <f>SUM(AH52:AH55)</f>
        <v>0.33999999999999997</v>
      </c>
      <c r="O85" s="10">
        <f>SUM(AK52:AK55)</f>
        <v>0.33999999999999997</v>
      </c>
    </row>
    <row r="86" spans="1:39" x14ac:dyDescent="0.2">
      <c r="B86" t="s">
        <v>52</v>
      </c>
      <c r="C86" s="10">
        <f>SUM(C56:C60)</f>
        <v>8.5799999999999983</v>
      </c>
      <c r="D86" s="10">
        <f>SUM(D56:D60)</f>
        <v>0.40939999999999999</v>
      </c>
      <c r="E86" s="10">
        <f>SUM(G56:G60)</f>
        <v>0.59489999999999998</v>
      </c>
      <c r="F86" s="10">
        <f>SUM(J56:J60)</f>
        <v>0.52260000000000006</v>
      </c>
      <c r="G86" s="10">
        <f>SUM(M56:M60)</f>
        <v>0.36749999999999999</v>
      </c>
      <c r="H86" s="10">
        <f>SUM(P56:P60)</f>
        <v>0.5171</v>
      </c>
      <c r="I86" s="10">
        <f>SUM(S56:S60)</f>
        <v>0.43270000000000003</v>
      </c>
      <c r="J86" s="10">
        <f>SUM(V56:V60)</f>
        <v>0.3</v>
      </c>
      <c r="K86" s="10">
        <f>SUM(Y56:Y60)</f>
        <v>0.42</v>
      </c>
      <c r="L86" s="10">
        <f>SUM(AB56:AB60)</f>
        <v>0.39999999999999997</v>
      </c>
      <c r="M86" s="10">
        <f>SUM(AE56:AE60)</f>
        <v>0.39999999999999997</v>
      </c>
      <c r="N86" s="10">
        <f>SUM(AH56:AH60)</f>
        <v>0.32</v>
      </c>
      <c r="O86" s="10">
        <f>SUM(AK56:AK60)</f>
        <v>0.36</v>
      </c>
    </row>
    <row r="87" spans="1:39" x14ac:dyDescent="0.2">
      <c r="B87" t="s">
        <v>53</v>
      </c>
      <c r="C87" s="10">
        <f>SUM(C61:C70)</f>
        <v>0.42</v>
      </c>
      <c r="D87" s="10">
        <f>SUM(D61:D70)</f>
        <v>0.31440000000000001</v>
      </c>
      <c r="E87" s="10">
        <f>SUM(G61:G70)</f>
        <v>0.3503</v>
      </c>
      <c r="F87" s="10">
        <f>SUM(J61:J70)</f>
        <v>0.45749999999999996</v>
      </c>
      <c r="G87" s="10">
        <f>SUM(M61:M70)</f>
        <v>0.26949999999999996</v>
      </c>
      <c r="H87" s="10">
        <f>SUM(P61:P70)</f>
        <v>0.37369999999999998</v>
      </c>
      <c r="I87" s="10">
        <f>SUM(S61:S70)</f>
        <v>0.30819999999999997</v>
      </c>
      <c r="J87" s="10">
        <f>SUM(V61:V70)</f>
        <v>0.28000000000000003</v>
      </c>
      <c r="K87" s="10">
        <f>SUM(Y61:Y70)</f>
        <v>0.45999999999999996</v>
      </c>
      <c r="L87" s="10">
        <f>SUM(AB61:AB70)</f>
        <v>0.32</v>
      </c>
      <c r="M87" s="10">
        <f>SUM(AE61:AE70)</f>
        <v>0.48000000000000004</v>
      </c>
      <c r="N87" s="10">
        <f>SUM(AH61:AH70)</f>
        <v>0.28000000000000003</v>
      </c>
      <c r="O87" s="10">
        <f>SUM(AK61:AK70)</f>
        <v>0.34</v>
      </c>
    </row>
    <row r="88" spans="1:39" x14ac:dyDescent="0.2">
      <c r="B88" t="s">
        <v>54</v>
      </c>
      <c r="C88" s="10">
        <f>SUM(C71:C80)</f>
        <v>0.48</v>
      </c>
      <c r="D88" s="10">
        <f t="shared" ref="D88" si="8">SUM(D71:D80)</f>
        <v>4.9448000000000008</v>
      </c>
      <c r="E88" s="10">
        <f>SUM(G71:G80)</f>
        <v>5.8635999999999999</v>
      </c>
      <c r="F88" s="10">
        <f>SUM(J71:J80)</f>
        <v>5.8357000000000001</v>
      </c>
      <c r="G88" s="10">
        <f>SUM(M71:M80)</f>
        <v>4.173</v>
      </c>
      <c r="H88" s="10">
        <f>SUM(P71:P80)</f>
        <v>4.6574999999999998</v>
      </c>
      <c r="I88" s="10">
        <f>SUM(S71:S80)</f>
        <v>4.0204000000000004</v>
      </c>
      <c r="J88" s="10">
        <f>SUM(V71:V80)</f>
        <v>1.1200000000000001</v>
      </c>
      <c r="K88" s="10">
        <f>SUM(Y71:Y80)</f>
        <v>1.2400000000000002</v>
      </c>
      <c r="L88" s="10">
        <f>SUM(AB71:AB80)</f>
        <v>0.92000000000000015</v>
      </c>
      <c r="M88" s="10">
        <f>SUM(AE71:AE80)</f>
        <v>1.06</v>
      </c>
      <c r="N88" s="10">
        <f>SUM(AH71:AH80)</f>
        <v>1.3200000000000003</v>
      </c>
      <c r="O88" s="10">
        <f>SUM(AK71:AK80)</f>
        <v>1.08</v>
      </c>
    </row>
    <row r="89" spans="1:39" x14ac:dyDescent="0.2">
      <c r="B89" s="4" t="s">
        <v>55</v>
      </c>
      <c r="C89" s="13">
        <f>SUM(C84:C88)</f>
        <v>28.2</v>
      </c>
      <c r="D89" s="13">
        <f t="shared" ref="D89" si="9">SUM(D84:D88)</f>
        <v>7.1030000000000006</v>
      </c>
      <c r="E89" s="13">
        <f>SUM(G84:G88)</f>
        <v>6.1772999999999998</v>
      </c>
      <c r="F89" s="13">
        <f>SUM(J84:J88)</f>
        <v>5.54</v>
      </c>
      <c r="G89" s="13">
        <f>SUM(M84:M88)</f>
        <v>5.26</v>
      </c>
      <c r="H89" s="13">
        <f t="shared" ref="H89" si="10">SUM(H84:H88)</f>
        <v>6.9382999999999999</v>
      </c>
      <c r="I89" s="13">
        <f t="shared" ref="I89" si="11">SUM(I84:I88)</f>
        <v>6.1489000000000003</v>
      </c>
      <c r="J89" s="13">
        <f t="shared" ref="J89" si="12">SUM(J84:J88)</f>
        <v>5.54</v>
      </c>
      <c r="K89" s="13">
        <f t="shared" ref="K89" si="13">SUM(K84:K88)</f>
        <v>6.58</v>
      </c>
      <c r="L89" s="13">
        <f t="shared" ref="L89" si="14">SUM(L84:L88)</f>
        <v>5.8800000000000008</v>
      </c>
      <c r="M89" s="13">
        <f t="shared" ref="M89" si="15">SUM(M84:M88)</f>
        <v>5.26</v>
      </c>
      <c r="N89" s="13">
        <f t="shared" ref="N89" si="16">SUM(N84:N88)</f>
        <v>5.82</v>
      </c>
      <c r="O89" s="13">
        <f t="shared" ref="O89" si="17">SUM(O84:O88)</f>
        <v>5.08</v>
      </c>
    </row>
    <row r="91" spans="1:39" ht="23.25" x14ac:dyDescent="0.35">
      <c r="A91" s="1" t="s">
        <v>57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</row>
    <row r="92" spans="1:39" x14ac:dyDescent="0.2">
      <c r="C92" s="2" t="s">
        <v>1</v>
      </c>
      <c r="D92" s="3" t="s">
        <v>2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2" t="s">
        <v>3</v>
      </c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</row>
    <row r="93" spans="1:39" x14ac:dyDescent="0.2">
      <c r="C93" s="3"/>
      <c r="D93" s="4" t="s">
        <v>4</v>
      </c>
      <c r="E93" s="4"/>
      <c r="F93" s="4"/>
      <c r="G93" s="3" t="s">
        <v>5</v>
      </c>
      <c r="H93" s="3"/>
      <c r="I93" s="3"/>
      <c r="J93" s="5" t="s">
        <v>6</v>
      </c>
      <c r="K93" s="5"/>
      <c r="L93" s="5"/>
      <c r="M93" s="6" t="s">
        <v>7</v>
      </c>
      <c r="N93" s="6"/>
      <c r="O93" s="6"/>
      <c r="P93" s="7" t="s">
        <v>8</v>
      </c>
      <c r="Q93" s="7"/>
      <c r="R93" s="7"/>
      <c r="S93" s="8" t="s">
        <v>9</v>
      </c>
      <c r="T93" s="8"/>
      <c r="U93" s="8"/>
      <c r="V93" s="4" t="s">
        <v>4</v>
      </c>
      <c r="W93" s="4"/>
      <c r="X93" s="4"/>
      <c r="Y93" s="3" t="s">
        <v>5</v>
      </c>
      <c r="Z93" s="3"/>
      <c r="AA93" s="3"/>
      <c r="AB93" s="5" t="s">
        <v>6</v>
      </c>
      <c r="AC93" s="5"/>
      <c r="AD93" s="5"/>
      <c r="AE93" s="6" t="s">
        <v>7</v>
      </c>
      <c r="AF93" s="6"/>
      <c r="AG93" s="6"/>
      <c r="AH93" s="7" t="s">
        <v>8</v>
      </c>
      <c r="AI93" s="7"/>
      <c r="AJ93" s="7"/>
      <c r="AK93" s="8" t="s">
        <v>9</v>
      </c>
      <c r="AL93" s="8"/>
      <c r="AM93" s="8"/>
    </row>
    <row r="94" spans="1:39" x14ac:dyDescent="0.2">
      <c r="A94" s="9" t="s">
        <v>10</v>
      </c>
      <c r="B94" s="9" t="s">
        <v>11</v>
      </c>
      <c r="C94" s="9" t="s">
        <v>12</v>
      </c>
      <c r="D94" s="9" t="s">
        <v>12</v>
      </c>
      <c r="E94" s="9" t="s">
        <v>13</v>
      </c>
      <c r="F94" s="9" t="s">
        <v>14</v>
      </c>
      <c r="G94" s="9" t="s">
        <v>12</v>
      </c>
      <c r="H94" s="9" t="s">
        <v>13</v>
      </c>
      <c r="I94" s="9" t="s">
        <v>14</v>
      </c>
      <c r="J94" s="9" t="s">
        <v>12</v>
      </c>
      <c r="K94" s="9" t="s">
        <v>13</v>
      </c>
      <c r="L94" s="9" t="s">
        <v>14</v>
      </c>
      <c r="M94" s="9" t="s">
        <v>12</v>
      </c>
      <c r="N94" s="9" t="s">
        <v>13</v>
      </c>
      <c r="O94" s="9" t="s">
        <v>14</v>
      </c>
      <c r="P94" s="9" t="s">
        <v>12</v>
      </c>
      <c r="Q94" s="9" t="s">
        <v>13</v>
      </c>
      <c r="R94" s="9" t="s">
        <v>14</v>
      </c>
      <c r="S94" s="9" t="s">
        <v>12</v>
      </c>
      <c r="T94" s="9" t="s">
        <v>13</v>
      </c>
      <c r="U94" s="9" t="s">
        <v>14</v>
      </c>
      <c r="V94" s="9" t="s">
        <v>12</v>
      </c>
      <c r="W94" s="9" t="s">
        <v>13</v>
      </c>
      <c r="X94" s="9" t="s">
        <v>14</v>
      </c>
      <c r="Y94" s="9" t="s">
        <v>12</v>
      </c>
      <c r="Z94" s="9" t="s">
        <v>13</v>
      </c>
      <c r="AA94" s="9" t="s">
        <v>14</v>
      </c>
      <c r="AB94" s="9" t="s">
        <v>12</v>
      </c>
      <c r="AC94" s="9" t="s">
        <v>13</v>
      </c>
      <c r="AD94" s="9" t="s">
        <v>14</v>
      </c>
      <c r="AE94" s="9" t="s">
        <v>12</v>
      </c>
      <c r="AF94" s="9" t="s">
        <v>13</v>
      </c>
      <c r="AG94" s="9" t="s">
        <v>14</v>
      </c>
      <c r="AH94" s="9" t="s">
        <v>12</v>
      </c>
      <c r="AI94" s="9" t="s">
        <v>13</v>
      </c>
      <c r="AJ94" s="9" t="s">
        <v>14</v>
      </c>
      <c r="AK94" s="9" t="s">
        <v>12</v>
      </c>
      <c r="AL94" s="9" t="s">
        <v>13</v>
      </c>
      <c r="AM94" s="9" t="s">
        <v>14</v>
      </c>
    </row>
    <row r="95" spans="1:39" x14ac:dyDescent="0.2">
      <c r="A95">
        <v>11</v>
      </c>
      <c r="B95" t="s">
        <v>15</v>
      </c>
      <c r="C95" s="10">
        <v>6.8999999999999995</v>
      </c>
      <c r="D95" s="10">
        <v>1.6400000000000006</v>
      </c>
      <c r="E95" s="10">
        <v>2.84056332441296</v>
      </c>
      <c r="F95" s="10">
        <v>1.6400000000000008</v>
      </c>
      <c r="G95" s="10">
        <v>13.479999999999999</v>
      </c>
      <c r="H95" s="10">
        <v>12.511306886173003</v>
      </c>
      <c r="I95" s="10">
        <v>7.2234063986460022</v>
      </c>
      <c r="J95" s="10">
        <v>15.96</v>
      </c>
      <c r="K95" s="10">
        <v>18.070163253274721</v>
      </c>
      <c r="L95" s="10">
        <v>10.432813618578644</v>
      </c>
      <c r="M95" s="10">
        <v>31.899999999999995</v>
      </c>
      <c r="N95" s="10">
        <v>5.8745893473501827</v>
      </c>
      <c r="O95" s="10">
        <v>3.3916957410711359</v>
      </c>
      <c r="P95" s="10">
        <v>2.34</v>
      </c>
      <c r="Q95" s="10">
        <v>4.0529988897111728</v>
      </c>
      <c r="R95" s="10">
        <v>2.3400000000000003</v>
      </c>
      <c r="S95" s="10">
        <v>7.38</v>
      </c>
      <c r="T95" s="10">
        <v>6.9265575865649183</v>
      </c>
      <c r="U95" s="10">
        <v>3.9990498871607003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0">
        <v>0</v>
      </c>
      <c r="AB95" s="10">
        <v>0</v>
      </c>
      <c r="AC95" s="10">
        <v>0</v>
      </c>
      <c r="AD95" s="10">
        <v>0</v>
      </c>
      <c r="AE95" s="10">
        <v>0</v>
      </c>
      <c r="AF95" s="10">
        <v>0</v>
      </c>
      <c r="AG95" s="10">
        <v>0</v>
      </c>
      <c r="AH95" s="10">
        <v>0</v>
      </c>
      <c r="AI95" s="10">
        <v>0</v>
      </c>
      <c r="AJ95" s="10">
        <v>0</v>
      </c>
      <c r="AK95" s="10">
        <v>0</v>
      </c>
      <c r="AL95" s="10">
        <v>0</v>
      </c>
      <c r="AM95" s="14">
        <v>0</v>
      </c>
    </row>
    <row r="96" spans="1:39" x14ac:dyDescent="0.2">
      <c r="A96">
        <v>12</v>
      </c>
      <c r="B96" t="s">
        <v>16</v>
      </c>
      <c r="C96" s="10">
        <v>56.94</v>
      </c>
      <c r="D96" s="10">
        <v>2.6399999999999988</v>
      </c>
      <c r="E96" s="10">
        <v>1.2310970717209904</v>
      </c>
      <c r="F96" s="10">
        <v>0.71077422575667382</v>
      </c>
      <c r="G96" s="10">
        <v>13.5</v>
      </c>
      <c r="H96" s="10">
        <v>4.755922623424393</v>
      </c>
      <c r="I96" s="10">
        <v>2.7458332068791047</v>
      </c>
      <c r="J96" s="10">
        <v>14.459999999999999</v>
      </c>
      <c r="K96" s="10">
        <v>2.6228991593273454</v>
      </c>
      <c r="L96" s="10">
        <v>1.5143315356948861</v>
      </c>
      <c r="M96" s="10">
        <v>12.5</v>
      </c>
      <c r="N96" s="10">
        <v>1.4062716664997577</v>
      </c>
      <c r="O96" s="10">
        <v>0.81191132520737874</v>
      </c>
      <c r="P96" s="10">
        <v>9.34</v>
      </c>
      <c r="Q96" s="10">
        <v>6.3226260367034195</v>
      </c>
      <c r="R96" s="10">
        <v>3.6503698442760562</v>
      </c>
      <c r="S96" s="10">
        <v>9.2799999999999994</v>
      </c>
      <c r="T96" s="10">
        <v>1.2619033243477877</v>
      </c>
      <c r="U96" s="10">
        <v>0.72856022400347897</v>
      </c>
      <c r="V96" s="10">
        <v>6.94</v>
      </c>
      <c r="W96" s="10">
        <v>1.3340164916521788</v>
      </c>
      <c r="X96" s="10">
        <v>0.77019478055878565</v>
      </c>
      <c r="Y96" s="10">
        <v>5.0199999999999996</v>
      </c>
      <c r="Z96" s="10">
        <v>4.3928578397211986</v>
      </c>
      <c r="AA96" s="10">
        <v>2.536217656274792</v>
      </c>
      <c r="AB96" s="10">
        <v>2.34</v>
      </c>
      <c r="AC96" s="10">
        <v>2.2297085011274453</v>
      </c>
      <c r="AD96" s="10">
        <v>1.2873228033403277</v>
      </c>
      <c r="AE96" s="10">
        <v>5.28</v>
      </c>
      <c r="AF96" s="10">
        <v>4.620000000000001</v>
      </c>
      <c r="AG96" s="10">
        <v>2.6673582436560719</v>
      </c>
      <c r="AH96" s="10">
        <v>2.16</v>
      </c>
      <c r="AI96" s="10">
        <v>2.1025698561522272</v>
      </c>
      <c r="AJ96" s="10">
        <v>1.2139192724394812</v>
      </c>
      <c r="AK96" s="10">
        <v>7.4200000000000008</v>
      </c>
      <c r="AL96" s="10">
        <v>1.3501111065390141</v>
      </c>
      <c r="AM96" s="14">
        <v>0.77948701079620331</v>
      </c>
    </row>
    <row r="97" spans="1:39" x14ac:dyDescent="0.2">
      <c r="A97">
        <v>13</v>
      </c>
      <c r="B97" t="s">
        <v>17</v>
      </c>
      <c r="C97" s="10">
        <v>34.56</v>
      </c>
      <c r="D97" s="10">
        <v>2.9799999999999991</v>
      </c>
      <c r="E97" s="10">
        <v>0.4660472079092437</v>
      </c>
      <c r="F97" s="10">
        <v>0.26907248094147534</v>
      </c>
      <c r="G97" s="10">
        <v>8.6599999999999984</v>
      </c>
      <c r="H97" s="10">
        <v>3.7586699775319499</v>
      </c>
      <c r="I97" s="10">
        <v>2.170069123323036</v>
      </c>
      <c r="J97" s="10">
        <v>9.68</v>
      </c>
      <c r="K97" s="10">
        <v>1.9408245670333055</v>
      </c>
      <c r="L97" s="10">
        <v>1.1205355862265178</v>
      </c>
      <c r="M97" s="10">
        <v>7.4600000000000009</v>
      </c>
      <c r="N97" s="10">
        <v>1.4822955170950161</v>
      </c>
      <c r="O97" s="10">
        <v>0.8558037158133831</v>
      </c>
      <c r="P97" s="10">
        <v>6.5</v>
      </c>
      <c r="Q97" s="10">
        <v>4.3525165134666652</v>
      </c>
      <c r="R97" s="10">
        <v>2.5129265807022709</v>
      </c>
      <c r="S97" s="10">
        <v>7.2399999999999993</v>
      </c>
      <c r="T97" s="10">
        <v>1.4466513056020138</v>
      </c>
      <c r="U97" s="10">
        <v>0.83522452071284625</v>
      </c>
      <c r="V97" s="10">
        <v>3.5600000000000009</v>
      </c>
      <c r="W97" s="10">
        <v>0.6823488843692781</v>
      </c>
      <c r="X97" s="10">
        <v>0.39395431207184356</v>
      </c>
      <c r="Y97" s="10">
        <v>5.96</v>
      </c>
      <c r="Z97" s="10">
        <v>3.5172148072018579</v>
      </c>
      <c r="AA97" s="10">
        <v>2.0306649157357306</v>
      </c>
      <c r="AB97" s="10">
        <v>1.7400000000000002</v>
      </c>
      <c r="AC97" s="10">
        <v>1.5095694750490951</v>
      </c>
      <c r="AD97" s="10">
        <v>0.87155034278003718</v>
      </c>
      <c r="AE97" s="10">
        <v>4.8400000000000007</v>
      </c>
      <c r="AF97" s="10">
        <v>4.5617102056136805</v>
      </c>
      <c r="AG97" s="10">
        <v>2.6337046151761219</v>
      </c>
      <c r="AH97" s="10">
        <v>1.9400000000000004</v>
      </c>
      <c r="AI97" s="10">
        <v>1.9500769215597624</v>
      </c>
      <c r="AJ97" s="10">
        <v>1.1258774356030057</v>
      </c>
      <c r="AK97" s="10">
        <v>6.1000000000000005</v>
      </c>
      <c r="AL97" s="10">
        <v>1.2004998958767144</v>
      </c>
      <c r="AM97" s="14">
        <v>0.69310893804653873</v>
      </c>
    </row>
    <row r="98" spans="1:39" x14ac:dyDescent="0.2">
      <c r="A98">
        <v>14</v>
      </c>
      <c r="B98" t="s">
        <v>18</v>
      </c>
      <c r="C98" s="10">
        <v>35.700000000000003</v>
      </c>
      <c r="D98" s="10">
        <v>0.71999999999999975</v>
      </c>
      <c r="E98" s="10">
        <v>1.09489725545368</v>
      </c>
      <c r="F98" s="10">
        <v>0.63213922517116461</v>
      </c>
      <c r="G98" s="10">
        <v>9.240000000000002</v>
      </c>
      <c r="H98" s="10">
        <v>2.4268498099387967</v>
      </c>
      <c r="I98" s="10">
        <v>1.4011423910509564</v>
      </c>
      <c r="J98" s="10">
        <v>9.1199999999999992</v>
      </c>
      <c r="K98" s="10">
        <v>0.52306787322488091</v>
      </c>
      <c r="L98" s="10">
        <v>0.30199337741083004</v>
      </c>
      <c r="M98" s="10">
        <v>6.0399999999999991</v>
      </c>
      <c r="N98" s="10">
        <v>1.8003333024748498</v>
      </c>
      <c r="O98" s="10">
        <v>1.0394229168149025</v>
      </c>
      <c r="P98" s="10">
        <v>6.4799999999999995</v>
      </c>
      <c r="Q98" s="10">
        <v>5.5395306660402213</v>
      </c>
      <c r="R98" s="10">
        <v>3.1982495212225088</v>
      </c>
      <c r="S98" s="10">
        <v>6.64</v>
      </c>
      <c r="T98" s="10">
        <v>1.3869390758068725</v>
      </c>
      <c r="U98" s="10">
        <v>0.80074964876670862</v>
      </c>
      <c r="V98" s="10">
        <v>3.66</v>
      </c>
      <c r="W98" s="10">
        <v>0.63498031465550031</v>
      </c>
      <c r="X98" s="10">
        <v>0.36660605559646642</v>
      </c>
      <c r="Y98" s="10">
        <v>2.8000000000000007</v>
      </c>
      <c r="Z98" s="10">
        <v>2.5130857526156962</v>
      </c>
      <c r="AA98" s="10">
        <v>1.4509307357692856</v>
      </c>
      <c r="AB98" s="10">
        <v>0.40000000000000036</v>
      </c>
      <c r="AC98" s="10">
        <v>0.69282032302755159</v>
      </c>
      <c r="AD98" s="10">
        <v>0.40000000000000041</v>
      </c>
      <c r="AE98" s="10">
        <v>2.4799999999999991</v>
      </c>
      <c r="AF98" s="10">
        <v>2.6196946386936011</v>
      </c>
      <c r="AG98" s="10">
        <v>1.51248140484437</v>
      </c>
      <c r="AH98" s="10">
        <v>1.2400000000000002</v>
      </c>
      <c r="AI98" s="10">
        <v>2.1477430013854084</v>
      </c>
      <c r="AJ98" s="10">
        <v>1.2400000000000004</v>
      </c>
      <c r="AK98" s="10">
        <v>5.1000000000000005</v>
      </c>
      <c r="AL98" s="10">
        <v>0.68146900149602596</v>
      </c>
      <c r="AM98" s="14">
        <v>0.39344631145811609</v>
      </c>
    </row>
    <row r="99" spans="1:39" x14ac:dyDescent="0.2">
      <c r="A99">
        <v>15</v>
      </c>
      <c r="B99" t="s">
        <v>19</v>
      </c>
      <c r="C99" s="10">
        <v>0</v>
      </c>
      <c r="D99" s="10">
        <v>4.4800000000000013</v>
      </c>
      <c r="E99" s="10">
        <v>0.74054034326294771</v>
      </c>
      <c r="F99" s="10">
        <v>0.42755116652864072</v>
      </c>
      <c r="G99" s="10">
        <v>8.7199999999999989</v>
      </c>
      <c r="H99" s="10">
        <v>7.5634119284883585</v>
      </c>
      <c r="I99" s="10">
        <v>4.3667379129047807</v>
      </c>
      <c r="J99" s="10">
        <v>11.799999999999999</v>
      </c>
      <c r="K99" s="10">
        <v>1.2475576139000575</v>
      </c>
      <c r="L99" s="10">
        <v>0.72027772421476544</v>
      </c>
      <c r="M99" s="10">
        <v>8.68</v>
      </c>
      <c r="N99" s="10">
        <v>2.1266875652055686</v>
      </c>
      <c r="O99" s="10">
        <v>1.2278436382536648</v>
      </c>
      <c r="P99" s="10">
        <v>7.9799999999999995</v>
      </c>
      <c r="Q99" s="10">
        <v>5.4069954688347934</v>
      </c>
      <c r="R99" s="10">
        <v>3.121730289438855</v>
      </c>
      <c r="S99" s="10">
        <v>8.7000000000000028</v>
      </c>
      <c r="T99" s="10">
        <v>1.4412494579357045</v>
      </c>
      <c r="U99" s="10">
        <v>0.83210576250858126</v>
      </c>
      <c r="V99" s="10">
        <v>0</v>
      </c>
      <c r="W99" s="10">
        <v>0</v>
      </c>
      <c r="X99" s="10">
        <v>0</v>
      </c>
      <c r="Y99" s="10">
        <v>0</v>
      </c>
      <c r="Z99" s="10">
        <v>0</v>
      </c>
      <c r="AA99" s="10">
        <v>0</v>
      </c>
      <c r="AB99" s="10">
        <v>0</v>
      </c>
      <c r="AC99" s="10">
        <v>0</v>
      </c>
      <c r="AD99" s="10">
        <v>0</v>
      </c>
      <c r="AE99" s="10">
        <v>0</v>
      </c>
      <c r="AF99" s="10">
        <v>0</v>
      </c>
      <c r="AG99" s="10">
        <v>0</v>
      </c>
      <c r="AH99" s="10">
        <v>0</v>
      </c>
      <c r="AI99" s="10">
        <v>0</v>
      </c>
      <c r="AJ99" s="10">
        <v>0</v>
      </c>
      <c r="AK99" s="10">
        <v>0</v>
      </c>
      <c r="AL99" s="10">
        <v>0</v>
      </c>
      <c r="AM99" s="14">
        <v>0</v>
      </c>
    </row>
    <row r="100" spans="1:39" x14ac:dyDescent="0.2">
      <c r="A100">
        <v>16</v>
      </c>
      <c r="B100" t="s">
        <v>20</v>
      </c>
      <c r="C100" s="10">
        <v>24.78</v>
      </c>
      <c r="D100" s="10">
        <v>8.0000000000000071E-2</v>
      </c>
      <c r="E100" s="10">
        <v>0.13856406460551032</v>
      </c>
      <c r="F100" s="10">
        <v>8.0000000000000085E-2</v>
      </c>
      <c r="G100" s="10">
        <v>2.2799999999999998</v>
      </c>
      <c r="H100" s="10">
        <v>2.250599920021326</v>
      </c>
      <c r="I100" s="10">
        <v>1.2993844696624628</v>
      </c>
      <c r="J100" s="10">
        <v>1.2200000000000002</v>
      </c>
      <c r="K100" s="10">
        <v>2.1131019852340307</v>
      </c>
      <c r="L100" s="10">
        <v>1.2200000000000002</v>
      </c>
      <c r="M100" s="10">
        <v>0.54</v>
      </c>
      <c r="N100" s="10">
        <v>0.93530743608719391</v>
      </c>
      <c r="O100" s="10">
        <v>0.54000000000000015</v>
      </c>
      <c r="P100" s="10">
        <v>2.3199999999999998</v>
      </c>
      <c r="Q100" s="10">
        <v>2.8632848269077251</v>
      </c>
      <c r="R100" s="10">
        <v>1.6531182655817462</v>
      </c>
      <c r="S100" s="10">
        <v>1.7199999999999998</v>
      </c>
      <c r="T100" s="10">
        <v>1.4907716122867378</v>
      </c>
      <c r="U100" s="10">
        <v>0.8606973916540005</v>
      </c>
      <c r="V100" s="10">
        <v>1.1600000000000001</v>
      </c>
      <c r="W100" s="10">
        <v>1.0328601066940286</v>
      </c>
      <c r="X100" s="10">
        <v>0.59632206063502302</v>
      </c>
      <c r="Y100" s="10">
        <v>0</v>
      </c>
      <c r="Z100" s="10">
        <v>0</v>
      </c>
      <c r="AA100" s="10">
        <v>0</v>
      </c>
      <c r="AB100" s="10">
        <v>0</v>
      </c>
      <c r="AC100" s="10">
        <v>0</v>
      </c>
      <c r="AD100" s="10">
        <v>0</v>
      </c>
      <c r="AE100" s="10">
        <v>0</v>
      </c>
      <c r="AF100" s="10">
        <v>0</v>
      </c>
      <c r="AG100" s="10">
        <v>0</v>
      </c>
      <c r="AH100" s="10">
        <v>0.56000000000000005</v>
      </c>
      <c r="AI100" s="10">
        <v>0.96994845223857129</v>
      </c>
      <c r="AJ100" s="10">
        <v>0.56000000000000005</v>
      </c>
      <c r="AK100" s="10">
        <v>1.9400000000000002</v>
      </c>
      <c r="AL100" s="10">
        <v>1.7016462617124626</v>
      </c>
      <c r="AM100" s="14">
        <v>0.98244592726521074</v>
      </c>
    </row>
    <row r="101" spans="1:39" x14ac:dyDescent="0.2">
      <c r="A101">
        <v>17</v>
      </c>
      <c r="B101" t="s">
        <v>21</v>
      </c>
      <c r="C101" s="10">
        <v>32.64</v>
      </c>
      <c r="D101" s="10">
        <v>2.680000000000001</v>
      </c>
      <c r="E101" s="10">
        <v>0.36166282640049852</v>
      </c>
      <c r="F101" s="10">
        <v>0.20880613017820873</v>
      </c>
      <c r="G101" s="10">
        <v>6.2</v>
      </c>
      <c r="H101" s="10">
        <v>1.8757398540309349</v>
      </c>
      <c r="I101" s="10">
        <v>1.0829589096544696</v>
      </c>
      <c r="J101" s="10">
        <v>6.5999999999999988</v>
      </c>
      <c r="K101" s="10">
        <v>0.7372923436466704</v>
      </c>
      <c r="L101" s="10">
        <v>0.42567593307585527</v>
      </c>
      <c r="M101" s="10">
        <v>4.5999999999999996</v>
      </c>
      <c r="N101" s="10">
        <v>0.91847700025640389</v>
      </c>
      <c r="O101" s="10">
        <v>0.5302829433425148</v>
      </c>
      <c r="P101" s="10">
        <v>4.5600000000000014</v>
      </c>
      <c r="Q101" s="10">
        <v>2.6008460162031888</v>
      </c>
      <c r="R101" s="10">
        <v>1.5015991475756769</v>
      </c>
      <c r="S101" s="10">
        <v>4.5999999999999996</v>
      </c>
      <c r="T101" s="10">
        <v>0.84071398227934879</v>
      </c>
      <c r="U101" s="10">
        <v>0.48538644398046432</v>
      </c>
      <c r="V101" s="10">
        <v>3.02</v>
      </c>
      <c r="W101" s="10">
        <v>0.66090846567433481</v>
      </c>
      <c r="X101" s="10">
        <v>0.38157568056677976</v>
      </c>
      <c r="Y101" s="10">
        <v>3.9600000000000004</v>
      </c>
      <c r="Z101" s="10">
        <v>3.266557821315887</v>
      </c>
      <c r="AA101" s="10">
        <v>1.8859480374602049</v>
      </c>
      <c r="AB101" s="10">
        <v>0.56000000000000005</v>
      </c>
      <c r="AC101" s="10">
        <v>0.48867166891482483</v>
      </c>
      <c r="AD101" s="10">
        <v>0.28213471959331782</v>
      </c>
      <c r="AE101" s="10">
        <v>3.4600000000000009</v>
      </c>
      <c r="AF101" s="10">
        <v>3.3921674486970721</v>
      </c>
      <c r="AG101" s="10">
        <v>1.9584687896415407</v>
      </c>
      <c r="AH101" s="10">
        <v>1.02</v>
      </c>
      <c r="AI101" s="10">
        <v>1.7666918237202549</v>
      </c>
      <c r="AJ101" s="10">
        <v>1.02</v>
      </c>
      <c r="AK101" s="10">
        <v>4.3999999999999995</v>
      </c>
      <c r="AL101" s="10">
        <v>1.0822199406774957</v>
      </c>
      <c r="AM101" s="14">
        <v>0.62481997407253298</v>
      </c>
    </row>
    <row r="102" spans="1:39" x14ac:dyDescent="0.2">
      <c r="A102">
        <v>18</v>
      </c>
      <c r="B102" t="s">
        <v>22</v>
      </c>
      <c r="C102" s="10">
        <v>0</v>
      </c>
      <c r="D102" s="10">
        <v>3.5399999999999996</v>
      </c>
      <c r="E102" s="10">
        <v>1.4058449416631984</v>
      </c>
      <c r="F102" s="10">
        <v>0.81166495550812134</v>
      </c>
      <c r="G102" s="10">
        <v>4.66</v>
      </c>
      <c r="H102" s="10">
        <v>1.3272528018429679</v>
      </c>
      <c r="I102" s="10">
        <v>0.76628976242672253</v>
      </c>
      <c r="J102" s="10">
        <v>5.2</v>
      </c>
      <c r="K102" s="10">
        <v>0.66090846567432537</v>
      </c>
      <c r="L102" s="10">
        <v>0.38157568056677432</v>
      </c>
      <c r="M102" s="10">
        <v>3.3600000000000008</v>
      </c>
      <c r="N102" s="10">
        <v>0.26153393661244068</v>
      </c>
      <c r="O102" s="10">
        <v>0.15099668870541516</v>
      </c>
      <c r="P102" s="10">
        <v>3.5</v>
      </c>
      <c r="Q102" s="10">
        <v>1.2124355652982151</v>
      </c>
      <c r="R102" s="10">
        <v>0.70000000000000062</v>
      </c>
      <c r="S102" s="10">
        <v>3.94</v>
      </c>
      <c r="T102" s="10">
        <v>0.69541354602854777</v>
      </c>
      <c r="U102" s="10">
        <v>0.40149719799769429</v>
      </c>
      <c r="V102" s="10">
        <v>0</v>
      </c>
      <c r="W102" s="10">
        <v>0</v>
      </c>
      <c r="X102" s="10">
        <v>0</v>
      </c>
      <c r="Y102" s="10">
        <v>0</v>
      </c>
      <c r="Z102" s="10">
        <v>0</v>
      </c>
      <c r="AA102" s="10">
        <v>0</v>
      </c>
      <c r="AB102" s="10">
        <v>0</v>
      </c>
      <c r="AC102" s="10">
        <v>0</v>
      </c>
      <c r="AD102" s="10">
        <v>0</v>
      </c>
      <c r="AE102" s="10">
        <v>0</v>
      </c>
      <c r="AF102" s="10">
        <v>0</v>
      </c>
      <c r="AG102" s="10">
        <v>0</v>
      </c>
      <c r="AH102" s="10">
        <v>0</v>
      </c>
      <c r="AI102" s="10">
        <v>0</v>
      </c>
      <c r="AJ102" s="10">
        <v>0</v>
      </c>
      <c r="AK102" s="10">
        <v>0</v>
      </c>
      <c r="AL102" s="10">
        <v>0</v>
      </c>
      <c r="AM102" s="14">
        <v>0</v>
      </c>
    </row>
    <row r="103" spans="1:39" x14ac:dyDescent="0.2">
      <c r="A103">
        <v>20</v>
      </c>
      <c r="B103" t="s">
        <v>23</v>
      </c>
      <c r="C103" s="10">
        <v>0</v>
      </c>
      <c r="D103" s="10">
        <v>2.9</v>
      </c>
      <c r="E103" s="10">
        <v>0.87429971977577581</v>
      </c>
      <c r="F103" s="10">
        <v>0.50477717856495852</v>
      </c>
      <c r="G103" s="10">
        <v>3.98</v>
      </c>
      <c r="H103" s="10">
        <v>1.0938007131100271</v>
      </c>
      <c r="I103" s="10">
        <v>0.63150613615387885</v>
      </c>
      <c r="J103" s="10">
        <v>4.3600000000000003</v>
      </c>
      <c r="K103" s="10">
        <v>0.60695963621973881</v>
      </c>
      <c r="L103" s="10">
        <v>0.35042830935870356</v>
      </c>
      <c r="M103" s="10">
        <v>2.9800000000000004</v>
      </c>
      <c r="N103" s="10">
        <v>0.54442630355264821</v>
      </c>
      <c r="O103" s="10">
        <v>0.31432467291003435</v>
      </c>
      <c r="P103" s="10">
        <v>3.86</v>
      </c>
      <c r="Q103" s="10">
        <v>1.5063864046120443</v>
      </c>
      <c r="R103" s="10">
        <v>0.86971259620635633</v>
      </c>
      <c r="S103" s="10">
        <v>3.0799999999999996</v>
      </c>
      <c r="T103" s="10">
        <v>0.93016127633868062</v>
      </c>
      <c r="U103" s="10">
        <v>0.5370288632839032</v>
      </c>
      <c r="V103" s="10">
        <v>0</v>
      </c>
      <c r="W103" s="10">
        <v>0</v>
      </c>
      <c r="X103" s="10">
        <v>0</v>
      </c>
      <c r="Y103" s="10">
        <v>0</v>
      </c>
      <c r="Z103" s="10">
        <v>0</v>
      </c>
      <c r="AA103" s="10">
        <v>0</v>
      </c>
      <c r="AB103" s="10">
        <v>0</v>
      </c>
      <c r="AC103" s="10">
        <v>0</v>
      </c>
      <c r="AD103" s="10">
        <v>0</v>
      </c>
      <c r="AE103" s="10">
        <v>0</v>
      </c>
      <c r="AF103" s="10">
        <v>0</v>
      </c>
      <c r="AG103" s="10">
        <v>0</v>
      </c>
      <c r="AH103" s="10">
        <v>0</v>
      </c>
      <c r="AI103" s="10">
        <v>0</v>
      </c>
      <c r="AJ103" s="10">
        <v>0</v>
      </c>
      <c r="AK103" s="10">
        <v>0</v>
      </c>
      <c r="AL103" s="10">
        <v>0</v>
      </c>
      <c r="AM103" s="14">
        <v>0</v>
      </c>
    </row>
    <row r="104" spans="1:39" x14ac:dyDescent="0.2">
      <c r="A104">
        <v>19</v>
      </c>
      <c r="B104" t="s">
        <v>24</v>
      </c>
      <c r="C104" s="10">
        <v>27.36</v>
      </c>
      <c r="D104" s="10">
        <v>2.1200000000000006</v>
      </c>
      <c r="E104" s="10">
        <v>0.27055498516937515</v>
      </c>
      <c r="F104" s="10">
        <v>0.15620499351813397</v>
      </c>
      <c r="G104" s="10">
        <v>3.2600000000000002</v>
      </c>
      <c r="H104" s="10">
        <v>1.0569768209379027</v>
      </c>
      <c r="I104" s="10">
        <v>0.61024585209569304</v>
      </c>
      <c r="J104" s="10">
        <v>3.7600000000000002</v>
      </c>
      <c r="K104" s="10">
        <v>0.81902380917772855</v>
      </c>
      <c r="L104" s="10">
        <v>0.47286361670147431</v>
      </c>
      <c r="M104" s="10">
        <v>2.9599999999999995</v>
      </c>
      <c r="N104" s="10">
        <v>0.24248711305964271</v>
      </c>
      <c r="O104" s="10">
        <v>0.13999999999999996</v>
      </c>
      <c r="P104" s="10">
        <v>2.9199999999999995</v>
      </c>
      <c r="Q104" s="10">
        <v>1.1483901775964487</v>
      </c>
      <c r="R104" s="10">
        <v>0.66302337817003187</v>
      </c>
      <c r="S104" s="10">
        <v>3.08</v>
      </c>
      <c r="T104" s="10">
        <v>0.55425625842204063</v>
      </c>
      <c r="U104" s="10">
        <v>0.31999999999999995</v>
      </c>
      <c r="V104" s="10">
        <v>0.90000000000000024</v>
      </c>
      <c r="W104" s="10">
        <v>0.17999999999999933</v>
      </c>
      <c r="X104" s="10">
        <v>0.10392304845413225</v>
      </c>
      <c r="Y104" s="10">
        <v>0.98000000000000009</v>
      </c>
      <c r="Z104" s="10">
        <v>0.84923494982248571</v>
      </c>
      <c r="AA104" s="10">
        <v>0.49030602688525049</v>
      </c>
      <c r="AB104" s="10">
        <v>0</v>
      </c>
      <c r="AC104" s="10">
        <v>0</v>
      </c>
      <c r="AD104" s="10">
        <v>0</v>
      </c>
      <c r="AE104" s="10">
        <v>1.0199999999999998</v>
      </c>
      <c r="AF104" s="10">
        <v>1.0512849280761138</v>
      </c>
      <c r="AG104" s="10">
        <v>0.60695963621974069</v>
      </c>
      <c r="AH104" s="10">
        <v>0.40000000000000013</v>
      </c>
      <c r="AI104" s="10">
        <v>0.69282032302755114</v>
      </c>
      <c r="AJ104" s="10">
        <v>0.40000000000000013</v>
      </c>
      <c r="AK104" s="10">
        <v>1.5600000000000003</v>
      </c>
      <c r="AL104" s="10">
        <v>0.27495454169734979</v>
      </c>
      <c r="AM104" s="14">
        <v>0.15874507866387508</v>
      </c>
    </row>
    <row r="105" spans="1:39" x14ac:dyDescent="0.2">
      <c r="A105">
        <v>20</v>
      </c>
      <c r="B105" t="s">
        <v>25</v>
      </c>
      <c r="C105" s="10">
        <v>22.98</v>
      </c>
      <c r="D105" s="10">
        <v>2.42</v>
      </c>
      <c r="E105" s="10">
        <v>1.2330450113438682</v>
      </c>
      <c r="F105" s="10">
        <v>0.7118988692223075</v>
      </c>
      <c r="G105" s="10">
        <v>4.22</v>
      </c>
      <c r="H105" s="10">
        <v>1.6555361669259914</v>
      </c>
      <c r="I105" s="10">
        <v>0.95582425162788243</v>
      </c>
      <c r="J105" s="10">
        <v>3.5400000000000005</v>
      </c>
      <c r="K105" s="10">
        <v>0.36496575181789376</v>
      </c>
      <c r="L105" s="10">
        <v>0.21071307505705511</v>
      </c>
      <c r="M105" s="10">
        <v>4.6000000000000005</v>
      </c>
      <c r="N105" s="10">
        <v>0.124899959967968</v>
      </c>
      <c r="O105" s="10">
        <v>7.2111025509279808E-2</v>
      </c>
      <c r="P105" s="10">
        <v>3.92</v>
      </c>
      <c r="Q105" s="10">
        <v>1.2489995996796805</v>
      </c>
      <c r="R105" s="10">
        <v>0.72111025509279847</v>
      </c>
      <c r="S105" s="10">
        <v>3.3799999999999994</v>
      </c>
      <c r="T105" s="10">
        <v>0.87429971977577481</v>
      </c>
      <c r="U105" s="10">
        <v>0.50477717856495796</v>
      </c>
      <c r="V105" s="10">
        <v>1.3</v>
      </c>
      <c r="W105" s="10">
        <v>1.1294246322796402</v>
      </c>
      <c r="X105" s="10">
        <v>0.65207361547604437</v>
      </c>
      <c r="Y105" s="10">
        <v>1</v>
      </c>
      <c r="Z105" s="10">
        <v>1.7320508075688772</v>
      </c>
      <c r="AA105" s="10">
        <v>1</v>
      </c>
      <c r="AB105" s="10">
        <v>0.2799999999999998</v>
      </c>
      <c r="AC105" s="10">
        <v>0.48497422611928531</v>
      </c>
      <c r="AD105" s="10">
        <v>0.2799999999999998</v>
      </c>
      <c r="AE105" s="10">
        <v>0.98000000000000009</v>
      </c>
      <c r="AF105" s="10">
        <v>0.99015150355892489</v>
      </c>
      <c r="AG105" s="10">
        <v>0.57166423711825798</v>
      </c>
      <c r="AH105" s="10">
        <v>6.0000000000000053E-2</v>
      </c>
      <c r="AI105" s="10">
        <v>0.10392304845413274</v>
      </c>
      <c r="AJ105" s="10">
        <v>6.000000000000006E-2</v>
      </c>
      <c r="AK105" s="10">
        <v>2.0400000000000005</v>
      </c>
      <c r="AL105" s="10">
        <v>1.6799999999999997</v>
      </c>
      <c r="AM105" s="14">
        <v>0.96994845223857118</v>
      </c>
    </row>
    <row r="106" spans="1:39" x14ac:dyDescent="0.2">
      <c r="A106">
        <v>21</v>
      </c>
      <c r="B106" t="s">
        <v>26</v>
      </c>
      <c r="C106" s="10">
        <v>0</v>
      </c>
      <c r="D106" s="10">
        <v>0</v>
      </c>
      <c r="E106" s="10">
        <v>0</v>
      </c>
      <c r="F106" s="10">
        <v>0</v>
      </c>
      <c r="G106" s="10">
        <v>0</v>
      </c>
      <c r="H106" s="10">
        <v>0</v>
      </c>
      <c r="I106" s="10">
        <v>0</v>
      </c>
      <c r="J106" s="10">
        <v>0</v>
      </c>
      <c r="K106" s="10">
        <v>0</v>
      </c>
      <c r="L106" s="10">
        <v>0</v>
      </c>
      <c r="M106" s="10">
        <v>0</v>
      </c>
      <c r="N106" s="10">
        <v>0</v>
      </c>
      <c r="O106" s="10">
        <v>0</v>
      </c>
      <c r="P106" s="10">
        <v>0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0">
        <v>0</v>
      </c>
      <c r="AA106" s="10">
        <v>0</v>
      </c>
      <c r="AB106" s="10">
        <v>0</v>
      </c>
      <c r="AC106" s="10">
        <v>0</v>
      </c>
      <c r="AD106" s="10">
        <v>0</v>
      </c>
      <c r="AE106" s="10">
        <v>0</v>
      </c>
      <c r="AF106" s="10">
        <v>0</v>
      </c>
      <c r="AG106" s="10">
        <v>0</v>
      </c>
      <c r="AH106" s="10">
        <v>0</v>
      </c>
      <c r="AI106" s="10">
        <v>0</v>
      </c>
      <c r="AJ106" s="10">
        <v>0</v>
      </c>
      <c r="AK106" s="10">
        <v>0</v>
      </c>
      <c r="AL106" s="10">
        <v>0</v>
      </c>
      <c r="AM106" s="14">
        <v>0</v>
      </c>
    </row>
    <row r="107" spans="1:39" x14ac:dyDescent="0.2">
      <c r="A107">
        <v>22</v>
      </c>
      <c r="B107" t="s">
        <v>27</v>
      </c>
      <c r="C107" s="10">
        <v>23.88</v>
      </c>
      <c r="D107" s="10">
        <v>2.2400000000000002</v>
      </c>
      <c r="E107" s="10">
        <v>0.79899937421752709</v>
      </c>
      <c r="F107" s="10">
        <v>0.46130250378683185</v>
      </c>
      <c r="G107" s="10">
        <v>0.83999999999999986</v>
      </c>
      <c r="H107" s="10">
        <v>1.4549226783578568</v>
      </c>
      <c r="I107" s="10">
        <v>0.84</v>
      </c>
      <c r="J107" s="10">
        <v>0.89999999999999991</v>
      </c>
      <c r="K107" s="10">
        <v>1.5588457268119895</v>
      </c>
      <c r="L107" s="10">
        <v>0.9</v>
      </c>
      <c r="M107" s="10">
        <v>0</v>
      </c>
      <c r="N107" s="10">
        <v>0</v>
      </c>
      <c r="O107" s="10">
        <v>0</v>
      </c>
      <c r="P107" s="10">
        <v>1.5200000000000002</v>
      </c>
      <c r="Q107" s="10">
        <v>2.6327172275046937</v>
      </c>
      <c r="R107" s="10">
        <v>1.5200000000000002</v>
      </c>
      <c r="S107" s="10">
        <v>0.48</v>
      </c>
      <c r="T107" s="10">
        <v>0.83138438763306111</v>
      </c>
      <c r="U107" s="10">
        <v>0.48000000000000004</v>
      </c>
      <c r="V107" s="10">
        <v>0</v>
      </c>
      <c r="W107" s="10">
        <v>0</v>
      </c>
      <c r="X107" s="10">
        <v>0</v>
      </c>
      <c r="Y107" s="10">
        <v>0</v>
      </c>
      <c r="Z107" s="10">
        <v>0</v>
      </c>
      <c r="AA107" s="10">
        <v>0</v>
      </c>
      <c r="AB107" s="10">
        <v>0</v>
      </c>
      <c r="AC107" s="10">
        <v>0</v>
      </c>
      <c r="AD107" s="10">
        <v>0</v>
      </c>
      <c r="AE107" s="10">
        <v>0</v>
      </c>
      <c r="AF107" s="10">
        <v>0</v>
      </c>
      <c r="AG107" s="10">
        <v>0</v>
      </c>
      <c r="AH107" s="10">
        <v>0</v>
      </c>
      <c r="AI107" s="10">
        <v>0</v>
      </c>
      <c r="AJ107" s="10">
        <v>0</v>
      </c>
      <c r="AK107" s="10">
        <v>0.48</v>
      </c>
      <c r="AL107" s="10">
        <v>0.83138438763306111</v>
      </c>
      <c r="AM107" s="14">
        <v>0.48000000000000004</v>
      </c>
    </row>
    <row r="108" spans="1:39" x14ac:dyDescent="0.2">
      <c r="A108">
        <v>23</v>
      </c>
      <c r="B108" t="s">
        <v>28</v>
      </c>
      <c r="C108" s="10">
        <v>0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0</v>
      </c>
      <c r="Q108" s="10">
        <v>0</v>
      </c>
      <c r="R108" s="10">
        <v>0</v>
      </c>
      <c r="S108" s="10">
        <v>0</v>
      </c>
      <c r="T108" s="10">
        <v>0</v>
      </c>
      <c r="U108" s="10">
        <v>0</v>
      </c>
      <c r="V108" s="10">
        <v>0</v>
      </c>
      <c r="W108" s="10">
        <v>0</v>
      </c>
      <c r="X108" s="10">
        <v>0</v>
      </c>
      <c r="Y108" s="10">
        <v>0</v>
      </c>
      <c r="Z108" s="10">
        <v>0</v>
      </c>
      <c r="AA108" s="10">
        <v>0</v>
      </c>
      <c r="AB108" s="10">
        <v>0</v>
      </c>
      <c r="AC108" s="10">
        <v>0</v>
      </c>
      <c r="AD108" s="10">
        <v>0</v>
      </c>
      <c r="AE108" s="10">
        <v>0</v>
      </c>
      <c r="AF108" s="10">
        <v>0</v>
      </c>
      <c r="AG108" s="10">
        <v>0</v>
      </c>
      <c r="AH108" s="10">
        <v>0</v>
      </c>
      <c r="AI108" s="10">
        <v>0</v>
      </c>
      <c r="AJ108" s="10">
        <v>0</v>
      </c>
      <c r="AK108" s="10">
        <v>0</v>
      </c>
      <c r="AL108" s="10">
        <v>0</v>
      </c>
      <c r="AM108" s="14">
        <v>0</v>
      </c>
    </row>
    <row r="109" spans="1:39" x14ac:dyDescent="0.2">
      <c r="A109">
        <v>24</v>
      </c>
      <c r="B109" t="s">
        <v>29</v>
      </c>
      <c r="C109" s="10">
        <v>3.7800000000000002</v>
      </c>
      <c r="D109" s="10">
        <v>0</v>
      </c>
      <c r="E109" s="10">
        <v>0</v>
      </c>
      <c r="F109" s="10">
        <v>0</v>
      </c>
      <c r="G109" s="10">
        <v>0.25999999999999995</v>
      </c>
      <c r="H109" s="10">
        <v>0.45033320996790799</v>
      </c>
      <c r="I109" s="10">
        <v>0.25999999999999995</v>
      </c>
      <c r="J109" s="10">
        <v>0.32</v>
      </c>
      <c r="K109" s="10">
        <v>0.55425625842204074</v>
      </c>
      <c r="L109" s="10">
        <v>0.32</v>
      </c>
      <c r="M109" s="10">
        <v>0.32000000000000006</v>
      </c>
      <c r="N109" s="10">
        <v>0.55425625842204085</v>
      </c>
      <c r="O109" s="10">
        <v>0.32000000000000006</v>
      </c>
      <c r="P109" s="10">
        <v>0</v>
      </c>
      <c r="Q109" s="10">
        <v>0</v>
      </c>
      <c r="R109" s="10">
        <v>0</v>
      </c>
      <c r="S109" s="10">
        <v>1.7599999999999998</v>
      </c>
      <c r="T109" s="10">
        <v>0.81902380917773121</v>
      </c>
      <c r="U109" s="10">
        <v>0.47286361670147581</v>
      </c>
      <c r="V109" s="10">
        <v>0</v>
      </c>
      <c r="W109" s="10">
        <v>0</v>
      </c>
      <c r="X109" s="10">
        <v>0</v>
      </c>
      <c r="Y109" s="10">
        <v>0</v>
      </c>
      <c r="Z109" s="10">
        <v>0</v>
      </c>
      <c r="AA109" s="10">
        <v>0</v>
      </c>
      <c r="AB109" s="10">
        <v>0</v>
      </c>
      <c r="AC109" s="10">
        <v>0</v>
      </c>
      <c r="AD109" s="10">
        <v>0</v>
      </c>
      <c r="AE109" s="10">
        <v>0</v>
      </c>
      <c r="AF109" s="10">
        <v>0</v>
      </c>
      <c r="AG109" s="10">
        <v>0</v>
      </c>
      <c r="AH109" s="10">
        <v>0</v>
      </c>
      <c r="AI109" s="10">
        <v>0</v>
      </c>
      <c r="AJ109" s="10">
        <v>0</v>
      </c>
      <c r="AK109" s="10">
        <v>0</v>
      </c>
      <c r="AL109" s="10">
        <v>0</v>
      </c>
      <c r="AM109" s="14">
        <v>0</v>
      </c>
    </row>
    <row r="110" spans="1:39" x14ac:dyDescent="0.2">
      <c r="A110">
        <v>25</v>
      </c>
      <c r="B110" t="s">
        <v>30</v>
      </c>
      <c r="C110" s="10">
        <v>0</v>
      </c>
      <c r="D110" s="10">
        <v>0.22</v>
      </c>
      <c r="E110" s="10">
        <v>0.38105117766515301</v>
      </c>
      <c r="F110" s="10">
        <v>0.22</v>
      </c>
      <c r="G110" s="10">
        <v>0.66</v>
      </c>
      <c r="H110" s="10">
        <v>1.3597399555105182E-16</v>
      </c>
      <c r="I110" s="10">
        <v>7.8504622934188746E-17</v>
      </c>
      <c r="J110" s="10">
        <v>0.26</v>
      </c>
      <c r="K110" s="10">
        <v>0.24248711305964282</v>
      </c>
      <c r="L110" s="10">
        <v>0.14000000000000001</v>
      </c>
      <c r="M110" s="10">
        <v>0.34000000000000008</v>
      </c>
      <c r="N110" s="10">
        <v>0.48867166891482477</v>
      </c>
      <c r="O110" s="10">
        <v>0.28213471959331776</v>
      </c>
      <c r="P110" s="10">
        <v>0.38000000000000006</v>
      </c>
      <c r="Q110" s="10">
        <v>0.34117444218463966</v>
      </c>
      <c r="R110" s="10">
        <v>0.19697715603592214</v>
      </c>
      <c r="S110" s="10">
        <v>0.45999999999999991</v>
      </c>
      <c r="T110" s="10">
        <v>0.45033320996790799</v>
      </c>
      <c r="U110" s="10">
        <v>0.25999999999999995</v>
      </c>
      <c r="V110" s="10">
        <v>0</v>
      </c>
      <c r="W110" s="10">
        <v>0</v>
      </c>
      <c r="X110" s="10">
        <v>0</v>
      </c>
      <c r="Y110" s="10">
        <v>0</v>
      </c>
      <c r="Z110" s="10">
        <v>0</v>
      </c>
      <c r="AA110" s="10">
        <v>0</v>
      </c>
      <c r="AB110" s="10">
        <v>0</v>
      </c>
      <c r="AC110" s="10">
        <v>0</v>
      </c>
      <c r="AD110" s="10">
        <v>0</v>
      </c>
      <c r="AE110" s="10">
        <v>0</v>
      </c>
      <c r="AF110" s="10">
        <v>0</v>
      </c>
      <c r="AG110" s="10">
        <v>0</v>
      </c>
      <c r="AH110" s="10">
        <v>0</v>
      </c>
      <c r="AI110" s="10">
        <v>0</v>
      </c>
      <c r="AJ110" s="10">
        <v>0</v>
      </c>
      <c r="AK110" s="10">
        <v>0.12</v>
      </c>
      <c r="AL110" s="10">
        <v>0.20784609690826528</v>
      </c>
      <c r="AM110" s="14">
        <v>0.12000000000000001</v>
      </c>
    </row>
    <row r="111" spans="1:39" x14ac:dyDescent="0.2">
      <c r="A111">
        <v>26</v>
      </c>
      <c r="B111" t="s">
        <v>31</v>
      </c>
      <c r="C111" s="10">
        <v>6.36</v>
      </c>
      <c r="D111" s="10">
        <v>0.52</v>
      </c>
      <c r="E111" s="10">
        <v>0.75019997334044219</v>
      </c>
      <c r="F111" s="10">
        <v>0.43312815655415438</v>
      </c>
      <c r="G111" s="10">
        <v>0.5</v>
      </c>
      <c r="H111" s="10">
        <v>0.54442630355264798</v>
      </c>
      <c r="I111" s="10">
        <v>0.31432467291003424</v>
      </c>
      <c r="J111" s="10">
        <v>1.18</v>
      </c>
      <c r="K111" s="10">
        <v>0.75973679652890314</v>
      </c>
      <c r="L111" s="10">
        <v>0.43863424398922618</v>
      </c>
      <c r="M111" s="10">
        <v>0.48</v>
      </c>
      <c r="N111" s="10">
        <v>0.45299006611624487</v>
      </c>
      <c r="O111" s="10">
        <v>0.26153393661244034</v>
      </c>
      <c r="P111" s="10">
        <v>0.31999999999999995</v>
      </c>
      <c r="Q111" s="10">
        <v>0.33045423283716607</v>
      </c>
      <c r="R111" s="10">
        <v>0.1907878402833891</v>
      </c>
      <c r="S111" s="10">
        <v>0.52</v>
      </c>
      <c r="T111" s="10">
        <v>0.45431266766402201</v>
      </c>
      <c r="U111" s="10">
        <v>0.26229754097208013</v>
      </c>
      <c r="V111" s="10">
        <v>0</v>
      </c>
      <c r="W111" s="10">
        <v>0</v>
      </c>
      <c r="X111" s="10">
        <v>0</v>
      </c>
      <c r="Y111" s="10">
        <v>0</v>
      </c>
      <c r="Z111" s="10">
        <v>0</v>
      </c>
      <c r="AA111" s="10">
        <v>0</v>
      </c>
      <c r="AB111" s="10">
        <v>0</v>
      </c>
      <c r="AC111" s="10">
        <v>0</v>
      </c>
      <c r="AD111" s="10">
        <v>0</v>
      </c>
      <c r="AE111" s="10">
        <v>0</v>
      </c>
      <c r="AF111" s="10">
        <v>0</v>
      </c>
      <c r="AG111" s="10">
        <v>0</v>
      </c>
      <c r="AH111" s="10">
        <v>0</v>
      </c>
      <c r="AI111" s="10">
        <v>0</v>
      </c>
      <c r="AJ111" s="10">
        <v>0</v>
      </c>
      <c r="AK111" s="10">
        <v>0</v>
      </c>
      <c r="AL111" s="10">
        <v>0</v>
      </c>
      <c r="AM111" s="14">
        <v>0</v>
      </c>
    </row>
    <row r="112" spans="1:39" x14ac:dyDescent="0.2">
      <c r="A112">
        <v>27</v>
      </c>
      <c r="B112" t="s">
        <v>32</v>
      </c>
      <c r="C112" s="10">
        <v>7.38</v>
      </c>
      <c r="D112" s="10">
        <v>0.38000000000000006</v>
      </c>
      <c r="E112" s="10">
        <v>0.34117444218463977</v>
      </c>
      <c r="F112" s="10">
        <v>0.1969771560359222</v>
      </c>
      <c r="G112" s="10">
        <v>0.71999999999999986</v>
      </c>
      <c r="H112" s="10">
        <v>0.2749545416973504</v>
      </c>
      <c r="I112" s="10">
        <v>0.15874507866387544</v>
      </c>
      <c r="J112" s="10">
        <v>0.57999999999999996</v>
      </c>
      <c r="K112" s="10">
        <v>0.52421369688324626</v>
      </c>
      <c r="L112" s="10">
        <v>0.30265491900843111</v>
      </c>
      <c r="M112" s="10">
        <v>0.55999999999999994</v>
      </c>
      <c r="N112" s="10">
        <v>0.24979991993593606</v>
      </c>
      <c r="O112" s="10">
        <v>0.14422205101855964</v>
      </c>
      <c r="P112" s="10">
        <v>0.70000000000000018</v>
      </c>
      <c r="Q112" s="10">
        <v>0.57026309717533008</v>
      </c>
      <c r="R112" s="10">
        <v>0.32924155266308658</v>
      </c>
      <c r="S112" s="10">
        <v>0.56000000000000005</v>
      </c>
      <c r="T112" s="10">
        <v>0.42567593307585511</v>
      </c>
      <c r="U112" s="10">
        <v>0.24576411454889008</v>
      </c>
      <c r="V112" s="10">
        <v>0</v>
      </c>
      <c r="W112" s="10">
        <v>0</v>
      </c>
      <c r="X112" s="10">
        <v>0</v>
      </c>
      <c r="Y112" s="10">
        <v>0</v>
      </c>
      <c r="Z112" s="10">
        <v>0</v>
      </c>
      <c r="AA112" s="10">
        <v>0</v>
      </c>
      <c r="AB112" s="10">
        <v>0</v>
      </c>
      <c r="AC112" s="10">
        <v>0</v>
      </c>
      <c r="AD112" s="10">
        <v>0</v>
      </c>
      <c r="AE112" s="10">
        <v>0</v>
      </c>
      <c r="AF112" s="10">
        <v>0</v>
      </c>
      <c r="AG112" s="10">
        <v>0</v>
      </c>
      <c r="AH112" s="10">
        <v>0</v>
      </c>
      <c r="AI112" s="10">
        <v>0</v>
      </c>
      <c r="AJ112" s="10">
        <v>0</v>
      </c>
      <c r="AK112" s="10">
        <v>0</v>
      </c>
      <c r="AL112" s="10">
        <v>0</v>
      </c>
      <c r="AM112" s="14">
        <v>0</v>
      </c>
    </row>
    <row r="113" spans="1:39" x14ac:dyDescent="0.2">
      <c r="A113">
        <v>28</v>
      </c>
      <c r="B113" t="s">
        <v>33</v>
      </c>
      <c r="C113" s="10">
        <v>0</v>
      </c>
      <c r="D113" s="10">
        <v>0.44</v>
      </c>
      <c r="E113" s="10">
        <v>0.50318982501636489</v>
      </c>
      <c r="F113" s="10">
        <v>0.29051678092667899</v>
      </c>
      <c r="G113" s="10">
        <v>0.10000000000000003</v>
      </c>
      <c r="H113" s="10">
        <v>9.1651513899116799E-2</v>
      </c>
      <c r="I113" s="10">
        <v>5.2915026221291815E-2</v>
      </c>
      <c r="J113" s="10">
        <v>0</v>
      </c>
      <c r="K113" s="10">
        <v>0</v>
      </c>
      <c r="L113" s="10">
        <v>0</v>
      </c>
      <c r="M113" s="10">
        <v>0</v>
      </c>
      <c r="N113" s="10">
        <v>0</v>
      </c>
      <c r="O113" s="10">
        <v>0</v>
      </c>
      <c r="P113" s="10">
        <v>2.0000000000000018E-2</v>
      </c>
      <c r="Q113" s="10">
        <v>3.4641016151377581E-2</v>
      </c>
      <c r="R113" s="10">
        <v>2.0000000000000021E-2</v>
      </c>
      <c r="S113" s="10">
        <v>2.0000000000000018E-2</v>
      </c>
      <c r="T113" s="10">
        <v>3.4641016151377581E-2</v>
      </c>
      <c r="U113" s="10">
        <v>2.0000000000000021E-2</v>
      </c>
      <c r="V113" s="10">
        <v>0</v>
      </c>
      <c r="W113" s="10">
        <v>0</v>
      </c>
      <c r="X113" s="10">
        <v>0</v>
      </c>
      <c r="Y113" s="10">
        <v>0</v>
      </c>
      <c r="Z113" s="10">
        <v>0</v>
      </c>
      <c r="AA113" s="10">
        <v>0</v>
      </c>
      <c r="AB113" s="10">
        <v>0</v>
      </c>
      <c r="AC113" s="10">
        <v>0</v>
      </c>
      <c r="AD113" s="10">
        <v>0</v>
      </c>
      <c r="AE113" s="10">
        <v>0</v>
      </c>
      <c r="AF113" s="10">
        <v>0</v>
      </c>
      <c r="AG113" s="10">
        <v>0</v>
      </c>
      <c r="AH113" s="10">
        <v>0</v>
      </c>
      <c r="AI113" s="10">
        <v>0</v>
      </c>
      <c r="AJ113" s="10">
        <v>0</v>
      </c>
      <c r="AK113" s="10">
        <v>0</v>
      </c>
      <c r="AL113" s="10">
        <v>0</v>
      </c>
      <c r="AM113" s="14">
        <v>0</v>
      </c>
    </row>
    <row r="114" spans="1:39" x14ac:dyDescent="0.2">
      <c r="A114">
        <v>29</v>
      </c>
      <c r="B114" t="s">
        <v>34</v>
      </c>
      <c r="C114" s="10">
        <v>0</v>
      </c>
      <c r="D114" s="10">
        <v>0.14000000000000001</v>
      </c>
      <c r="E114" s="10">
        <v>0.12489995996796793</v>
      </c>
      <c r="F114" s="10">
        <v>7.2111025509279766E-2</v>
      </c>
      <c r="G114" s="10">
        <v>0.06</v>
      </c>
      <c r="H114" s="10">
        <v>0.10392304845413264</v>
      </c>
      <c r="I114" s="10">
        <v>6.0000000000000005E-2</v>
      </c>
      <c r="J114" s="10">
        <v>0.12000000000000004</v>
      </c>
      <c r="K114" s="10">
        <v>0.12</v>
      </c>
      <c r="L114" s="10">
        <v>6.9282032302755092E-2</v>
      </c>
      <c r="M114" s="10">
        <v>4.0000000000000008E-2</v>
      </c>
      <c r="N114" s="10">
        <v>6.9282032302755106E-2</v>
      </c>
      <c r="O114" s="10">
        <v>4.0000000000000008E-2</v>
      </c>
      <c r="P114" s="10">
        <v>0.04</v>
      </c>
      <c r="Q114" s="10">
        <v>6.9282032302755092E-2</v>
      </c>
      <c r="R114" s="10">
        <v>0.04</v>
      </c>
      <c r="S114" s="10">
        <v>3.9999999999999994E-2</v>
      </c>
      <c r="T114" s="10">
        <v>6.9282032302755078E-2</v>
      </c>
      <c r="U114" s="10">
        <v>3.9999999999999994E-2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  <c r="AA114" s="10">
        <v>0</v>
      </c>
      <c r="AB114" s="10">
        <v>0</v>
      </c>
      <c r="AC114" s="10">
        <v>0</v>
      </c>
      <c r="AD114" s="10">
        <v>0</v>
      </c>
      <c r="AE114" s="10">
        <v>0</v>
      </c>
      <c r="AF114" s="10">
        <v>0</v>
      </c>
      <c r="AG114" s="10">
        <v>0</v>
      </c>
      <c r="AH114" s="10">
        <v>0</v>
      </c>
      <c r="AI114" s="10">
        <v>0</v>
      </c>
      <c r="AJ114" s="10">
        <v>0</v>
      </c>
      <c r="AK114" s="10">
        <v>0</v>
      </c>
      <c r="AL114" s="10">
        <v>0</v>
      </c>
      <c r="AM114" s="14">
        <v>0</v>
      </c>
    </row>
    <row r="115" spans="1:39" x14ac:dyDescent="0.2">
      <c r="A115">
        <v>30</v>
      </c>
      <c r="B115" t="s">
        <v>35</v>
      </c>
      <c r="C115" s="10">
        <v>3.7800000000000002</v>
      </c>
      <c r="D115" s="10">
        <v>0.16</v>
      </c>
      <c r="E115" s="10">
        <v>0.15099668870541499</v>
      </c>
      <c r="F115" s="10">
        <v>8.717797887081348E-2</v>
      </c>
      <c r="G115" s="10">
        <v>0.3</v>
      </c>
      <c r="H115" s="10">
        <v>0.3340658617698013</v>
      </c>
      <c r="I115" s="10">
        <v>0.19287301521985911</v>
      </c>
      <c r="J115" s="10">
        <v>0.26</v>
      </c>
      <c r="K115" s="10">
        <v>0.27055498516937371</v>
      </c>
      <c r="L115" s="10">
        <v>0.15620499351813313</v>
      </c>
      <c r="M115" s="10">
        <v>0.22000000000000006</v>
      </c>
      <c r="N115" s="10">
        <v>0.24248711305964282</v>
      </c>
      <c r="O115" s="10">
        <v>0.14000000000000001</v>
      </c>
      <c r="P115" s="10">
        <v>0.12000000000000001</v>
      </c>
      <c r="Q115" s="10">
        <v>0.20784609690826528</v>
      </c>
      <c r="R115" s="10">
        <v>0.12000000000000001</v>
      </c>
      <c r="S115" s="10">
        <v>0</v>
      </c>
      <c r="T115" s="10">
        <v>0</v>
      </c>
      <c r="U115" s="10">
        <v>0</v>
      </c>
      <c r="V115" s="10">
        <v>0</v>
      </c>
      <c r="W115" s="10">
        <v>0</v>
      </c>
      <c r="X115" s="10">
        <v>0</v>
      </c>
      <c r="Y115" s="10">
        <v>0</v>
      </c>
      <c r="Z115" s="10">
        <v>0</v>
      </c>
      <c r="AA115" s="10">
        <v>0</v>
      </c>
      <c r="AB115" s="10">
        <v>0</v>
      </c>
      <c r="AC115" s="10">
        <v>0</v>
      </c>
      <c r="AD115" s="10">
        <v>0</v>
      </c>
      <c r="AE115" s="10">
        <v>0</v>
      </c>
      <c r="AF115" s="10">
        <v>0</v>
      </c>
      <c r="AG115" s="10">
        <v>0</v>
      </c>
      <c r="AH115" s="10">
        <v>0</v>
      </c>
      <c r="AI115" s="10">
        <v>0</v>
      </c>
      <c r="AJ115" s="10">
        <v>0</v>
      </c>
      <c r="AK115" s="10">
        <v>0</v>
      </c>
      <c r="AL115" s="10">
        <v>0</v>
      </c>
      <c r="AM115" s="14">
        <v>0</v>
      </c>
    </row>
    <row r="116" spans="1:39" x14ac:dyDescent="0.2">
      <c r="A116">
        <v>31</v>
      </c>
      <c r="B116" t="s">
        <v>36</v>
      </c>
      <c r="C116" s="10">
        <v>2.7600000000000002</v>
      </c>
      <c r="D116" s="10">
        <v>0.24</v>
      </c>
      <c r="E116" s="10">
        <v>0.24000000000000005</v>
      </c>
      <c r="F116" s="10">
        <v>0.13856406460551021</v>
      </c>
      <c r="G116" s="10">
        <v>0.39999999999999997</v>
      </c>
      <c r="H116" s="10">
        <v>0.36660605559646714</v>
      </c>
      <c r="I116" s="10">
        <v>0.21166010488516723</v>
      </c>
      <c r="J116" s="10">
        <v>0.31999999999999995</v>
      </c>
      <c r="K116" s="10">
        <v>0.27712812921102031</v>
      </c>
      <c r="L116" s="10">
        <v>0.15999999999999998</v>
      </c>
      <c r="M116" s="10">
        <v>6.0000000000000026E-2</v>
      </c>
      <c r="N116" s="10">
        <v>0.10392304845413268</v>
      </c>
      <c r="O116" s="10">
        <v>6.0000000000000026E-2</v>
      </c>
      <c r="P116" s="10">
        <v>0.06</v>
      </c>
      <c r="Q116" s="10">
        <v>0.10392304845413264</v>
      </c>
      <c r="R116" s="10">
        <v>6.0000000000000005E-2</v>
      </c>
      <c r="S116" s="10">
        <v>3.999999999999998E-2</v>
      </c>
      <c r="T116" s="10">
        <v>6.9282032302755051E-2</v>
      </c>
      <c r="U116" s="10">
        <v>3.999999999999998E-2</v>
      </c>
      <c r="V116" s="10">
        <v>0</v>
      </c>
      <c r="W116" s="10">
        <v>0</v>
      </c>
      <c r="X116" s="10">
        <v>0</v>
      </c>
      <c r="Y116" s="10">
        <v>0</v>
      </c>
      <c r="Z116" s="10">
        <v>0</v>
      </c>
      <c r="AA116" s="10">
        <v>0</v>
      </c>
      <c r="AB116" s="10">
        <v>0</v>
      </c>
      <c r="AC116" s="10">
        <v>0</v>
      </c>
      <c r="AD116" s="10">
        <v>0</v>
      </c>
      <c r="AE116" s="10">
        <v>0</v>
      </c>
      <c r="AF116" s="10">
        <v>0</v>
      </c>
      <c r="AG116" s="10">
        <v>0</v>
      </c>
      <c r="AH116" s="10">
        <v>0</v>
      </c>
      <c r="AI116" s="10">
        <v>0</v>
      </c>
      <c r="AJ116" s="10">
        <v>0</v>
      </c>
      <c r="AK116" s="10">
        <v>0</v>
      </c>
      <c r="AL116" s="10">
        <v>0</v>
      </c>
      <c r="AM116" s="14">
        <v>0</v>
      </c>
    </row>
    <row r="117" spans="1:39" x14ac:dyDescent="0.2">
      <c r="A117">
        <v>32</v>
      </c>
      <c r="B117" t="s">
        <v>37</v>
      </c>
      <c r="C117" s="10">
        <v>9.3000000000000007</v>
      </c>
      <c r="D117" s="10">
        <v>0.52</v>
      </c>
      <c r="E117" s="10">
        <v>0.45033320996790815</v>
      </c>
      <c r="F117" s="10">
        <v>0.26000000000000006</v>
      </c>
      <c r="G117" s="10">
        <v>1.02</v>
      </c>
      <c r="H117" s="10">
        <v>0.59093146810776609</v>
      </c>
      <c r="I117" s="10">
        <v>0.34117444218463955</v>
      </c>
      <c r="J117" s="10">
        <v>1.4000000000000004</v>
      </c>
      <c r="K117" s="10">
        <v>0.49959983987187101</v>
      </c>
      <c r="L117" s="10">
        <v>0.28844410203711868</v>
      </c>
      <c r="M117" s="10">
        <v>0.58000000000000007</v>
      </c>
      <c r="N117" s="10">
        <v>0.21071307505705478</v>
      </c>
      <c r="O117" s="10">
        <v>0.1216552506059644</v>
      </c>
      <c r="P117" s="10">
        <v>1.0200000000000002</v>
      </c>
      <c r="Q117" s="10">
        <v>1.2398386991863095</v>
      </c>
      <c r="R117" s="10">
        <v>0.71582120672693128</v>
      </c>
      <c r="S117" s="10">
        <v>1.4200000000000002</v>
      </c>
      <c r="T117" s="10">
        <v>1.6170343224557728</v>
      </c>
      <c r="U117" s="10">
        <v>0.93359520135870466</v>
      </c>
      <c r="V117" s="10">
        <v>0</v>
      </c>
      <c r="W117" s="10">
        <v>0</v>
      </c>
      <c r="X117" s="10">
        <v>0</v>
      </c>
      <c r="Y117" s="10">
        <v>0</v>
      </c>
      <c r="Z117" s="10">
        <v>0</v>
      </c>
      <c r="AA117" s="10">
        <v>0</v>
      </c>
      <c r="AB117" s="10">
        <v>0</v>
      </c>
      <c r="AC117" s="10">
        <v>0</v>
      </c>
      <c r="AD117" s="10">
        <v>0</v>
      </c>
      <c r="AE117" s="10">
        <v>0</v>
      </c>
      <c r="AF117" s="10">
        <v>0</v>
      </c>
      <c r="AG117" s="10">
        <v>0</v>
      </c>
      <c r="AH117" s="10">
        <v>0</v>
      </c>
      <c r="AI117" s="10">
        <v>0</v>
      </c>
      <c r="AJ117" s="10">
        <v>0</v>
      </c>
      <c r="AK117" s="10">
        <v>0</v>
      </c>
      <c r="AL117" s="10">
        <v>0</v>
      </c>
      <c r="AM117" s="14">
        <v>0</v>
      </c>
    </row>
    <row r="118" spans="1:39" x14ac:dyDescent="0.2">
      <c r="A118">
        <v>33</v>
      </c>
      <c r="B118" t="s">
        <v>38</v>
      </c>
      <c r="C118" s="10">
        <v>1.62</v>
      </c>
      <c r="D118" s="10">
        <v>0.20000000000000004</v>
      </c>
      <c r="E118" s="10">
        <v>0.1732050807568877</v>
      </c>
      <c r="F118" s="10">
        <v>9.9999999999999992E-2</v>
      </c>
      <c r="G118" s="10">
        <v>0.16</v>
      </c>
      <c r="H118" s="10">
        <v>0.13856406460551016</v>
      </c>
      <c r="I118" s="10">
        <v>7.9999999999999988E-2</v>
      </c>
      <c r="J118" s="10">
        <v>0.08</v>
      </c>
      <c r="K118" s="10">
        <v>0.13856406460551018</v>
      </c>
      <c r="L118" s="10">
        <v>0.08</v>
      </c>
      <c r="M118" s="10">
        <v>7.9999999999999988E-2</v>
      </c>
      <c r="N118" s="10">
        <v>6.9282032302755078E-2</v>
      </c>
      <c r="O118" s="10">
        <v>3.9999999999999994E-2</v>
      </c>
      <c r="P118" s="10">
        <v>0.32</v>
      </c>
      <c r="Q118" s="10">
        <v>0.33045423283716613</v>
      </c>
      <c r="R118" s="10">
        <v>0.19078784028338913</v>
      </c>
      <c r="S118" s="10">
        <v>0.24000000000000002</v>
      </c>
      <c r="T118" s="10">
        <v>0.41569219381653055</v>
      </c>
      <c r="U118" s="10">
        <v>0.24000000000000002</v>
      </c>
      <c r="V118" s="10">
        <v>0.06</v>
      </c>
      <c r="W118" s="10">
        <v>0.10392304845413264</v>
      </c>
      <c r="X118" s="10">
        <v>6.0000000000000005E-2</v>
      </c>
      <c r="Y118" s="10">
        <v>0</v>
      </c>
      <c r="Z118" s="10">
        <v>0</v>
      </c>
      <c r="AA118" s="10">
        <v>0</v>
      </c>
      <c r="AB118" s="10">
        <v>0</v>
      </c>
      <c r="AC118" s="10">
        <v>0</v>
      </c>
      <c r="AD118" s="10">
        <v>0</v>
      </c>
      <c r="AE118" s="10">
        <v>0</v>
      </c>
      <c r="AF118" s="10">
        <v>0</v>
      </c>
      <c r="AG118" s="10">
        <v>0</v>
      </c>
      <c r="AH118" s="10">
        <v>0</v>
      </c>
      <c r="AI118" s="10">
        <v>0</v>
      </c>
      <c r="AJ118" s="10">
        <v>0</v>
      </c>
      <c r="AK118" s="10">
        <v>0.15999999999999998</v>
      </c>
      <c r="AL118" s="10">
        <v>0.22715633383201089</v>
      </c>
      <c r="AM118" s="14">
        <v>0.13114877048603998</v>
      </c>
    </row>
    <row r="119" spans="1:39" x14ac:dyDescent="0.2">
      <c r="A119">
        <v>34</v>
      </c>
      <c r="B119" t="s">
        <v>39</v>
      </c>
      <c r="C119" s="10">
        <v>0</v>
      </c>
      <c r="D119" s="10">
        <v>0</v>
      </c>
      <c r="E119" s="10">
        <v>0</v>
      </c>
      <c r="F119" s="10">
        <v>0</v>
      </c>
      <c r="G119" s="10">
        <v>0.06</v>
      </c>
      <c r="H119" s="10">
        <v>0.10392304845413264</v>
      </c>
      <c r="I119" s="10">
        <v>6.0000000000000005E-2</v>
      </c>
      <c r="J119" s="10">
        <v>0</v>
      </c>
      <c r="K119" s="10">
        <v>0</v>
      </c>
      <c r="L119" s="10">
        <v>0</v>
      </c>
      <c r="M119" s="10">
        <v>0.18000000000000002</v>
      </c>
      <c r="N119" s="10">
        <v>0.31176914536239791</v>
      </c>
      <c r="O119" s="10">
        <v>0.18000000000000002</v>
      </c>
      <c r="P119" s="10">
        <v>0</v>
      </c>
      <c r="Q119" s="10">
        <v>0</v>
      </c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0">
        <v>0</v>
      </c>
      <c r="AA119" s="10">
        <v>0</v>
      </c>
      <c r="AB119" s="10">
        <v>0</v>
      </c>
      <c r="AC119" s="10">
        <v>0</v>
      </c>
      <c r="AD119" s="10">
        <v>0</v>
      </c>
      <c r="AE119" s="10">
        <v>0</v>
      </c>
      <c r="AF119" s="10">
        <v>0</v>
      </c>
      <c r="AG119" s="10">
        <v>0</v>
      </c>
      <c r="AH119" s="10">
        <v>0</v>
      </c>
      <c r="AI119" s="10">
        <v>0</v>
      </c>
      <c r="AJ119" s="10">
        <v>0</v>
      </c>
      <c r="AK119" s="10">
        <v>0.10000000000000002</v>
      </c>
      <c r="AL119" s="10">
        <v>0.17320508075688776</v>
      </c>
      <c r="AM119" s="14">
        <v>0.10000000000000002</v>
      </c>
    </row>
    <row r="120" spans="1:39" x14ac:dyDescent="0.2">
      <c r="A120">
        <v>35</v>
      </c>
      <c r="B120" t="s">
        <v>40</v>
      </c>
      <c r="C120" s="10">
        <v>0.48</v>
      </c>
      <c r="D120" s="10">
        <v>0.13999999999999999</v>
      </c>
      <c r="E120" s="10">
        <v>3.4641016151377539E-2</v>
      </c>
      <c r="F120" s="10">
        <v>1.9999999999999997E-2</v>
      </c>
      <c r="G120" s="10">
        <v>9.9999999999999978E-2</v>
      </c>
      <c r="H120" s="10">
        <v>0.17320508075688767</v>
      </c>
      <c r="I120" s="10">
        <v>9.9999999999999978E-2</v>
      </c>
      <c r="J120" s="10">
        <v>0.10000000000000002</v>
      </c>
      <c r="K120" s="10">
        <v>0.17320508075688776</v>
      </c>
      <c r="L120" s="10">
        <v>0.10000000000000002</v>
      </c>
      <c r="M120" s="10">
        <v>0.24</v>
      </c>
      <c r="N120" s="10">
        <v>0.12000000000000004</v>
      </c>
      <c r="O120" s="10">
        <v>6.928203230275512E-2</v>
      </c>
      <c r="P120" s="10">
        <v>0</v>
      </c>
      <c r="Q120" s="10">
        <v>0</v>
      </c>
      <c r="R120" s="10">
        <v>0</v>
      </c>
      <c r="S120" s="10">
        <v>0.36000000000000004</v>
      </c>
      <c r="T120" s="10">
        <v>0.43266615305567874</v>
      </c>
      <c r="U120" s="10">
        <v>0.24979991993593595</v>
      </c>
      <c r="V120" s="10">
        <v>0.3</v>
      </c>
      <c r="W120" s="10">
        <v>0.21633307652783931</v>
      </c>
      <c r="X120" s="10">
        <v>0.12489995996796795</v>
      </c>
      <c r="Y120" s="10">
        <v>0.22</v>
      </c>
      <c r="Z120" s="10">
        <v>0.38105117766515301</v>
      </c>
      <c r="AA120" s="10">
        <v>0.22</v>
      </c>
      <c r="AB120" s="10">
        <v>0</v>
      </c>
      <c r="AC120" s="10">
        <v>0</v>
      </c>
      <c r="AD120" s="10">
        <v>0</v>
      </c>
      <c r="AE120" s="10">
        <v>2.0000000000000018E-2</v>
      </c>
      <c r="AF120" s="10">
        <v>3.4641016151377581E-2</v>
      </c>
      <c r="AG120" s="10">
        <v>2.0000000000000021E-2</v>
      </c>
      <c r="AH120" s="10">
        <v>0</v>
      </c>
      <c r="AI120" s="10">
        <v>0</v>
      </c>
      <c r="AJ120" s="10">
        <v>0</v>
      </c>
      <c r="AK120" s="10">
        <v>0.22</v>
      </c>
      <c r="AL120" s="10">
        <v>0.28354893757515653</v>
      </c>
      <c r="AM120" s="14">
        <v>0.16370705543744904</v>
      </c>
    </row>
    <row r="121" spans="1:39" x14ac:dyDescent="0.2">
      <c r="A121">
        <v>36</v>
      </c>
      <c r="B121" t="s">
        <v>41</v>
      </c>
      <c r="C121" s="10">
        <v>0.30000000000000004</v>
      </c>
      <c r="D121" s="10">
        <v>0.10000000000000002</v>
      </c>
      <c r="E121" s="10">
        <v>0.17320508075688776</v>
      </c>
      <c r="F121" s="10">
        <v>0.10000000000000002</v>
      </c>
      <c r="G121" s="10">
        <v>0</v>
      </c>
      <c r="H121" s="10">
        <v>0</v>
      </c>
      <c r="I121" s="10">
        <v>0</v>
      </c>
      <c r="J121" s="10">
        <v>0.08</v>
      </c>
      <c r="K121" s="10">
        <v>9.1651513899116799E-2</v>
      </c>
      <c r="L121" s="10">
        <v>5.2915026221291815E-2</v>
      </c>
      <c r="M121" s="10">
        <v>9.9999999999999978E-2</v>
      </c>
      <c r="N121" s="10">
        <v>0.12489995996796796</v>
      </c>
      <c r="O121" s="10">
        <v>7.2111025509279794E-2</v>
      </c>
      <c r="P121" s="10">
        <v>0.04</v>
      </c>
      <c r="Q121" s="10">
        <v>6.9282032302755092E-2</v>
      </c>
      <c r="R121" s="10">
        <v>0.04</v>
      </c>
      <c r="S121" s="10">
        <v>4.0000000000000008E-2</v>
      </c>
      <c r="T121" s="10">
        <v>6.9282032302755106E-2</v>
      </c>
      <c r="U121" s="10">
        <v>4.0000000000000008E-2</v>
      </c>
      <c r="V121" s="10">
        <v>0</v>
      </c>
      <c r="W121" s="10">
        <v>0</v>
      </c>
      <c r="X121" s="10">
        <v>0</v>
      </c>
      <c r="Y121" s="10">
        <v>0</v>
      </c>
      <c r="Z121" s="10">
        <v>0</v>
      </c>
      <c r="AA121" s="10">
        <v>0</v>
      </c>
      <c r="AB121" s="10">
        <v>0</v>
      </c>
      <c r="AC121" s="10">
        <v>0</v>
      </c>
      <c r="AD121" s="10">
        <v>0</v>
      </c>
      <c r="AE121" s="10">
        <v>0</v>
      </c>
      <c r="AF121" s="10">
        <v>0</v>
      </c>
      <c r="AG121" s="10">
        <v>0</v>
      </c>
      <c r="AH121" s="10">
        <v>0</v>
      </c>
      <c r="AI121" s="10">
        <v>0</v>
      </c>
      <c r="AJ121" s="10">
        <v>0</v>
      </c>
      <c r="AK121" s="10">
        <v>0</v>
      </c>
      <c r="AL121" s="10">
        <v>0</v>
      </c>
      <c r="AM121" s="14">
        <v>0</v>
      </c>
    </row>
    <row r="122" spans="1:39" x14ac:dyDescent="0.2">
      <c r="A122">
        <v>37</v>
      </c>
      <c r="B122" t="s">
        <v>42</v>
      </c>
      <c r="C122" s="10">
        <v>0</v>
      </c>
      <c r="D122" s="10">
        <v>0</v>
      </c>
      <c r="E122" s="10">
        <v>0</v>
      </c>
      <c r="F122" s="10">
        <v>0</v>
      </c>
      <c r="G122" s="10">
        <v>0.08</v>
      </c>
      <c r="H122" s="10">
        <v>0.13856406460551018</v>
      </c>
      <c r="I122" s="10">
        <v>0.08</v>
      </c>
      <c r="J122" s="10">
        <v>6.0000000000000019E-2</v>
      </c>
      <c r="K122" s="10">
        <v>0.06</v>
      </c>
      <c r="L122" s="10">
        <v>3.4641016151377546E-2</v>
      </c>
      <c r="M122" s="10">
        <v>0</v>
      </c>
      <c r="N122" s="10">
        <v>0</v>
      </c>
      <c r="O122" s="10">
        <v>0</v>
      </c>
      <c r="P122" s="10">
        <v>0.04</v>
      </c>
      <c r="Q122" s="10">
        <v>6.9282032302755092E-2</v>
      </c>
      <c r="R122" s="10">
        <v>0.04</v>
      </c>
      <c r="S122" s="10">
        <v>0.18000000000000002</v>
      </c>
      <c r="T122" s="10">
        <v>0.15874507866387544</v>
      </c>
      <c r="U122" s="10">
        <v>9.1651513899116813E-2</v>
      </c>
      <c r="V122" s="10">
        <v>0</v>
      </c>
      <c r="W122" s="10">
        <v>0</v>
      </c>
      <c r="X122" s="10">
        <v>0</v>
      </c>
      <c r="Y122" s="10">
        <v>8.0000000000000016E-2</v>
      </c>
      <c r="Z122" s="10">
        <v>0.13856406460551021</v>
      </c>
      <c r="AA122" s="10">
        <v>8.0000000000000016E-2</v>
      </c>
      <c r="AB122" s="10">
        <v>9.9999999999999978E-2</v>
      </c>
      <c r="AC122" s="10">
        <v>0.12489995996796796</v>
      </c>
      <c r="AD122" s="10">
        <v>7.2111025509279794E-2</v>
      </c>
      <c r="AE122" s="10">
        <v>0.06</v>
      </c>
      <c r="AF122" s="10">
        <v>0.10392304845413264</v>
      </c>
      <c r="AG122" s="10">
        <v>6.0000000000000005E-2</v>
      </c>
      <c r="AH122" s="10">
        <v>7.9999999999999988E-2</v>
      </c>
      <c r="AI122" s="10">
        <v>9.1651513899116813E-2</v>
      </c>
      <c r="AJ122" s="10">
        <v>5.2915026221291822E-2</v>
      </c>
      <c r="AK122" s="10">
        <v>0</v>
      </c>
      <c r="AL122" s="10">
        <v>0</v>
      </c>
      <c r="AM122" s="14">
        <v>0</v>
      </c>
    </row>
    <row r="123" spans="1:39" x14ac:dyDescent="0.2">
      <c r="A123">
        <v>38</v>
      </c>
      <c r="B123" t="s">
        <v>43</v>
      </c>
      <c r="C123" s="10">
        <v>0</v>
      </c>
      <c r="D123" s="10">
        <v>0</v>
      </c>
      <c r="E123" s="10">
        <v>0</v>
      </c>
      <c r="F123" s="10">
        <v>0</v>
      </c>
      <c r="G123" s="10">
        <v>0</v>
      </c>
      <c r="H123" s="10">
        <v>0</v>
      </c>
      <c r="I123" s="10">
        <v>0</v>
      </c>
      <c r="J123" s="10">
        <v>0</v>
      </c>
      <c r="K123" s="10">
        <v>0</v>
      </c>
      <c r="L123" s="10">
        <v>0</v>
      </c>
      <c r="M123" s="10">
        <v>9.9999999999999992E-2</v>
      </c>
      <c r="N123" s="10">
        <v>0.17320508075688773</v>
      </c>
      <c r="O123" s="10">
        <v>0.1</v>
      </c>
      <c r="P123" s="10">
        <v>0</v>
      </c>
      <c r="Q123" s="10">
        <v>0</v>
      </c>
      <c r="R123" s="10">
        <v>0</v>
      </c>
      <c r="S123" s="10">
        <v>0</v>
      </c>
      <c r="T123" s="10">
        <v>0.13856406460551016</v>
      </c>
      <c r="U123" s="10">
        <v>7.9999999999999988E-2</v>
      </c>
      <c r="V123" s="10">
        <v>0.06</v>
      </c>
      <c r="W123" s="10">
        <v>0.10392304845413264</v>
      </c>
      <c r="X123" s="10">
        <v>6.0000000000000005E-2</v>
      </c>
      <c r="Y123" s="10">
        <v>0</v>
      </c>
      <c r="Z123" s="10">
        <v>0</v>
      </c>
      <c r="AA123" s="10">
        <v>0</v>
      </c>
      <c r="AB123" s="10">
        <v>0.10000000000000003</v>
      </c>
      <c r="AC123" s="10">
        <v>0.17320508075688779</v>
      </c>
      <c r="AD123" s="10">
        <v>0.10000000000000003</v>
      </c>
      <c r="AE123" s="10">
        <v>0.12</v>
      </c>
      <c r="AF123" s="10">
        <v>0.20784609690826528</v>
      </c>
      <c r="AG123" s="10">
        <v>0.12000000000000001</v>
      </c>
      <c r="AH123" s="10">
        <v>0.44</v>
      </c>
      <c r="AI123" s="10">
        <v>0.48497422611928565</v>
      </c>
      <c r="AJ123" s="10">
        <v>0.28000000000000003</v>
      </c>
      <c r="AK123" s="10">
        <v>0.18000000000000002</v>
      </c>
      <c r="AL123" s="10">
        <v>0.31176914536239791</v>
      </c>
      <c r="AM123" s="14">
        <v>0.18000000000000002</v>
      </c>
    </row>
    <row r="124" spans="1:39" x14ac:dyDescent="0.2">
      <c r="A124">
        <v>39</v>
      </c>
      <c r="B124" t="s">
        <v>44</v>
      </c>
      <c r="C124" s="10">
        <v>0</v>
      </c>
      <c r="D124" s="10">
        <v>0</v>
      </c>
      <c r="E124" s="10">
        <v>0</v>
      </c>
      <c r="F124" s="10">
        <v>0</v>
      </c>
      <c r="G124" s="10">
        <v>0.16</v>
      </c>
      <c r="H124" s="10">
        <v>0.15099668870541499</v>
      </c>
      <c r="I124" s="10">
        <v>8.717797887081348E-2</v>
      </c>
      <c r="J124" s="10">
        <v>0.04</v>
      </c>
      <c r="K124" s="10">
        <v>6.9282032302755092E-2</v>
      </c>
      <c r="L124" s="10">
        <v>0.04</v>
      </c>
      <c r="M124" s="10">
        <v>0</v>
      </c>
      <c r="N124" s="10">
        <v>0</v>
      </c>
      <c r="O124" s="10">
        <v>0</v>
      </c>
      <c r="P124" s="10">
        <v>0</v>
      </c>
      <c r="Q124" s="10">
        <v>0</v>
      </c>
      <c r="R124" s="10">
        <v>0</v>
      </c>
      <c r="S124" s="10">
        <v>2.0000000000000004E-2</v>
      </c>
      <c r="T124" s="10">
        <v>9.1651513899116813E-2</v>
      </c>
      <c r="U124" s="10">
        <v>5.2915026221291822E-2</v>
      </c>
      <c r="V124" s="10">
        <v>0.86</v>
      </c>
      <c r="W124" s="10">
        <v>0.5102940328869231</v>
      </c>
      <c r="X124" s="10">
        <v>0.29461839725312483</v>
      </c>
      <c r="Y124" s="10">
        <v>0.26000000000000006</v>
      </c>
      <c r="Z124" s="10">
        <v>0.45033320996790827</v>
      </c>
      <c r="AA124" s="10">
        <v>0.26000000000000012</v>
      </c>
      <c r="AB124" s="10">
        <v>0.48</v>
      </c>
      <c r="AC124" s="10">
        <v>0.83138438763306111</v>
      </c>
      <c r="AD124" s="10">
        <v>0.48000000000000004</v>
      </c>
      <c r="AE124" s="10">
        <v>0.06</v>
      </c>
      <c r="AF124" s="10">
        <v>0.10392304845413264</v>
      </c>
      <c r="AG124" s="10">
        <v>6.0000000000000005E-2</v>
      </c>
      <c r="AH124" s="10">
        <v>0</v>
      </c>
      <c r="AI124" s="10">
        <v>0</v>
      </c>
      <c r="AJ124" s="10">
        <v>0</v>
      </c>
      <c r="AK124" s="10">
        <v>0.39999999999999991</v>
      </c>
      <c r="AL124" s="10">
        <v>0.36660605559646714</v>
      </c>
      <c r="AM124" s="14">
        <v>0.21166010488516723</v>
      </c>
    </row>
    <row r="125" spans="1:39" x14ac:dyDescent="0.2">
      <c r="A125">
        <v>40</v>
      </c>
      <c r="B125" t="s">
        <v>45</v>
      </c>
      <c r="C125" s="10">
        <v>0.30000000000000004</v>
      </c>
      <c r="D125" s="10">
        <v>2.0000000000000004E-2</v>
      </c>
      <c r="E125" s="10">
        <v>3.4641016151377553E-2</v>
      </c>
      <c r="F125" s="10">
        <v>2.0000000000000004E-2</v>
      </c>
      <c r="G125" s="10">
        <v>0.19999999999999996</v>
      </c>
      <c r="H125" s="10">
        <v>0.21071307505705478</v>
      </c>
      <c r="I125" s="10">
        <v>0.1216552506059644</v>
      </c>
      <c r="J125" s="10">
        <v>0.16000000000000003</v>
      </c>
      <c r="K125" s="10">
        <v>0.15099668870541502</v>
      </c>
      <c r="L125" s="10">
        <v>8.7177978870813494E-2</v>
      </c>
      <c r="M125" s="10">
        <v>4.0000000000000008E-2</v>
      </c>
      <c r="N125" s="10">
        <v>6.9282032302755106E-2</v>
      </c>
      <c r="O125" s="10">
        <v>4.0000000000000008E-2</v>
      </c>
      <c r="P125" s="10">
        <v>0</v>
      </c>
      <c r="Q125" s="10">
        <v>0</v>
      </c>
      <c r="R125" s="10">
        <v>0</v>
      </c>
      <c r="S125" s="10">
        <v>0.13999999999999999</v>
      </c>
      <c r="T125" s="10">
        <v>0.19287301521985908</v>
      </c>
      <c r="U125" s="10">
        <v>0.11135528725660043</v>
      </c>
      <c r="V125" s="10">
        <v>0.30000000000000004</v>
      </c>
      <c r="W125" s="10">
        <v>0.51961524227066336</v>
      </c>
      <c r="X125" s="10">
        <v>0.3000000000000001</v>
      </c>
      <c r="Y125" s="10">
        <v>0</v>
      </c>
      <c r="Z125" s="10">
        <v>0</v>
      </c>
      <c r="AA125" s="10">
        <v>0</v>
      </c>
      <c r="AB125" s="10">
        <v>1.06</v>
      </c>
      <c r="AC125" s="10">
        <v>1.8359738560230099</v>
      </c>
      <c r="AD125" s="10">
        <v>1.06</v>
      </c>
      <c r="AE125" s="10">
        <v>1.0000000000000002</v>
      </c>
      <c r="AF125" s="10">
        <v>0.51029403288692243</v>
      </c>
      <c r="AG125" s="10">
        <v>0.29461839725312444</v>
      </c>
      <c r="AH125" s="10">
        <v>0.21999999999999997</v>
      </c>
      <c r="AI125" s="10">
        <v>0.38105117766515295</v>
      </c>
      <c r="AJ125" s="10">
        <v>0.21999999999999997</v>
      </c>
      <c r="AK125" s="10">
        <v>0</v>
      </c>
      <c r="AL125" s="10">
        <v>0</v>
      </c>
      <c r="AM125" s="14">
        <v>0</v>
      </c>
    </row>
    <row r="126" spans="1:39" ht="15" x14ac:dyDescent="0.25">
      <c r="A126" s="4"/>
      <c r="B126" s="12" t="s">
        <v>75</v>
      </c>
      <c r="C126" s="13">
        <f>SUM(C95:C125)</f>
        <v>301.80000000000007</v>
      </c>
      <c r="D126" s="13">
        <f t="shared" ref="D126:F126" si="18">SUM(D95:D125)</f>
        <v>31.520000000000003</v>
      </c>
      <c r="E126" s="13">
        <f t="shared" si="18"/>
        <v>14.813653596599996</v>
      </c>
      <c r="F126" s="13">
        <f t="shared" si="18"/>
        <v>8.5526668916788733</v>
      </c>
      <c r="G126" s="13">
        <f t="shared" ref="G126:U126" si="19">SUM(G95:G125)</f>
        <v>83.82</v>
      </c>
      <c r="H126" s="13">
        <f t="shared" si="19"/>
        <v>45.403848206013215</v>
      </c>
      <c r="I126" s="13">
        <f t="shared" si="19"/>
        <v>26.213923983986628</v>
      </c>
      <c r="J126" s="13">
        <f t="shared" si="19"/>
        <v>91.560000000000016</v>
      </c>
      <c r="K126" s="13">
        <f t="shared" si="19"/>
        <v>35.19728638475847</v>
      </c>
      <c r="L126" s="13">
        <f t="shared" si="19"/>
        <v>20.321162768984653</v>
      </c>
      <c r="M126" s="13">
        <f t="shared" si="19"/>
        <v>88.95999999999998</v>
      </c>
      <c r="N126" s="13">
        <f t="shared" si="19"/>
        <v>18.957870581117067</v>
      </c>
      <c r="O126" s="13">
        <f t="shared" si="19"/>
        <v>10.945331683270027</v>
      </c>
      <c r="P126" s="13">
        <f t="shared" si="19"/>
        <v>58.300000000000018</v>
      </c>
      <c r="Q126" s="13">
        <f t="shared" si="19"/>
        <v>42.254168355200903</v>
      </c>
      <c r="R126" s="13">
        <f t="shared" si="19"/>
        <v>24.395455474259016</v>
      </c>
      <c r="S126" s="13">
        <f t="shared" si="19"/>
        <v>65.320000000000007</v>
      </c>
      <c r="T126" s="13">
        <f t="shared" si="19"/>
        <v>24.119360607682989</v>
      </c>
      <c r="U126" s="13">
        <f t="shared" si="19"/>
        <v>13.92531933952743</v>
      </c>
      <c r="V126" s="13">
        <f>SUM(V95:V125)</f>
        <v>22.12</v>
      </c>
      <c r="W126" s="13">
        <f t="shared" ref="W126:AM126" si="20">SUM(W95:W125)</f>
        <v>7.108627343918652</v>
      </c>
      <c r="X126" s="13">
        <f t="shared" si="20"/>
        <v>4.1041679105801681</v>
      </c>
      <c r="Y126" s="13">
        <f t="shared" si="20"/>
        <v>20.28</v>
      </c>
      <c r="Z126" s="13">
        <f t="shared" si="20"/>
        <v>17.240950430484578</v>
      </c>
      <c r="AA126" s="13">
        <f t="shared" si="20"/>
        <v>9.9540673721252624</v>
      </c>
      <c r="AB126" s="13">
        <f t="shared" si="20"/>
        <v>7.0600000000000005</v>
      </c>
      <c r="AC126" s="13">
        <f t="shared" si="20"/>
        <v>8.3712074786191302</v>
      </c>
      <c r="AD126" s="13">
        <f t="shared" si="20"/>
        <v>4.8331188912229628</v>
      </c>
      <c r="AE126" s="13">
        <f t="shared" si="20"/>
        <v>19.32</v>
      </c>
      <c r="AF126" s="13">
        <f t="shared" si="20"/>
        <v>18.195635967494219</v>
      </c>
      <c r="AG126" s="13">
        <f t="shared" si="20"/>
        <v>10.505255323909228</v>
      </c>
      <c r="AH126" s="13">
        <f t="shared" si="20"/>
        <v>8.120000000000001</v>
      </c>
      <c r="AI126" s="13">
        <f t="shared" si="20"/>
        <v>10.691450344221465</v>
      </c>
      <c r="AJ126" s="13">
        <f t="shared" si="20"/>
        <v>6.1727117342637792</v>
      </c>
      <c r="AK126" s="13">
        <f t="shared" si="20"/>
        <v>30.22</v>
      </c>
      <c r="AL126" s="13">
        <f t="shared" si="20"/>
        <v>10.37241678566331</v>
      </c>
      <c r="AM126" s="13">
        <f t="shared" si="20"/>
        <v>5.9885176233497042</v>
      </c>
    </row>
    <row r="127" spans="1:39" x14ac:dyDescent="0.2">
      <c r="C127" t="s">
        <v>1</v>
      </c>
      <c r="D127" t="s">
        <v>2</v>
      </c>
      <c r="J127" t="s">
        <v>3</v>
      </c>
    </row>
    <row r="128" spans="1:39" x14ac:dyDescent="0.2">
      <c r="B128" s="4" t="s">
        <v>47</v>
      </c>
      <c r="C128" s="4"/>
      <c r="D128" s="4" t="s">
        <v>48</v>
      </c>
      <c r="E128" s="4" t="s">
        <v>5</v>
      </c>
      <c r="F128" s="4" t="s">
        <v>49</v>
      </c>
      <c r="G128" s="4" t="s">
        <v>7</v>
      </c>
      <c r="H128" s="4" t="s">
        <v>8</v>
      </c>
      <c r="I128" s="4" t="s">
        <v>9</v>
      </c>
      <c r="J128" s="4" t="s">
        <v>48</v>
      </c>
      <c r="K128" s="4" t="s">
        <v>5</v>
      </c>
      <c r="L128" s="4" t="s">
        <v>49</v>
      </c>
      <c r="M128" s="4" t="s">
        <v>7</v>
      </c>
      <c r="N128" s="4" t="s">
        <v>8</v>
      </c>
      <c r="O128" s="4" t="s">
        <v>9</v>
      </c>
    </row>
    <row r="129" spans="1:39" x14ac:dyDescent="0.2">
      <c r="B129" t="s">
        <v>50</v>
      </c>
      <c r="C129" s="10">
        <f>SUM(C95:C96)</f>
        <v>63.839999999999996</v>
      </c>
      <c r="D129" s="10">
        <f t="shared" ref="D129" si="21">SUM(D95:D96)</f>
        <v>4.2799999999999994</v>
      </c>
      <c r="E129" s="10">
        <f>SUM(G95:G96)</f>
        <v>26.979999999999997</v>
      </c>
      <c r="F129" s="10">
        <f>SUM(J95:J96)</f>
        <v>30.42</v>
      </c>
      <c r="G129" s="10">
        <f>SUM(M95:M96)</f>
        <v>44.399999999999991</v>
      </c>
      <c r="H129" s="10">
        <f>SUM(P95:P96)</f>
        <v>11.68</v>
      </c>
      <c r="I129" s="10">
        <f>SUM(S95:S96)</f>
        <v>16.66</v>
      </c>
      <c r="J129" s="10">
        <f>SUM(V95:V96)</f>
        <v>6.94</v>
      </c>
      <c r="K129" s="10">
        <f>SUM(Y95:Y96)</f>
        <v>5.0199999999999996</v>
      </c>
      <c r="L129" s="10">
        <f>SUM(AB95:AB96)</f>
        <v>2.34</v>
      </c>
      <c r="M129" s="10">
        <f>SUM(AE95:AE96)</f>
        <v>5.28</v>
      </c>
      <c r="N129" s="10">
        <f>SUM(AH95:AH96)</f>
        <v>2.16</v>
      </c>
      <c r="O129" s="10">
        <f>SUM(AK95:AK96)</f>
        <v>7.4200000000000008</v>
      </c>
    </row>
    <row r="130" spans="1:39" x14ac:dyDescent="0.2">
      <c r="B130" t="s">
        <v>51</v>
      </c>
      <c r="C130" s="10">
        <f>SUM(C97:C100)</f>
        <v>95.04</v>
      </c>
      <c r="D130" s="10">
        <f t="shared" ref="D130" si="22">SUM(D97:D100)</f>
        <v>8.26</v>
      </c>
      <c r="E130" s="10">
        <f>SUM(G97:G100)</f>
        <v>28.9</v>
      </c>
      <c r="F130" s="10">
        <f>SUM(J97:J100)</f>
        <v>31.819999999999993</v>
      </c>
      <c r="G130" s="10">
        <f>SUM(M97:M100)</f>
        <v>22.72</v>
      </c>
      <c r="H130" s="10">
        <f>SUM(P97:P100)</f>
        <v>23.28</v>
      </c>
      <c r="I130" s="10">
        <f>SUM(S97:S100)</f>
        <v>24.3</v>
      </c>
      <c r="J130" s="10">
        <f>SUM(V97:V100)</f>
        <v>8.3800000000000008</v>
      </c>
      <c r="K130" s="10">
        <f>SUM(Y97:Y100)</f>
        <v>8.7600000000000016</v>
      </c>
      <c r="L130" s="10">
        <f>SUM(AB97:AB100)</f>
        <v>2.1400000000000006</v>
      </c>
      <c r="M130" s="10">
        <f>SUM(AE97:AE100)</f>
        <v>7.32</v>
      </c>
      <c r="N130" s="10">
        <f>SUM(AH97:AH100)</f>
        <v>3.7400000000000007</v>
      </c>
      <c r="O130" s="10">
        <f>SUM(AK97:AK100)</f>
        <v>13.14</v>
      </c>
    </row>
    <row r="131" spans="1:39" x14ac:dyDescent="0.2">
      <c r="B131" t="s">
        <v>52</v>
      </c>
      <c r="C131" s="10">
        <f>SUM(C101:C105)</f>
        <v>82.98</v>
      </c>
      <c r="D131" s="10">
        <f t="shared" ref="D131" si="23">SUM(D101:D105)</f>
        <v>13.660000000000002</v>
      </c>
      <c r="E131" s="10">
        <f>SUM(G101:G105)</f>
        <v>22.32</v>
      </c>
      <c r="F131" s="10">
        <f>SUM(J101:J105)</f>
        <v>23.46</v>
      </c>
      <c r="G131" s="10">
        <f>SUM(M101:M105)</f>
        <v>18.5</v>
      </c>
      <c r="H131" s="10">
        <f>SUM(P101:P105)</f>
        <v>18.760000000000002</v>
      </c>
      <c r="I131" s="10">
        <f>SUM(S101:S105)</f>
        <v>18.079999999999998</v>
      </c>
      <c r="J131" s="10">
        <f>SUM(V101:V105)</f>
        <v>5.2200000000000006</v>
      </c>
      <c r="K131" s="10">
        <f>SUM(Y101:Y105)</f>
        <v>5.94</v>
      </c>
      <c r="L131" s="10">
        <f>SUM(AB101:AB105)</f>
        <v>0.83999999999999986</v>
      </c>
      <c r="M131" s="10">
        <f>SUM(AE101:AE105)</f>
        <v>5.4600000000000009</v>
      </c>
      <c r="N131" s="10">
        <f>SUM(AH101:AH105)</f>
        <v>1.4800000000000002</v>
      </c>
      <c r="O131" s="10">
        <f>SUM(AK101:AK105)</f>
        <v>8</v>
      </c>
    </row>
    <row r="132" spans="1:39" x14ac:dyDescent="0.2">
      <c r="B132" t="s">
        <v>53</v>
      </c>
      <c r="C132" s="10">
        <f>SUM(C106:C115)</f>
        <v>45.180000000000007</v>
      </c>
      <c r="D132" s="10">
        <f>SUM(D106:D115)</f>
        <v>4.1000000000000005</v>
      </c>
      <c r="E132" s="10">
        <f>SUM(G106:G115)</f>
        <v>3.4399999999999995</v>
      </c>
      <c r="F132" s="10">
        <f>SUM(J106:J115)</f>
        <v>3.62</v>
      </c>
      <c r="G132" s="10">
        <f>SUM(M106:M115)</f>
        <v>1.9600000000000002</v>
      </c>
      <c r="H132" s="10">
        <f>SUM(P106:P115)</f>
        <v>3.1000000000000005</v>
      </c>
      <c r="I132" s="10">
        <f>SUM(S106:S115)</f>
        <v>3.84</v>
      </c>
      <c r="J132" s="10">
        <f>SUM(V106:V115)</f>
        <v>0</v>
      </c>
      <c r="K132" s="10">
        <f>SUM(Y106:Y115)</f>
        <v>0</v>
      </c>
      <c r="L132" s="10">
        <f>SUM(AB106:AB115)</f>
        <v>0</v>
      </c>
      <c r="M132" s="10">
        <f>SUM(AE106:AE115)</f>
        <v>0</v>
      </c>
      <c r="N132" s="10">
        <f>SUM(AH106:AH115)</f>
        <v>0</v>
      </c>
      <c r="O132" s="10">
        <f>SUM(AK106:AK115)</f>
        <v>0.6</v>
      </c>
    </row>
    <row r="133" spans="1:39" x14ac:dyDescent="0.2">
      <c r="B133" t="s">
        <v>54</v>
      </c>
      <c r="C133" s="10">
        <f>SUM(C116:C125)</f>
        <v>14.760000000000002</v>
      </c>
      <c r="D133" s="10">
        <f t="shared" ref="D133" si="24">SUM(D116:D125)</f>
        <v>1.2200000000000002</v>
      </c>
      <c r="E133" s="10">
        <f>SUM(G116:G125)</f>
        <v>2.1799999999999997</v>
      </c>
      <c r="F133" s="10">
        <f>SUM(J116:J125)</f>
        <v>2.2400000000000007</v>
      </c>
      <c r="G133" s="10">
        <f>SUM(M116:M125)</f>
        <v>1.3800000000000003</v>
      </c>
      <c r="H133" s="10">
        <f>SUM(P116:P125)</f>
        <v>1.4800000000000004</v>
      </c>
      <c r="I133" s="10">
        <f>SUM(S116:S125)</f>
        <v>2.4400000000000004</v>
      </c>
      <c r="J133" s="10">
        <f>SUM(V116:V125)</f>
        <v>1.58</v>
      </c>
      <c r="K133" s="10">
        <f>SUM(Y116:Y125)</f>
        <v>0.56000000000000005</v>
      </c>
      <c r="L133" s="10">
        <f>SUM(AB116:AB125)</f>
        <v>1.74</v>
      </c>
      <c r="M133" s="10">
        <f>SUM(AE116:AE125)</f>
        <v>1.2600000000000002</v>
      </c>
      <c r="N133" s="10">
        <f>SUM(AH116:AH125)</f>
        <v>0.74</v>
      </c>
      <c r="O133" s="10">
        <f>SUM(AK116:AK125)</f>
        <v>1.06</v>
      </c>
    </row>
    <row r="134" spans="1:39" x14ac:dyDescent="0.2">
      <c r="B134" s="4" t="s">
        <v>55</v>
      </c>
      <c r="C134" s="13">
        <f>SUM(C129:C133)</f>
        <v>301.8</v>
      </c>
      <c r="D134" s="13">
        <f t="shared" ref="D134" si="25">SUM(D129:D133)</f>
        <v>31.520000000000003</v>
      </c>
      <c r="E134" s="13">
        <f>SUM(G129:G133)</f>
        <v>88.95999999999998</v>
      </c>
      <c r="F134" s="13">
        <f>SUM(J129:J133)</f>
        <v>22.119999999999997</v>
      </c>
      <c r="G134" s="13">
        <f>SUM(M129:M133)</f>
        <v>19.320000000000004</v>
      </c>
      <c r="H134" s="13">
        <f t="shared" ref="H134" si="26">SUM(H129:H133)</f>
        <v>58.3</v>
      </c>
      <c r="I134" s="13">
        <f t="shared" ref="I134" si="27">SUM(I129:I133)</f>
        <v>65.319999999999993</v>
      </c>
      <c r="J134" s="13">
        <f t="shared" ref="J134" si="28">SUM(J129:J133)</f>
        <v>22.119999999999997</v>
      </c>
      <c r="K134" s="13">
        <f t="shared" ref="K134" si="29">SUM(K129:K133)</f>
        <v>20.28</v>
      </c>
      <c r="L134" s="13">
        <f t="shared" ref="L134" si="30">SUM(L129:L133)</f>
        <v>7.0600000000000005</v>
      </c>
      <c r="M134" s="13">
        <f t="shared" ref="M134" si="31">SUM(M129:M133)</f>
        <v>19.320000000000004</v>
      </c>
      <c r="N134" s="13">
        <f t="shared" ref="N134" si="32">SUM(N129:N133)</f>
        <v>8.120000000000001</v>
      </c>
      <c r="O134" s="13">
        <f t="shared" ref="O134" si="33">SUM(O129:O133)</f>
        <v>30.220000000000002</v>
      </c>
    </row>
    <row r="138" spans="1:39" ht="23.25" x14ac:dyDescent="0.35">
      <c r="A138" s="1" t="s">
        <v>58</v>
      </c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</row>
    <row r="139" spans="1:39" x14ac:dyDescent="0.2">
      <c r="C139" s="2" t="s">
        <v>1</v>
      </c>
      <c r="D139" s="3" t="s">
        <v>2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2" t="s">
        <v>3</v>
      </c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</row>
    <row r="140" spans="1:39" x14ac:dyDescent="0.2">
      <c r="C140" s="3"/>
      <c r="D140" s="4" t="s">
        <v>4</v>
      </c>
      <c r="E140" s="4"/>
      <c r="F140" s="4"/>
      <c r="G140" s="3" t="s">
        <v>5</v>
      </c>
      <c r="H140" s="3"/>
      <c r="I140" s="3"/>
      <c r="J140" s="5" t="s">
        <v>6</v>
      </c>
      <c r="K140" s="5"/>
      <c r="L140" s="5"/>
      <c r="M140" s="6" t="s">
        <v>7</v>
      </c>
      <c r="N140" s="6"/>
      <c r="O140" s="6"/>
      <c r="P140" s="7" t="s">
        <v>8</v>
      </c>
      <c r="Q140" s="7"/>
      <c r="R140" s="7"/>
      <c r="S140" s="8" t="s">
        <v>9</v>
      </c>
      <c r="T140" s="8"/>
      <c r="U140" s="8"/>
      <c r="V140" s="4" t="s">
        <v>4</v>
      </c>
      <c r="W140" s="4"/>
      <c r="X140" s="4"/>
      <c r="Y140" s="3" t="s">
        <v>5</v>
      </c>
      <c r="Z140" s="3"/>
      <c r="AA140" s="3"/>
      <c r="AB140" s="5" t="s">
        <v>6</v>
      </c>
      <c r="AC140" s="5"/>
      <c r="AD140" s="5"/>
      <c r="AE140" s="6" t="s">
        <v>7</v>
      </c>
      <c r="AF140" s="6"/>
      <c r="AG140" s="6"/>
      <c r="AH140" s="7" t="s">
        <v>8</v>
      </c>
      <c r="AI140" s="7"/>
      <c r="AJ140" s="7"/>
      <c r="AK140" s="8" t="s">
        <v>9</v>
      </c>
      <c r="AL140" s="8"/>
      <c r="AM140" s="8"/>
    </row>
    <row r="141" spans="1:39" x14ac:dyDescent="0.2">
      <c r="A141" s="9" t="s">
        <v>10</v>
      </c>
      <c r="B141" s="9" t="s">
        <v>11</v>
      </c>
      <c r="C141" s="9" t="s">
        <v>12</v>
      </c>
      <c r="D141" s="9" t="s">
        <v>12</v>
      </c>
      <c r="E141" s="9" t="s">
        <v>13</v>
      </c>
      <c r="F141" s="9" t="s">
        <v>14</v>
      </c>
      <c r="G141" s="9" t="s">
        <v>12</v>
      </c>
      <c r="H141" s="9" t="s">
        <v>13</v>
      </c>
      <c r="I141" s="9" t="s">
        <v>14</v>
      </c>
      <c r="J141" s="9" t="s">
        <v>12</v>
      </c>
      <c r="K141" s="9" t="s">
        <v>13</v>
      </c>
      <c r="L141" s="9" t="s">
        <v>14</v>
      </c>
      <c r="M141" s="9" t="s">
        <v>12</v>
      </c>
      <c r="N141" s="9" t="s">
        <v>13</v>
      </c>
      <c r="O141" s="9" t="s">
        <v>14</v>
      </c>
      <c r="P141" s="9" t="s">
        <v>12</v>
      </c>
      <c r="Q141" s="9" t="s">
        <v>13</v>
      </c>
      <c r="R141" s="9" t="s">
        <v>14</v>
      </c>
      <c r="S141" s="9" t="s">
        <v>12</v>
      </c>
      <c r="T141" s="9" t="s">
        <v>13</v>
      </c>
      <c r="U141" s="9" t="s">
        <v>14</v>
      </c>
      <c r="V141" s="9" t="s">
        <v>12</v>
      </c>
      <c r="W141" s="9" t="s">
        <v>13</v>
      </c>
      <c r="X141" s="9" t="s">
        <v>14</v>
      </c>
      <c r="Y141" s="9" t="s">
        <v>12</v>
      </c>
      <c r="Z141" s="9" t="s">
        <v>13</v>
      </c>
      <c r="AA141" s="9" t="s">
        <v>14</v>
      </c>
      <c r="AB141" s="9" t="s">
        <v>12</v>
      </c>
      <c r="AC141" s="9" t="s">
        <v>13</v>
      </c>
      <c r="AD141" s="9" t="s">
        <v>14</v>
      </c>
      <c r="AE141" s="9" t="s">
        <v>12</v>
      </c>
      <c r="AF141" s="9" t="s">
        <v>13</v>
      </c>
      <c r="AG141" s="9" t="s">
        <v>14</v>
      </c>
      <c r="AH141" s="9" t="s">
        <v>12</v>
      </c>
      <c r="AI141" s="9" t="s">
        <v>13</v>
      </c>
      <c r="AJ141" s="9" t="s">
        <v>14</v>
      </c>
      <c r="AK141" s="9" t="s">
        <v>12</v>
      </c>
      <c r="AL141" s="9" t="s">
        <v>13</v>
      </c>
      <c r="AM141" s="9" t="s">
        <v>14</v>
      </c>
    </row>
    <row r="142" spans="1:39" ht="15" x14ac:dyDescent="0.25">
      <c r="A142" s="10">
        <v>12</v>
      </c>
      <c r="B142" s="10" t="s">
        <v>59</v>
      </c>
      <c r="C142" s="10">
        <v>15.24</v>
      </c>
      <c r="D142" s="11">
        <v>2.0399999999999996</v>
      </c>
      <c r="E142" s="10">
        <v>0.2749545416973514</v>
      </c>
      <c r="F142" s="10">
        <v>0.15874507866387602</v>
      </c>
      <c r="G142" s="10">
        <v>2.86</v>
      </c>
      <c r="H142" s="10">
        <v>0.49959983987187279</v>
      </c>
      <c r="I142" s="10">
        <v>0.28844410203711968</v>
      </c>
      <c r="J142" s="10">
        <v>2.44</v>
      </c>
      <c r="K142" s="10">
        <v>0.75498344352707403</v>
      </c>
      <c r="L142" s="10">
        <v>0.43588989435406683</v>
      </c>
      <c r="M142" s="10">
        <v>2.2200000000000002</v>
      </c>
      <c r="N142" s="10">
        <v>0.20784609690826522</v>
      </c>
      <c r="O142" s="10">
        <v>0.11999999999999998</v>
      </c>
      <c r="P142" s="10">
        <v>2.14</v>
      </c>
      <c r="Q142" s="10">
        <v>0.22715633383201114</v>
      </c>
      <c r="R142" s="10">
        <v>0.13114877048604012</v>
      </c>
      <c r="S142" s="10">
        <v>2.98</v>
      </c>
      <c r="T142" s="10">
        <v>1.3218169313486643</v>
      </c>
      <c r="U142" s="10">
        <v>0.76315136113355642</v>
      </c>
      <c r="V142" s="10">
        <v>1.4800000000000002</v>
      </c>
      <c r="W142" s="10">
        <v>0.21071307505705372</v>
      </c>
      <c r="X142" s="10">
        <v>0.12165525060596379</v>
      </c>
      <c r="Y142" s="10">
        <v>1.46</v>
      </c>
      <c r="Z142" s="10">
        <v>0.48867166891482411</v>
      </c>
      <c r="AA142" s="10">
        <v>0.28213471959331737</v>
      </c>
      <c r="AB142" s="10">
        <v>1.32</v>
      </c>
      <c r="AC142" s="10">
        <v>0.23999999999999974</v>
      </c>
      <c r="AD142" s="10">
        <v>0.13856406460551005</v>
      </c>
      <c r="AE142" s="10">
        <v>0.9</v>
      </c>
      <c r="AF142" s="10">
        <v>0.39344631145812009</v>
      </c>
      <c r="AG142" s="10">
        <v>0.22715633383201098</v>
      </c>
      <c r="AH142" s="10">
        <v>0.63000000000000012</v>
      </c>
      <c r="AI142" s="10">
        <v>4.2426406871192812E-2</v>
      </c>
      <c r="AJ142" s="10">
        <v>2.9999999999999971E-2</v>
      </c>
      <c r="AK142" s="10">
        <v>1</v>
      </c>
      <c r="AL142" s="10">
        <v>0.15099668870541549</v>
      </c>
      <c r="AM142" s="10">
        <v>8.7177978870813772E-2</v>
      </c>
    </row>
    <row r="143" spans="1:39" ht="15" x14ac:dyDescent="0.25">
      <c r="A143" s="10">
        <v>13</v>
      </c>
      <c r="B143" s="10" t="s">
        <v>60</v>
      </c>
      <c r="C143" s="10">
        <v>14.16</v>
      </c>
      <c r="D143" s="11">
        <v>0.96</v>
      </c>
      <c r="E143" s="10">
        <v>0.53329166503893555</v>
      </c>
      <c r="F143" s="10">
        <v>0.3078960863668132</v>
      </c>
      <c r="G143" s="10">
        <v>1.58</v>
      </c>
      <c r="H143" s="10">
        <v>0.72580989246496264</v>
      </c>
      <c r="I143" s="10">
        <v>0.41904653679513953</v>
      </c>
      <c r="J143" s="10">
        <v>1.4800000000000002</v>
      </c>
      <c r="K143" s="10">
        <v>0.96436507609929534</v>
      </c>
      <c r="L143" s="10">
        <v>0.55677643628300211</v>
      </c>
      <c r="M143" s="10">
        <v>0.66</v>
      </c>
      <c r="N143" s="10">
        <v>0.2078460969082653</v>
      </c>
      <c r="O143" s="10">
        <v>0.12000000000000002</v>
      </c>
      <c r="P143" s="10">
        <v>0.96</v>
      </c>
      <c r="Q143" s="10">
        <v>0.10392304845413274</v>
      </c>
      <c r="R143" s="10">
        <v>6.000000000000006E-2</v>
      </c>
      <c r="S143" s="10">
        <v>3.3800000000000003</v>
      </c>
      <c r="T143" s="10">
        <v>2.0692027450204096</v>
      </c>
      <c r="U143" s="10">
        <v>1.1946547618454462</v>
      </c>
      <c r="V143" s="10">
        <v>0.88</v>
      </c>
      <c r="W143" s="10">
        <v>0.34117444218463938</v>
      </c>
      <c r="X143" s="10">
        <v>0.19697715603592197</v>
      </c>
      <c r="Y143" s="10">
        <v>0.77999999999999992</v>
      </c>
      <c r="Z143" s="10">
        <v>0.43266615305567901</v>
      </c>
      <c r="AA143" s="10">
        <v>0.24979991993593612</v>
      </c>
      <c r="AB143" s="10">
        <v>0.53999999999999992</v>
      </c>
      <c r="AC143" s="10">
        <v>0.31176914536239791</v>
      </c>
      <c r="AD143" s="10">
        <v>0.18000000000000002</v>
      </c>
      <c r="AE143" s="10">
        <v>0.40000000000000008</v>
      </c>
      <c r="AF143" s="10">
        <v>0.15099668870541486</v>
      </c>
      <c r="AG143" s="10">
        <v>8.7177978870813397E-2</v>
      </c>
      <c r="AH143" s="153">
        <v>0.27</v>
      </c>
      <c r="AI143" s="10">
        <v>4.2426406871192805E-2</v>
      </c>
      <c r="AJ143" s="10">
        <v>2.9999999999999964E-2</v>
      </c>
      <c r="AK143" s="10">
        <v>0.36000000000000004</v>
      </c>
      <c r="AL143" s="10">
        <v>6.0000000000000164E-2</v>
      </c>
      <c r="AM143" s="10">
        <v>3.4641016151377643E-2</v>
      </c>
    </row>
    <row r="144" spans="1:39" ht="15" x14ac:dyDescent="0.25">
      <c r="A144" s="10">
        <v>14</v>
      </c>
      <c r="B144" s="10" t="s">
        <v>61</v>
      </c>
      <c r="C144" s="10">
        <v>56.519999999999996</v>
      </c>
      <c r="D144" s="11">
        <v>9.8200000000000021</v>
      </c>
      <c r="E144" s="10">
        <v>2.8802083257986704</v>
      </c>
      <c r="F144" s="10">
        <v>1.6628890522220638</v>
      </c>
      <c r="G144" s="10">
        <v>14.42</v>
      </c>
      <c r="H144" s="10">
        <v>6.0722648163597155</v>
      </c>
      <c r="I144" s="10">
        <v>3.5058237263159753</v>
      </c>
      <c r="J144" s="10">
        <v>13.799999999999999</v>
      </c>
      <c r="K144" s="10">
        <v>6.5449522534545679</v>
      </c>
      <c r="L144" s="10">
        <v>3.7787299453652428</v>
      </c>
      <c r="M144" s="10">
        <v>7.94</v>
      </c>
      <c r="N144" s="10">
        <v>1.371276777313754</v>
      </c>
      <c r="O144" s="10">
        <v>0.7917070165155784</v>
      </c>
      <c r="P144" s="10">
        <v>9.6199999999999992</v>
      </c>
      <c r="Q144" s="10">
        <v>0.97734333782964966</v>
      </c>
      <c r="R144" s="10">
        <v>0.56426943918663564</v>
      </c>
      <c r="S144" s="10">
        <v>25.88</v>
      </c>
      <c r="T144" s="10">
        <v>12.309557262550101</v>
      </c>
      <c r="U144" s="10">
        <v>7.1069261991384138</v>
      </c>
      <c r="V144" s="10">
        <v>10.38</v>
      </c>
      <c r="W144" s="10">
        <v>2.4512037858978584</v>
      </c>
      <c r="X144" s="10">
        <v>1.4152031656267585</v>
      </c>
      <c r="Y144" s="10">
        <v>8.08</v>
      </c>
      <c r="Z144" s="10">
        <v>2.1900684920796407</v>
      </c>
      <c r="AA144" s="10">
        <v>1.2644366334458985</v>
      </c>
      <c r="AB144" s="10">
        <v>6.6000000000000005</v>
      </c>
      <c r="AC144" s="10">
        <v>2.8084871372324267</v>
      </c>
      <c r="AD144" s="10">
        <v>1.621480804696743</v>
      </c>
      <c r="AE144" s="10">
        <v>4.8999999999999995</v>
      </c>
      <c r="AF144" s="10">
        <v>2.0420577856662123</v>
      </c>
      <c r="AG144" s="10">
        <v>1.1789826122551588</v>
      </c>
      <c r="AH144" s="153">
        <v>3.5700000000000003</v>
      </c>
      <c r="AI144" s="10">
        <v>0.55154328932550523</v>
      </c>
      <c r="AJ144" s="10">
        <v>0.38999999999999868</v>
      </c>
      <c r="AK144" s="10">
        <v>4.8600000000000003</v>
      </c>
      <c r="AL144" s="10">
        <v>0.76602872008822009</v>
      </c>
      <c r="AM144" s="10">
        <v>0.4422668877499184</v>
      </c>
    </row>
    <row r="145" spans="1:39" ht="15" x14ac:dyDescent="0.25">
      <c r="A145" s="10">
        <v>14</v>
      </c>
      <c r="B145" s="10" t="s">
        <v>62</v>
      </c>
      <c r="C145" s="10">
        <v>37.26</v>
      </c>
      <c r="D145" s="11">
        <v>3.8000000000000007</v>
      </c>
      <c r="E145" s="10">
        <v>0.9184770002564</v>
      </c>
      <c r="F145" s="10">
        <v>0.53028294334251258</v>
      </c>
      <c r="G145" s="10">
        <v>5.7</v>
      </c>
      <c r="H145" s="10">
        <v>1.9971980372511879</v>
      </c>
      <c r="I145" s="10">
        <v>1.1530828244319657</v>
      </c>
      <c r="J145" s="10">
        <v>5.3999999999999995</v>
      </c>
      <c r="K145" s="10">
        <v>2.4833042503889855</v>
      </c>
      <c r="L145" s="10">
        <v>1.4337363774418226</v>
      </c>
      <c r="M145" s="10">
        <v>3.52</v>
      </c>
      <c r="N145" s="10">
        <v>0.55749439459065131</v>
      </c>
      <c r="O145" s="10">
        <v>0.32186953878862001</v>
      </c>
      <c r="P145" s="10">
        <v>3.98</v>
      </c>
      <c r="Q145" s="10">
        <v>0.3903844259188628</v>
      </c>
      <c r="R145" s="10">
        <v>0.22538855339169298</v>
      </c>
      <c r="S145" s="10">
        <v>7.5</v>
      </c>
      <c r="T145" s="10">
        <v>2.6318054639353572</v>
      </c>
      <c r="U145" s="10">
        <v>1.5194735930578065</v>
      </c>
      <c r="V145" s="10">
        <v>3.4200000000000004</v>
      </c>
      <c r="W145" s="10">
        <v>0.9656086163658637</v>
      </c>
      <c r="X145" s="10">
        <v>0.55749439459065353</v>
      </c>
      <c r="Y145" s="10">
        <v>2.4</v>
      </c>
      <c r="Z145" s="10">
        <v>0.59093146810776753</v>
      </c>
      <c r="AA145" s="10">
        <v>0.34117444218464038</v>
      </c>
      <c r="AB145" s="10">
        <v>2.52</v>
      </c>
      <c r="AC145" s="10">
        <v>0.95247047198325241</v>
      </c>
      <c r="AD145" s="10">
        <v>0.54990908339470068</v>
      </c>
      <c r="AE145" s="10">
        <v>1.68</v>
      </c>
      <c r="AF145" s="10">
        <v>0.70738956735309577</v>
      </c>
      <c r="AG145" s="10">
        <v>0.40841155713324279</v>
      </c>
      <c r="AH145" s="153">
        <v>1.1700000000000002</v>
      </c>
      <c r="AI145" s="10">
        <v>4.2426406871192889E-2</v>
      </c>
      <c r="AJ145" s="10">
        <v>3.0000000000000023E-2</v>
      </c>
      <c r="AK145" s="10">
        <v>2.1399999999999997</v>
      </c>
      <c r="AL145" s="10">
        <v>0.36166282640050468</v>
      </c>
      <c r="AM145" s="10">
        <v>0.20880613017821228</v>
      </c>
    </row>
    <row r="146" spans="1:39" ht="15" x14ac:dyDescent="0.25">
      <c r="A146" s="10">
        <v>16</v>
      </c>
      <c r="B146" s="10" t="s">
        <v>63</v>
      </c>
      <c r="C146" s="10">
        <v>78.179999999999993</v>
      </c>
      <c r="D146" s="11">
        <v>16.239999999999998</v>
      </c>
      <c r="E146" s="10">
        <v>1.3633781573723427</v>
      </c>
      <c r="F146" s="10">
        <v>0.78714674616617808</v>
      </c>
      <c r="G146" s="10">
        <v>22.060000000000002</v>
      </c>
      <c r="H146" s="10">
        <v>5.386093203798092</v>
      </c>
      <c r="I146" s="10">
        <v>3.1096623610932426</v>
      </c>
      <c r="J146" s="10">
        <v>19.48</v>
      </c>
      <c r="K146" s="10">
        <v>4.8560477757122582</v>
      </c>
      <c r="L146" s="10">
        <v>2.8036404905051557</v>
      </c>
      <c r="M146" s="10">
        <v>14.44</v>
      </c>
      <c r="N146" s="10">
        <v>1.3501111065390146</v>
      </c>
      <c r="O146" s="10">
        <v>0.77948701079620364</v>
      </c>
      <c r="P146" s="10">
        <v>17.82</v>
      </c>
      <c r="Q146" s="10">
        <v>3.0161564946136217</v>
      </c>
      <c r="R146" s="10">
        <v>1.7413787640832126</v>
      </c>
      <c r="S146" s="10">
        <v>25.94</v>
      </c>
      <c r="T146" s="10">
        <v>6.1371328810772781</v>
      </c>
      <c r="U146" s="10">
        <v>3.5432753209424703</v>
      </c>
      <c r="V146" s="10">
        <v>9.7799999999999994</v>
      </c>
      <c r="W146" s="10">
        <v>1.8159295140505913</v>
      </c>
      <c r="X146" s="10">
        <v>1.0484273937664952</v>
      </c>
      <c r="Y146" s="10">
        <v>7.96</v>
      </c>
      <c r="Z146" s="10">
        <v>2.0136533961931056</v>
      </c>
      <c r="AA146" s="10">
        <v>1.1625833303466937</v>
      </c>
      <c r="AB146" s="10">
        <v>8.9</v>
      </c>
      <c r="AC146" s="10">
        <v>2.1385041501011868</v>
      </c>
      <c r="AD146" s="10">
        <v>1.2346659467240522</v>
      </c>
      <c r="AE146" s="10">
        <v>5.5</v>
      </c>
      <c r="AF146" s="10">
        <v>1.9629569531703952</v>
      </c>
      <c r="AG146" s="10">
        <v>1.1333137253205754</v>
      </c>
      <c r="AH146" s="153">
        <v>4.38</v>
      </c>
      <c r="AI146" s="10">
        <v>0.33941125496954311</v>
      </c>
      <c r="AJ146" s="10">
        <v>0.24000000000000019</v>
      </c>
      <c r="AK146" s="10">
        <v>6.32</v>
      </c>
      <c r="AL146" s="10">
        <v>1.4503792607452715</v>
      </c>
      <c r="AM146" s="10">
        <v>0.83737685661833294</v>
      </c>
    </row>
    <row r="147" spans="1:39" ht="15" x14ac:dyDescent="0.25">
      <c r="A147" s="10">
        <v>18</v>
      </c>
      <c r="B147" s="10" t="s">
        <v>64</v>
      </c>
      <c r="C147" s="10">
        <v>157.68</v>
      </c>
      <c r="D147" s="11">
        <v>17.62</v>
      </c>
      <c r="E147" s="10">
        <v>1.0738715006927058</v>
      </c>
      <c r="F147" s="10">
        <v>0.62000000000000111</v>
      </c>
      <c r="G147" s="10">
        <v>20.68</v>
      </c>
      <c r="H147" s="10">
        <v>4.7685217835299829</v>
      </c>
      <c r="I147" s="10">
        <v>2.7531073353576301</v>
      </c>
      <c r="J147" s="10">
        <v>18.72</v>
      </c>
      <c r="K147" s="10">
        <v>4.9568134925574965</v>
      </c>
      <c r="L147" s="10">
        <v>2.8618176042508399</v>
      </c>
      <c r="M147" s="10">
        <v>15.32</v>
      </c>
      <c r="N147" s="10">
        <v>1.2315843454672524</v>
      </c>
      <c r="O147" s="10">
        <v>0.71105555338524729</v>
      </c>
      <c r="P147" s="10">
        <v>18.760000000000002</v>
      </c>
      <c r="Q147" s="10">
        <v>2.5892856157635382</v>
      </c>
      <c r="R147" s="10">
        <v>1.4949247472699048</v>
      </c>
      <c r="S147" s="10">
        <v>26.380000000000006</v>
      </c>
      <c r="T147" s="10">
        <v>6.3003809408637954</v>
      </c>
      <c r="U147" s="10">
        <v>3.6375266322049002</v>
      </c>
      <c r="V147" s="10">
        <v>4.4200000000000008</v>
      </c>
      <c r="W147" s="10">
        <v>0.99919967974374024</v>
      </c>
      <c r="X147" s="10">
        <v>0.57688820407423635</v>
      </c>
      <c r="Y147" s="10">
        <v>2.84</v>
      </c>
      <c r="Z147" s="10">
        <v>0.55749439459065453</v>
      </c>
      <c r="AA147" s="10">
        <v>0.32186953878862185</v>
      </c>
      <c r="AB147" s="10">
        <v>3.5799999999999996</v>
      </c>
      <c r="AC147" s="10">
        <v>0.8701723967122863</v>
      </c>
      <c r="AD147" s="10">
        <v>0.50239426748322036</v>
      </c>
      <c r="AE147" s="10">
        <v>2.48</v>
      </c>
      <c r="AF147" s="10">
        <v>1.0328601066940297</v>
      </c>
      <c r="AG147" s="10">
        <v>0.59632206063502369</v>
      </c>
      <c r="AH147" s="10">
        <v>1.77</v>
      </c>
      <c r="AI147" s="10">
        <v>0.12727922061357835</v>
      </c>
      <c r="AJ147" s="10">
        <v>8.9999999999999858E-2</v>
      </c>
      <c r="AK147" s="10">
        <v>2.78</v>
      </c>
      <c r="AL147" s="10">
        <v>0.6009991680526704</v>
      </c>
      <c r="AM147" s="10">
        <v>0.3469870314579504</v>
      </c>
    </row>
    <row r="148" spans="1:39" ht="15" x14ac:dyDescent="0.25">
      <c r="A148" s="10">
        <v>18</v>
      </c>
      <c r="B148" s="10" t="s">
        <v>65</v>
      </c>
      <c r="C148" s="10">
        <v>137.69999999999999</v>
      </c>
      <c r="D148" s="11">
        <v>15.26</v>
      </c>
      <c r="E148" s="10">
        <v>0.84923494982248615</v>
      </c>
      <c r="F148" s="10">
        <v>0.49030602688525071</v>
      </c>
      <c r="G148" s="10">
        <v>18.680000000000003</v>
      </c>
      <c r="H148" s="10">
        <v>4.3193054997302474</v>
      </c>
      <c r="I148" s="10">
        <v>2.4937521929814896</v>
      </c>
      <c r="J148" s="10">
        <v>16.559999999999999</v>
      </c>
      <c r="K148" s="10">
        <v>4.0583247775406148</v>
      </c>
      <c r="L148" s="10">
        <v>2.3430749027720021</v>
      </c>
      <c r="M148" s="10">
        <v>13.780000000000001</v>
      </c>
      <c r="N148" s="10">
        <v>1.3765173446055807</v>
      </c>
      <c r="O148" s="10">
        <v>0.79473265945222094</v>
      </c>
      <c r="P148" s="10">
        <v>16.72</v>
      </c>
      <c r="Q148" s="10">
        <v>2.3402563962096297</v>
      </c>
      <c r="R148" s="10">
        <v>1.3511476603243733</v>
      </c>
      <c r="S148" s="10">
        <v>22.419999999999998</v>
      </c>
      <c r="T148" s="10">
        <v>4.3554104284211981</v>
      </c>
      <c r="U148" s="10">
        <v>2.5145973832802819</v>
      </c>
      <c r="V148" s="10">
        <v>4.0599999999999996</v>
      </c>
      <c r="W148" s="10">
        <v>0.87429971977577481</v>
      </c>
      <c r="X148" s="10">
        <v>0.50477717856495796</v>
      </c>
      <c r="Y148" s="10">
        <v>2.78</v>
      </c>
      <c r="Z148" s="10">
        <v>0.66090846567433348</v>
      </c>
      <c r="AA148" s="10">
        <v>0.38157568056677899</v>
      </c>
      <c r="AB148" s="10">
        <v>3.4599999999999995</v>
      </c>
      <c r="AC148" s="10">
        <v>0.7830708780180774</v>
      </c>
      <c r="AD148" s="10">
        <v>0.45210618221829363</v>
      </c>
      <c r="AE148" s="10">
        <v>2.2799999999999998</v>
      </c>
      <c r="AF148" s="10">
        <v>0.9524704719832533</v>
      </c>
      <c r="AG148" s="10">
        <v>0.54990908339470124</v>
      </c>
      <c r="AH148" s="10">
        <v>1.6199999999999999</v>
      </c>
      <c r="AI148" s="10">
        <v>0.16970562748477125</v>
      </c>
      <c r="AJ148" s="10">
        <v>0.11999999999999988</v>
      </c>
      <c r="AK148" s="10">
        <v>2.6</v>
      </c>
      <c r="AL148" s="10">
        <v>0.48124837662063513</v>
      </c>
      <c r="AM148" s="10">
        <v>0.27784887978899409</v>
      </c>
    </row>
    <row r="149" spans="1:39" ht="15" x14ac:dyDescent="0.25">
      <c r="A149" s="10">
        <v>20</v>
      </c>
      <c r="B149" s="10" t="s">
        <v>66</v>
      </c>
      <c r="C149" s="10">
        <v>137.28</v>
      </c>
      <c r="D149" s="11">
        <v>16.36</v>
      </c>
      <c r="E149" s="10">
        <v>0.75019997334044208</v>
      </c>
      <c r="F149" s="10">
        <v>0.43312815655415432</v>
      </c>
      <c r="G149" s="10">
        <v>19.059999999999999</v>
      </c>
      <c r="H149" s="10">
        <v>3.7385023739460181</v>
      </c>
      <c r="I149" s="10">
        <v>2.1584253519637886</v>
      </c>
      <c r="J149" s="10">
        <v>17.52</v>
      </c>
      <c r="K149" s="10">
        <v>3.5415250952096797</v>
      </c>
      <c r="L149" s="10">
        <v>2.0447004670611237</v>
      </c>
      <c r="M149" s="10">
        <v>15.12</v>
      </c>
      <c r="N149" s="10">
        <v>1.1208925015361655</v>
      </c>
      <c r="O149" s="10">
        <v>0.64714758749453816</v>
      </c>
      <c r="P149" s="10">
        <v>18.559999999999999</v>
      </c>
      <c r="Q149" s="10">
        <v>3.2996363435990803</v>
      </c>
      <c r="R149" s="10">
        <v>1.9050459312048016</v>
      </c>
      <c r="S149" s="10">
        <v>22.66</v>
      </c>
      <c r="T149" s="10">
        <v>4.6283042250915063</v>
      </c>
      <c r="U149" s="10">
        <v>2.6721526902480637</v>
      </c>
      <c r="V149" s="10">
        <v>3.0800000000000005</v>
      </c>
      <c r="W149" s="10">
        <v>0.60099916805266596</v>
      </c>
      <c r="X149" s="10">
        <v>0.34698703145794785</v>
      </c>
      <c r="Y149" s="10">
        <v>2.0799999999999996</v>
      </c>
      <c r="Z149" s="10">
        <v>0.64714758749453882</v>
      </c>
      <c r="AA149" s="10">
        <v>0.37363083384538892</v>
      </c>
      <c r="AB149" s="10">
        <v>2.7600000000000002</v>
      </c>
      <c r="AC149" s="10">
        <v>0.66813172353960171</v>
      </c>
      <c r="AD149" s="10">
        <v>0.38574603043971767</v>
      </c>
      <c r="AE149" s="10">
        <v>2.12</v>
      </c>
      <c r="AF149" s="10">
        <v>0.8660254037844386</v>
      </c>
      <c r="AG149" s="10">
        <v>0.5</v>
      </c>
      <c r="AH149" s="10">
        <v>1.29</v>
      </c>
      <c r="AI149" s="10">
        <v>0.12727922061357852</v>
      </c>
      <c r="AJ149" s="10">
        <v>8.9999999999999969E-2</v>
      </c>
      <c r="AK149" s="10">
        <v>2.12</v>
      </c>
      <c r="AL149" s="10">
        <v>0.54110997033874786</v>
      </c>
      <c r="AM149" s="10">
        <v>0.31240998703626649</v>
      </c>
    </row>
    <row r="150" spans="1:39" ht="15" x14ac:dyDescent="0.25">
      <c r="A150" s="10">
        <v>20</v>
      </c>
      <c r="B150" s="10" t="s">
        <v>67</v>
      </c>
      <c r="C150" s="10">
        <v>125.46000000000001</v>
      </c>
      <c r="D150" s="11">
        <v>15.12</v>
      </c>
      <c r="E150" s="10">
        <v>0.69195375568024731</v>
      </c>
      <c r="F150" s="10">
        <v>0.39949968710876332</v>
      </c>
      <c r="G150" s="10">
        <v>19.96</v>
      </c>
      <c r="H150" s="10">
        <v>4.4563213528649364</v>
      </c>
      <c r="I150" s="10">
        <v>2.5728583326720482</v>
      </c>
      <c r="J150" s="10">
        <v>16.099999999999998</v>
      </c>
      <c r="K150" s="10">
        <v>3.5770937924521884</v>
      </c>
      <c r="L150" s="10">
        <v>2.0652360639888103</v>
      </c>
      <c r="M150" s="10">
        <v>14</v>
      </c>
      <c r="N150" s="10">
        <v>1.6522711641858299</v>
      </c>
      <c r="O150" s="10">
        <v>0.95393920141694533</v>
      </c>
      <c r="P150" s="10">
        <v>17.5</v>
      </c>
      <c r="Q150" s="10">
        <v>1.7351656981395183</v>
      </c>
      <c r="R150" s="10">
        <v>1.0017983829094559</v>
      </c>
      <c r="S150" s="10">
        <v>22.14</v>
      </c>
      <c r="T150" s="10">
        <v>4.6153223072717244</v>
      </c>
      <c r="U150" s="10">
        <v>2.6646575765002147</v>
      </c>
      <c r="V150" s="10">
        <v>3</v>
      </c>
      <c r="W150" s="10">
        <v>0.70738956735309511</v>
      </c>
      <c r="X150" s="10">
        <v>0.4084115571332424</v>
      </c>
      <c r="Y150" s="10">
        <v>1.6800000000000004</v>
      </c>
      <c r="Z150" s="10">
        <v>0.81166495550812057</v>
      </c>
      <c r="AA150" s="10">
        <v>0.46861498055439904</v>
      </c>
      <c r="AB150" s="10">
        <v>2.46</v>
      </c>
      <c r="AC150" s="10">
        <v>0.64899922958351863</v>
      </c>
      <c r="AD150" s="10">
        <v>0.37469987990390424</v>
      </c>
      <c r="AE150" s="10">
        <v>1.9000000000000001</v>
      </c>
      <c r="AF150" s="10">
        <v>0.91847700025640244</v>
      </c>
      <c r="AG150" s="10">
        <v>0.53028294334251391</v>
      </c>
      <c r="AH150" s="10">
        <v>1.2000000000000002</v>
      </c>
      <c r="AI150" s="10">
        <v>8.4852813742385624E-2</v>
      </c>
      <c r="AJ150" s="10">
        <v>5.9999999999999942E-2</v>
      </c>
      <c r="AK150" s="10">
        <v>1.9800000000000002</v>
      </c>
      <c r="AL150" s="10">
        <v>0.29999999999999977</v>
      </c>
      <c r="AM150" s="10">
        <v>0.17320508075688759</v>
      </c>
    </row>
    <row r="151" spans="1:39" ht="15" x14ac:dyDescent="0.25">
      <c r="A151" s="10">
        <v>20</v>
      </c>
      <c r="B151" s="10" t="s">
        <v>68</v>
      </c>
      <c r="C151" s="10">
        <v>152.69999999999999</v>
      </c>
      <c r="D151" s="11">
        <v>19.099999999999998</v>
      </c>
      <c r="E151" s="10">
        <v>0.73321211119293661</v>
      </c>
      <c r="F151" s="10">
        <v>0.4233202097703358</v>
      </c>
      <c r="G151" s="10">
        <v>22.86</v>
      </c>
      <c r="H151" s="10">
        <v>4.9756607601403182</v>
      </c>
      <c r="I151" s="10">
        <v>2.8726990792632709</v>
      </c>
      <c r="J151" s="10">
        <v>19.14</v>
      </c>
      <c r="K151" s="10">
        <v>3.9613634016585779</v>
      </c>
      <c r="L151" s="10">
        <v>2.2870942263055118</v>
      </c>
      <c r="M151" s="10">
        <v>16.86</v>
      </c>
      <c r="N151" s="10">
        <v>1.7461958653026295</v>
      </c>
      <c r="O151" s="10">
        <v>1.0081666528902846</v>
      </c>
      <c r="P151" s="10">
        <v>21.919999999999998</v>
      </c>
      <c r="Q151" s="10">
        <v>3.4395929991788701</v>
      </c>
      <c r="R151" s="10">
        <v>1.985849943978673</v>
      </c>
      <c r="S151" s="10">
        <v>26.44</v>
      </c>
      <c r="T151" s="10">
        <v>5.6337199078406313</v>
      </c>
      <c r="U151" s="10">
        <v>3.2526297053307425</v>
      </c>
      <c r="V151" s="10">
        <v>2.9200000000000004</v>
      </c>
      <c r="W151" s="10">
        <v>0.78307087801807285</v>
      </c>
      <c r="X151" s="10">
        <v>0.45210618221829096</v>
      </c>
      <c r="Y151" s="10">
        <v>1.7400000000000002</v>
      </c>
      <c r="Z151" s="10">
        <v>0.46861498055439904</v>
      </c>
      <c r="AA151" s="10">
        <v>0.27055498516937354</v>
      </c>
      <c r="AB151" s="10">
        <v>2.2799999999999998</v>
      </c>
      <c r="AC151" s="10">
        <v>0.69195375568024753</v>
      </c>
      <c r="AD151" s="10">
        <v>0.39949968710876349</v>
      </c>
      <c r="AE151" s="10">
        <v>2.06</v>
      </c>
      <c r="AF151" s="10">
        <v>1.0328601066940288</v>
      </c>
      <c r="AG151" s="10">
        <v>0.59632206063502313</v>
      </c>
      <c r="AH151" s="10">
        <v>1.1700000000000002</v>
      </c>
      <c r="AI151" s="10">
        <v>4.2426406871192889E-2</v>
      </c>
      <c r="AJ151" s="10">
        <v>3.0000000000000023E-2</v>
      </c>
      <c r="AK151" s="10">
        <v>1.92</v>
      </c>
      <c r="AL151" s="10">
        <v>0.48000000000000131</v>
      </c>
      <c r="AM151" s="10">
        <v>0.27712812921102115</v>
      </c>
    </row>
    <row r="152" spans="1:39" ht="15" x14ac:dyDescent="0.25">
      <c r="A152" s="10">
        <v>22</v>
      </c>
      <c r="B152" s="10" t="s">
        <v>69</v>
      </c>
      <c r="C152" s="10">
        <v>89.1</v>
      </c>
      <c r="D152" s="11">
        <v>12.06</v>
      </c>
      <c r="E152" s="10">
        <v>0.57236352085016773</v>
      </c>
      <c r="F152" s="10">
        <v>0.33045423283716635</v>
      </c>
      <c r="G152" s="10">
        <v>16.440000000000001</v>
      </c>
      <c r="H152" s="10">
        <v>3.7330416552725505</v>
      </c>
      <c r="I152" s="10">
        <v>2.1552726045676933</v>
      </c>
      <c r="J152" s="10">
        <v>13.72</v>
      </c>
      <c r="K152" s="10">
        <v>2.1139536418758071</v>
      </c>
      <c r="L152" s="10">
        <v>1.220491704191387</v>
      </c>
      <c r="M152" s="10">
        <v>11.959999999999999</v>
      </c>
      <c r="N152" s="10">
        <v>1.0223502335305654</v>
      </c>
      <c r="O152" s="10">
        <v>0.59025418253494877</v>
      </c>
      <c r="P152" s="10">
        <v>14.839999999999998</v>
      </c>
      <c r="Q152" s="10">
        <v>2.047339737317686</v>
      </c>
      <c r="R152" s="10">
        <v>1.1820321484629839</v>
      </c>
      <c r="S152" s="10">
        <v>16.560000000000002</v>
      </c>
      <c r="T152" s="10">
        <v>3.3498059645298874</v>
      </c>
      <c r="U152" s="10">
        <v>1.9340113753543446</v>
      </c>
      <c r="V152" s="10">
        <v>1.42</v>
      </c>
      <c r="W152" s="10">
        <v>0.46604720790924181</v>
      </c>
      <c r="X152" s="10">
        <v>0.26907248094147423</v>
      </c>
      <c r="Y152" s="10">
        <v>0.68</v>
      </c>
      <c r="Z152" s="10">
        <v>0.2107130750570545</v>
      </c>
      <c r="AA152" s="10">
        <v>0.12165525060596424</v>
      </c>
      <c r="AB152" s="10">
        <v>0.98000000000000009</v>
      </c>
      <c r="AC152" s="10">
        <v>0.34117444218463905</v>
      </c>
      <c r="AD152" s="10">
        <v>0.19697715603592178</v>
      </c>
      <c r="AE152" s="10">
        <v>1.24</v>
      </c>
      <c r="AF152" s="10">
        <v>0.74538580614336869</v>
      </c>
      <c r="AG152" s="10">
        <v>0.43034869582700014</v>
      </c>
      <c r="AH152" s="10">
        <v>0.51</v>
      </c>
      <c r="AI152" s="10">
        <v>4.2426406871192889E-2</v>
      </c>
      <c r="AJ152" s="10">
        <v>3.0000000000000023E-2</v>
      </c>
      <c r="AK152" s="10">
        <v>0.88</v>
      </c>
      <c r="AL152" s="10">
        <v>0.27055498516937354</v>
      </c>
      <c r="AM152" s="10">
        <v>0.15620499351813302</v>
      </c>
    </row>
    <row r="153" spans="1:39" ht="15" x14ac:dyDescent="0.25">
      <c r="A153" s="10">
        <v>22</v>
      </c>
      <c r="B153" s="10" t="s">
        <v>70</v>
      </c>
      <c r="C153" s="10">
        <v>21.84</v>
      </c>
      <c r="D153" s="11">
        <v>1.4600000000000002</v>
      </c>
      <c r="E153" s="10">
        <v>1.6824981426438483</v>
      </c>
      <c r="F153" s="10">
        <v>0.97139075556647125</v>
      </c>
      <c r="G153" s="10">
        <v>6.7799999999999985</v>
      </c>
      <c r="H153" s="10">
        <v>2.2800000000000016</v>
      </c>
      <c r="I153" s="10">
        <v>1.3163586137523478</v>
      </c>
      <c r="J153" s="10">
        <v>3.1200000000000006</v>
      </c>
      <c r="K153" s="10">
        <v>2.7046626407003149</v>
      </c>
      <c r="L153" s="10">
        <v>1.561537703675451</v>
      </c>
      <c r="M153" s="10">
        <v>3.28</v>
      </c>
      <c r="N153" s="10">
        <v>0.45431266766402034</v>
      </c>
      <c r="O153" s="10">
        <v>0.26229754097207914</v>
      </c>
      <c r="P153" s="10">
        <v>1.08</v>
      </c>
      <c r="Q153" s="10">
        <v>0.15874507866387508</v>
      </c>
      <c r="R153" s="10">
        <v>9.1651513899116605E-2</v>
      </c>
      <c r="S153" s="10">
        <v>2.1599999999999997</v>
      </c>
      <c r="T153" s="10">
        <v>1.7275416058665563</v>
      </c>
      <c r="U153" s="10">
        <v>0.99739661118333467</v>
      </c>
      <c r="V153" s="10">
        <v>0.44</v>
      </c>
      <c r="W153" s="10">
        <v>0.12489995996796797</v>
      </c>
      <c r="X153" s="10">
        <v>7.2111025509279794E-2</v>
      </c>
      <c r="Y153" s="10">
        <v>0.16</v>
      </c>
      <c r="Z153" s="10">
        <v>3.4641016151377539E-2</v>
      </c>
      <c r="AA153" s="10">
        <v>1.9999999999999997E-2</v>
      </c>
      <c r="AB153" s="10">
        <v>0.28000000000000003</v>
      </c>
      <c r="AC153" s="10">
        <v>0.12489995996796792</v>
      </c>
      <c r="AD153" s="10">
        <v>7.2111025509279766E-2</v>
      </c>
      <c r="AE153" s="10">
        <v>0.32</v>
      </c>
      <c r="AF153" s="10">
        <v>0.13856406460551027</v>
      </c>
      <c r="AG153" s="10">
        <v>8.0000000000000057E-2</v>
      </c>
      <c r="AH153" s="10">
        <v>0.15</v>
      </c>
      <c r="AI153" s="10">
        <v>4.2426406871192805E-2</v>
      </c>
      <c r="AJ153" s="10">
        <v>2.9999999999999964E-2</v>
      </c>
      <c r="AK153" s="10">
        <v>0.26</v>
      </c>
      <c r="AL153" s="10">
        <v>6.9282032302755189E-2</v>
      </c>
      <c r="AM153" s="10">
        <v>4.0000000000000056E-2</v>
      </c>
    </row>
    <row r="154" spans="1:39" ht="15" x14ac:dyDescent="0.25">
      <c r="A154" s="10">
        <v>22</v>
      </c>
      <c r="B154" s="10" t="s">
        <v>71</v>
      </c>
      <c r="C154" s="10">
        <v>60.239999999999995</v>
      </c>
      <c r="D154" s="11">
        <v>9.2200000000000006</v>
      </c>
      <c r="E154" s="10">
        <v>0.6415605972938172</v>
      </c>
      <c r="F154" s="10">
        <v>0.37040518354904245</v>
      </c>
      <c r="G154" s="10">
        <v>13.24</v>
      </c>
      <c r="H154" s="10">
        <v>3.2650880539428022</v>
      </c>
      <c r="I154" s="10">
        <v>1.8850994668717083</v>
      </c>
      <c r="J154" s="10">
        <v>11.14</v>
      </c>
      <c r="K154" s="10">
        <v>1.7351656981395145</v>
      </c>
      <c r="L154" s="10">
        <v>1.0017983829094537</v>
      </c>
      <c r="M154" s="10">
        <v>9.6</v>
      </c>
      <c r="N154" s="10">
        <v>0.69195375568024808</v>
      </c>
      <c r="O154" s="10">
        <v>0.39949968710876377</v>
      </c>
      <c r="P154" s="10">
        <v>12.199999999999998</v>
      </c>
      <c r="Q154" s="10">
        <v>1.578733669749308</v>
      </c>
      <c r="R154" s="10">
        <v>0.91148230920848872</v>
      </c>
      <c r="S154" s="10">
        <v>12.200000000000001</v>
      </c>
      <c r="T154" s="10">
        <v>2.2202702538204591</v>
      </c>
      <c r="U154" s="10">
        <v>1.2818736287169608</v>
      </c>
      <c r="V154" s="10">
        <v>1</v>
      </c>
      <c r="W154" s="10">
        <v>0.35156791662493914</v>
      </c>
      <c r="X154" s="10">
        <v>0.20297783130184452</v>
      </c>
      <c r="Y154" s="10">
        <v>0.52</v>
      </c>
      <c r="Z154" s="10">
        <v>0.17320508075688765</v>
      </c>
      <c r="AA154" s="10">
        <v>9.9999999999999964E-2</v>
      </c>
      <c r="AB154" s="10">
        <v>0.68</v>
      </c>
      <c r="AC154" s="10">
        <v>0.22715633383201114</v>
      </c>
      <c r="AD154" s="10">
        <v>0.13114877048604012</v>
      </c>
      <c r="AE154" s="10">
        <v>1.0199999999999998</v>
      </c>
      <c r="AF154" s="10">
        <v>0.62353829072479572</v>
      </c>
      <c r="AG154" s="10">
        <v>0.36</v>
      </c>
      <c r="AH154" s="10">
        <v>0.42</v>
      </c>
      <c r="AI154" s="10">
        <v>8.4852813742385944E-2</v>
      </c>
      <c r="AJ154" s="10">
        <v>6.0000000000000164E-2</v>
      </c>
      <c r="AK154" s="10">
        <v>0.62000000000000011</v>
      </c>
      <c r="AL154" s="10">
        <v>0.18330302779823321</v>
      </c>
      <c r="AM154" s="10">
        <v>0.10583005244258341</v>
      </c>
    </row>
    <row r="155" spans="1:39" ht="15" x14ac:dyDescent="0.25">
      <c r="A155" s="4"/>
      <c r="B155" s="12" t="s">
        <v>58</v>
      </c>
      <c r="C155" s="13">
        <f t="shared" ref="C155:AM155" si="34">SUM(C142:C154)</f>
        <v>1083.3600000000001</v>
      </c>
      <c r="D155" s="13">
        <f t="shared" si="34"/>
        <v>139.06</v>
      </c>
      <c r="E155" s="13">
        <f t="shared" si="34"/>
        <v>12.96520424168035</v>
      </c>
      <c r="F155" s="13">
        <f t="shared" si="34"/>
        <v>7.4854641590326292</v>
      </c>
      <c r="G155" s="13">
        <f t="shared" si="34"/>
        <v>184.32000000000002</v>
      </c>
      <c r="H155" s="13">
        <f t="shared" si="34"/>
        <v>46.217407269172689</v>
      </c>
      <c r="I155" s="13">
        <f t="shared" si="34"/>
        <v>26.683632528103416</v>
      </c>
      <c r="J155" s="13">
        <f t="shared" si="34"/>
        <v>158.62</v>
      </c>
      <c r="K155" s="13">
        <f t="shared" si="34"/>
        <v>42.252555339316373</v>
      </c>
      <c r="L155" s="13">
        <f t="shared" si="34"/>
        <v>24.39452419910387</v>
      </c>
      <c r="M155" s="13">
        <f t="shared" si="34"/>
        <v>128.69999999999999</v>
      </c>
      <c r="N155" s="13">
        <f t="shared" si="34"/>
        <v>12.990652350232242</v>
      </c>
      <c r="O155" s="13">
        <f t="shared" si="34"/>
        <v>7.5001566313554306</v>
      </c>
      <c r="P155" s="13">
        <f t="shared" si="34"/>
        <v>156.1</v>
      </c>
      <c r="Q155" s="13">
        <f t="shared" si="34"/>
        <v>21.903719179269782</v>
      </c>
      <c r="R155" s="13">
        <f t="shared" si="34"/>
        <v>12.646118164405378</v>
      </c>
      <c r="S155" s="13">
        <f t="shared" si="34"/>
        <v>216.64000000000001</v>
      </c>
      <c r="T155" s="13">
        <f t="shared" si="34"/>
        <v>57.300270917637562</v>
      </c>
      <c r="U155" s="13">
        <f t="shared" si="34"/>
        <v>33.082326838936538</v>
      </c>
      <c r="V155" s="13">
        <f t="shared" si="34"/>
        <v>46.280000000000008</v>
      </c>
      <c r="W155" s="13">
        <f t="shared" si="34"/>
        <v>10.692103531001504</v>
      </c>
      <c r="X155" s="13">
        <f t="shared" si="34"/>
        <v>6.1730888518270675</v>
      </c>
      <c r="Y155" s="13">
        <f t="shared" si="34"/>
        <v>33.159999999999997</v>
      </c>
      <c r="Z155" s="13">
        <f t="shared" si="34"/>
        <v>9.2803807341383813</v>
      </c>
      <c r="AA155" s="13">
        <f t="shared" si="34"/>
        <v>5.358030315037011</v>
      </c>
      <c r="AB155" s="13">
        <f t="shared" si="34"/>
        <v>36.36</v>
      </c>
      <c r="AC155" s="13">
        <f t="shared" si="34"/>
        <v>10.806789624197615</v>
      </c>
      <c r="AD155" s="13">
        <f t="shared" si="34"/>
        <v>6.2393028986061463</v>
      </c>
      <c r="AE155" s="13">
        <f t="shared" si="34"/>
        <v>26.799999999999997</v>
      </c>
      <c r="AF155" s="13">
        <f t="shared" si="34"/>
        <v>11.567028557239066</v>
      </c>
      <c r="AG155" s="13">
        <f t="shared" si="34"/>
        <v>6.678227051246064</v>
      </c>
      <c r="AH155" s="13">
        <f t="shared" si="34"/>
        <v>18.150000000000002</v>
      </c>
      <c r="AI155" s="13">
        <f t="shared" si="34"/>
        <v>1.7394826817189049</v>
      </c>
      <c r="AJ155" s="13">
        <f t="shared" si="34"/>
        <v>1.2299999999999991</v>
      </c>
      <c r="AK155" s="13">
        <f t="shared" si="34"/>
        <v>27.840000000000007</v>
      </c>
      <c r="AL155" s="13">
        <f t="shared" si="34"/>
        <v>5.7155650562218288</v>
      </c>
      <c r="AM155" s="13">
        <f t="shared" si="34"/>
        <v>3.2998830237804913</v>
      </c>
    </row>
    <row r="156" spans="1:39" x14ac:dyDescent="0.2">
      <c r="C156" t="s">
        <v>1</v>
      </c>
      <c r="D156" t="s">
        <v>2</v>
      </c>
      <c r="J156" t="s">
        <v>3</v>
      </c>
    </row>
    <row r="157" spans="1:39" x14ac:dyDescent="0.2">
      <c r="B157" s="4" t="s">
        <v>72</v>
      </c>
      <c r="C157" s="4"/>
      <c r="D157" s="4" t="s">
        <v>48</v>
      </c>
      <c r="E157" s="4" t="s">
        <v>5</v>
      </c>
      <c r="F157" s="4" t="s">
        <v>49</v>
      </c>
      <c r="G157" s="4" t="s">
        <v>7</v>
      </c>
      <c r="H157" s="4" t="s">
        <v>8</v>
      </c>
      <c r="I157" s="4" t="s">
        <v>9</v>
      </c>
      <c r="J157" s="4" t="s">
        <v>48</v>
      </c>
      <c r="K157" s="4" t="s">
        <v>5</v>
      </c>
      <c r="L157" s="4" t="s">
        <v>49</v>
      </c>
      <c r="M157" s="4" t="s">
        <v>7</v>
      </c>
      <c r="N157" s="4" t="s">
        <v>8</v>
      </c>
      <c r="O157" s="4" t="s">
        <v>9</v>
      </c>
    </row>
    <row r="158" spans="1:39" x14ac:dyDescent="0.2">
      <c r="B158" t="s">
        <v>50</v>
      </c>
      <c r="C158" s="10">
        <f>SUM(C142)</f>
        <v>15.24</v>
      </c>
      <c r="D158" s="10">
        <f t="shared" ref="D158" si="35">SUM(D142)</f>
        <v>2.0399999999999996</v>
      </c>
      <c r="E158" s="10">
        <f>SUM(G142)</f>
        <v>2.86</v>
      </c>
      <c r="F158" s="10">
        <f>SUM(J142)</f>
        <v>2.44</v>
      </c>
      <c r="G158" s="10">
        <f>SUM(M142)</f>
        <v>2.2200000000000002</v>
      </c>
      <c r="H158" s="10">
        <f>SUM(P142)</f>
        <v>2.14</v>
      </c>
      <c r="I158" s="10">
        <f>SUM(S142)</f>
        <v>2.98</v>
      </c>
      <c r="J158" s="10">
        <f>SUM(V142)</f>
        <v>1.4800000000000002</v>
      </c>
      <c r="K158" s="10">
        <f>SUM(Y142)</f>
        <v>1.46</v>
      </c>
      <c r="L158" s="10">
        <f>SUM(AB142)</f>
        <v>1.32</v>
      </c>
      <c r="M158" s="10">
        <f>SUM(AE142)</f>
        <v>0.9</v>
      </c>
      <c r="N158" s="10">
        <f>SUM(AH142)</f>
        <v>0.63000000000000012</v>
      </c>
      <c r="O158" s="10">
        <f>SUM(AK142)</f>
        <v>1</v>
      </c>
      <c r="AH158" s="10"/>
    </row>
    <row r="159" spans="1:39" x14ac:dyDescent="0.2">
      <c r="B159" t="s">
        <v>51</v>
      </c>
      <c r="C159" s="10">
        <f>SUM(C143:C146)</f>
        <v>186.12</v>
      </c>
      <c r="D159" s="10">
        <f t="shared" ref="D159" si="36">SUM(D143:D146)</f>
        <v>30.82</v>
      </c>
      <c r="E159" s="10">
        <f>SUM(G143:G146)</f>
        <v>43.760000000000005</v>
      </c>
      <c r="F159" s="10">
        <f>SUM(J143:J146)</f>
        <v>40.159999999999997</v>
      </c>
      <c r="G159" s="10">
        <f>SUM(M143:M146)</f>
        <v>26.56</v>
      </c>
      <c r="H159" s="10">
        <f>SUM(P143:P146)</f>
        <v>32.379999999999995</v>
      </c>
      <c r="I159" s="10">
        <f>SUM(S143:S146)</f>
        <v>62.7</v>
      </c>
      <c r="J159" s="10">
        <f>SUM(V143:V146)</f>
        <v>24.46</v>
      </c>
      <c r="K159" s="10">
        <f>SUM(Y143:Y146)</f>
        <v>19.22</v>
      </c>
      <c r="L159" s="10">
        <f>SUM(AB143:AB146)</f>
        <v>18.560000000000002</v>
      </c>
      <c r="M159" s="10">
        <f>SUM(AE143:AE146)</f>
        <v>12.48</v>
      </c>
      <c r="N159" s="10">
        <f>SUM(AH143:AH146)</f>
        <v>9.39</v>
      </c>
      <c r="O159" s="10">
        <f>SUM(AK143:AK146)</f>
        <v>13.68</v>
      </c>
    </row>
    <row r="160" spans="1:39" x14ac:dyDescent="0.2">
      <c r="B160" t="s">
        <v>52</v>
      </c>
      <c r="C160" s="10">
        <f>SUM(C147:C151)</f>
        <v>710.81999999999994</v>
      </c>
      <c r="D160" s="10">
        <f t="shared" ref="D160" si="37">SUM(D147:D151)</f>
        <v>83.46</v>
      </c>
      <c r="E160" s="10">
        <f>SUM(G147:G151)</f>
        <v>101.24</v>
      </c>
      <c r="F160" s="10">
        <f>SUM(J147:J151)</f>
        <v>88.039999999999992</v>
      </c>
      <c r="G160" s="10">
        <f>SUM(M147:M151)</f>
        <v>75.08</v>
      </c>
      <c r="H160" s="10">
        <f>SUM(P147:P151)</f>
        <v>93.460000000000008</v>
      </c>
      <c r="I160" s="10">
        <f>SUM(S147:S151)</f>
        <v>120.04</v>
      </c>
      <c r="J160" s="10">
        <f>SUM(V147:V151)</f>
        <v>17.48</v>
      </c>
      <c r="K160" s="10">
        <f>SUM(Y147:Y151)</f>
        <v>11.12</v>
      </c>
      <c r="L160" s="10">
        <f>SUM(AB147:AB151)</f>
        <v>14.539999999999997</v>
      </c>
      <c r="M160" s="10">
        <f>SUM(AE147:AE151)</f>
        <v>10.84</v>
      </c>
      <c r="N160" s="10">
        <f>SUM(AH147:AH151)</f>
        <v>7.05</v>
      </c>
      <c r="O160" s="10">
        <f>SUM(AK147:AK151)</f>
        <v>11.4</v>
      </c>
    </row>
    <row r="161" spans="1:39" x14ac:dyDescent="0.2">
      <c r="B161" t="s">
        <v>53</v>
      </c>
      <c r="C161" s="10">
        <f>SUM(C152:C154)</f>
        <v>171.18</v>
      </c>
      <c r="D161" s="10">
        <f t="shared" ref="D161" si="38">SUM(D152:D154)</f>
        <v>22.740000000000002</v>
      </c>
      <c r="E161" s="10">
        <f>SUM(G152:G154)</f>
        <v>36.46</v>
      </c>
      <c r="F161" s="10">
        <f>SUM(J152:J154)</f>
        <v>27.98</v>
      </c>
      <c r="G161" s="10">
        <f>SUM(M152:M154)</f>
        <v>24.839999999999996</v>
      </c>
      <c r="H161" s="10">
        <f>SUM(P152:P154)</f>
        <v>28.119999999999997</v>
      </c>
      <c r="I161" s="10">
        <f>SUM(S152:S154)</f>
        <v>30.92</v>
      </c>
      <c r="J161" s="10">
        <f>SUM(V152:V154)</f>
        <v>2.86</v>
      </c>
      <c r="K161" s="10">
        <f t="shared" ref="K161" si="39">SUM(M152:M154)</f>
        <v>24.839999999999996</v>
      </c>
      <c r="L161" s="10">
        <f>SUM(AB152:AB154)</f>
        <v>1.9400000000000004</v>
      </c>
      <c r="M161" s="10">
        <f>SUM(AE152:AE154)</f>
        <v>2.58</v>
      </c>
      <c r="N161" s="10">
        <f>SUM(AH152:AH154)</f>
        <v>1.08</v>
      </c>
      <c r="O161" s="10">
        <f>SUM(AK152:AK154)</f>
        <v>1.7600000000000002</v>
      </c>
    </row>
    <row r="162" spans="1:39" x14ac:dyDescent="0.2">
      <c r="B162" s="4" t="s">
        <v>55</v>
      </c>
      <c r="C162" s="13">
        <f>SUM(C158:C161)</f>
        <v>1083.3599999999999</v>
      </c>
      <c r="D162" s="13">
        <f>SUM(D158:D161)</f>
        <v>139.06</v>
      </c>
      <c r="E162" s="13">
        <f>SUM(E158:E161)</f>
        <v>184.32000000000002</v>
      </c>
      <c r="F162" s="13">
        <f t="shared" ref="F162:O162" si="40">SUM(F158:F161)</f>
        <v>158.61999999999998</v>
      </c>
      <c r="G162" s="13">
        <f t="shared" si="40"/>
        <v>128.69999999999999</v>
      </c>
      <c r="H162" s="13">
        <f t="shared" si="40"/>
        <v>156.1</v>
      </c>
      <c r="I162" s="13">
        <f t="shared" si="40"/>
        <v>216.64000000000004</v>
      </c>
      <c r="J162" s="13">
        <f t="shared" si="40"/>
        <v>46.28</v>
      </c>
      <c r="K162" s="13">
        <f t="shared" si="40"/>
        <v>56.639999999999993</v>
      </c>
      <c r="L162" s="13">
        <f t="shared" si="40"/>
        <v>36.36</v>
      </c>
      <c r="M162" s="13">
        <f t="shared" si="40"/>
        <v>26.799999999999997</v>
      </c>
      <c r="N162" s="13">
        <f t="shared" si="40"/>
        <v>18.149999999999999</v>
      </c>
      <c r="O162" s="13">
        <f t="shared" si="40"/>
        <v>27.84</v>
      </c>
    </row>
    <row r="164" spans="1:39" ht="23.25" x14ac:dyDescent="0.35">
      <c r="A164" s="1" t="s">
        <v>73</v>
      </c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</row>
    <row r="165" spans="1:39" x14ac:dyDescent="0.2">
      <c r="C165" s="2" t="s">
        <v>1</v>
      </c>
      <c r="D165" s="3" t="s">
        <v>2</v>
      </c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2" t="s">
        <v>3</v>
      </c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</row>
    <row r="166" spans="1:39" x14ac:dyDescent="0.2">
      <c r="C166" s="3"/>
      <c r="D166" s="4" t="s">
        <v>4</v>
      </c>
      <c r="E166" s="4"/>
      <c r="F166" s="4"/>
      <c r="G166" s="3" t="s">
        <v>5</v>
      </c>
      <c r="H166" s="3"/>
      <c r="I166" s="3"/>
      <c r="J166" s="5" t="s">
        <v>6</v>
      </c>
      <c r="K166" s="5"/>
      <c r="L166" s="5"/>
      <c r="M166" s="6" t="s">
        <v>7</v>
      </c>
      <c r="N166" s="6"/>
      <c r="O166" s="6"/>
      <c r="P166" s="7" t="s">
        <v>8</v>
      </c>
      <c r="Q166" s="7"/>
      <c r="R166" s="7"/>
      <c r="S166" s="8" t="s">
        <v>9</v>
      </c>
      <c r="T166" s="8"/>
      <c r="U166" s="8"/>
      <c r="V166" s="4" t="s">
        <v>4</v>
      </c>
      <c r="W166" s="4"/>
      <c r="X166" s="4"/>
      <c r="Y166" s="3" t="s">
        <v>5</v>
      </c>
      <c r="Z166" s="3"/>
      <c r="AA166" s="3"/>
      <c r="AB166" s="5" t="s">
        <v>6</v>
      </c>
      <c r="AC166" s="5"/>
      <c r="AD166" s="5"/>
      <c r="AE166" s="6" t="s">
        <v>7</v>
      </c>
      <c r="AF166" s="6"/>
      <c r="AG166" s="6"/>
      <c r="AH166" s="7" t="s">
        <v>8</v>
      </c>
      <c r="AI166" s="7"/>
      <c r="AJ166" s="7"/>
      <c r="AK166" s="8" t="s">
        <v>9</v>
      </c>
      <c r="AL166" s="8"/>
      <c r="AM166" s="8"/>
    </row>
    <row r="167" spans="1:39" x14ac:dyDescent="0.2">
      <c r="A167" s="9" t="s">
        <v>10</v>
      </c>
      <c r="B167" s="9" t="s">
        <v>11</v>
      </c>
      <c r="C167" s="9" t="s">
        <v>12</v>
      </c>
      <c r="D167" s="9" t="s">
        <v>12</v>
      </c>
      <c r="E167" s="9" t="s">
        <v>13</v>
      </c>
      <c r="F167" s="9" t="s">
        <v>14</v>
      </c>
      <c r="G167" s="9" t="s">
        <v>12</v>
      </c>
      <c r="H167" s="9" t="s">
        <v>13</v>
      </c>
      <c r="I167" s="9" t="s">
        <v>14</v>
      </c>
      <c r="J167" s="9" t="s">
        <v>12</v>
      </c>
      <c r="K167" s="9" t="s">
        <v>13</v>
      </c>
      <c r="L167" s="9" t="s">
        <v>14</v>
      </c>
      <c r="M167" s="9" t="s">
        <v>12</v>
      </c>
      <c r="N167" s="9" t="s">
        <v>13</v>
      </c>
      <c r="O167" s="9" t="s">
        <v>14</v>
      </c>
      <c r="P167" s="9" t="s">
        <v>12</v>
      </c>
      <c r="Q167" s="9" t="s">
        <v>13</v>
      </c>
      <c r="R167" s="9" t="s">
        <v>14</v>
      </c>
      <c r="S167" s="9" t="s">
        <v>12</v>
      </c>
      <c r="T167" s="9" t="s">
        <v>13</v>
      </c>
      <c r="U167" s="9" t="s">
        <v>14</v>
      </c>
      <c r="V167" s="9" t="s">
        <v>12</v>
      </c>
      <c r="W167" s="9" t="s">
        <v>13</v>
      </c>
      <c r="X167" s="9" t="s">
        <v>14</v>
      </c>
      <c r="Y167" s="9" t="s">
        <v>12</v>
      </c>
      <c r="Z167" s="9" t="s">
        <v>13</v>
      </c>
      <c r="AA167" s="9" t="s">
        <v>14</v>
      </c>
      <c r="AB167" s="9" t="s">
        <v>12</v>
      </c>
      <c r="AC167" s="9" t="s">
        <v>13</v>
      </c>
      <c r="AD167" s="9" t="s">
        <v>14</v>
      </c>
      <c r="AE167" s="9" t="s">
        <v>12</v>
      </c>
      <c r="AF167" s="9" t="s">
        <v>13</v>
      </c>
      <c r="AG167" s="9" t="s">
        <v>14</v>
      </c>
      <c r="AH167" s="9" t="s">
        <v>12</v>
      </c>
      <c r="AI167" s="9" t="s">
        <v>13</v>
      </c>
      <c r="AJ167" s="9" t="s">
        <v>14</v>
      </c>
      <c r="AK167" s="9" t="s">
        <v>12</v>
      </c>
      <c r="AL167" s="9" t="s">
        <v>13</v>
      </c>
      <c r="AM167" s="9" t="s">
        <v>14</v>
      </c>
    </row>
    <row r="168" spans="1:39" ht="15" x14ac:dyDescent="0.25">
      <c r="A168" s="10">
        <v>12</v>
      </c>
      <c r="B168" s="10" t="s">
        <v>59</v>
      </c>
      <c r="C168" s="10">
        <v>0.84000000000000008</v>
      </c>
      <c r="D168" s="11">
        <v>1.4400000000000002</v>
      </c>
      <c r="E168" s="10">
        <v>0.27495454169734979</v>
      </c>
      <c r="F168" s="10">
        <v>0.15874507866387508</v>
      </c>
      <c r="G168" s="11">
        <v>1.28</v>
      </c>
      <c r="H168" s="10">
        <v>0.24248711305964321</v>
      </c>
      <c r="I168" s="10">
        <v>0.14000000000000024</v>
      </c>
      <c r="J168" s="11">
        <v>1.46</v>
      </c>
      <c r="K168" s="10">
        <v>3.4641016151377574E-2</v>
      </c>
      <c r="L168" s="10">
        <v>2.0000000000000018E-2</v>
      </c>
      <c r="M168" s="11">
        <v>1.04</v>
      </c>
      <c r="N168" s="10">
        <v>0.1833030277982344</v>
      </c>
      <c r="O168" s="10">
        <v>0.10583005244258409</v>
      </c>
      <c r="P168" s="11">
        <v>1.2400000000000002</v>
      </c>
      <c r="Q168" s="10">
        <v>0.42567593307585477</v>
      </c>
      <c r="R168" s="10">
        <v>0.24576411454888988</v>
      </c>
      <c r="S168" s="11">
        <v>1.04</v>
      </c>
      <c r="T168" s="10">
        <v>0.15099668870541477</v>
      </c>
      <c r="U168" s="10">
        <v>8.7177978870813341E-2</v>
      </c>
      <c r="V168" s="10">
        <v>1.26</v>
      </c>
      <c r="W168" s="10">
        <v>0.33406586176980152</v>
      </c>
      <c r="X168" s="10">
        <v>0.19287301521985922</v>
      </c>
      <c r="Y168" s="10">
        <v>0.82</v>
      </c>
      <c r="Z168" s="10">
        <v>0.15099668870541549</v>
      </c>
      <c r="AA168" s="10">
        <v>8.7177978870813772E-2</v>
      </c>
      <c r="AB168" s="10">
        <v>0.76000000000000012</v>
      </c>
      <c r="AC168" s="10">
        <v>6.9282032302755148E-2</v>
      </c>
      <c r="AD168" s="10">
        <v>4.0000000000000036E-2</v>
      </c>
      <c r="AE168" s="10">
        <v>1</v>
      </c>
      <c r="AF168" s="10">
        <v>0.22715633383201064</v>
      </c>
      <c r="AG168" s="10">
        <v>0.13114877048603985</v>
      </c>
      <c r="AH168" s="10">
        <v>0.87999999999999989</v>
      </c>
      <c r="AI168" s="10">
        <v>9.1651513899116771E-2</v>
      </c>
      <c r="AJ168" s="10">
        <v>5.2915026221291801E-2</v>
      </c>
      <c r="AK168" s="10">
        <v>1.3999999999999997</v>
      </c>
      <c r="AL168" s="10">
        <v>0.36166282640050285</v>
      </c>
      <c r="AM168" s="10">
        <v>0.20880613017821123</v>
      </c>
    </row>
    <row r="169" spans="1:39" ht="15" x14ac:dyDescent="0.25">
      <c r="A169" s="10">
        <v>13</v>
      </c>
      <c r="B169" s="10" t="s">
        <v>60</v>
      </c>
      <c r="C169" s="10">
        <v>2.4000000000000004</v>
      </c>
      <c r="D169" s="11">
        <v>0.38000000000000006</v>
      </c>
      <c r="E169" s="10">
        <v>9.1651513899116605E-2</v>
      </c>
      <c r="F169" s="10">
        <v>5.2915026221291704E-2</v>
      </c>
      <c r="G169" s="11">
        <v>0.20000000000000004</v>
      </c>
      <c r="H169" s="10">
        <v>0.21071307505705478</v>
      </c>
      <c r="I169" s="10">
        <v>0.1216552506059644</v>
      </c>
      <c r="J169" s="11">
        <v>0.39999999999999997</v>
      </c>
      <c r="K169" s="10">
        <v>6.9282032302755078E-2</v>
      </c>
      <c r="L169" s="10">
        <v>3.9999999999999994E-2</v>
      </c>
      <c r="M169" s="11">
        <v>0.3</v>
      </c>
      <c r="N169" s="10">
        <v>0.10392304845413253</v>
      </c>
      <c r="O169" s="10">
        <v>5.9999999999999942E-2</v>
      </c>
      <c r="P169" s="11">
        <v>0.26</v>
      </c>
      <c r="Q169" s="10">
        <v>0.12489995996796797</v>
      </c>
      <c r="R169" s="10">
        <v>7.2111025509279794E-2</v>
      </c>
      <c r="S169" s="11">
        <v>0.38000000000000006</v>
      </c>
      <c r="T169" s="10">
        <v>0.21071307505705483</v>
      </c>
      <c r="U169" s="10">
        <v>0.12165525060596444</v>
      </c>
      <c r="V169" s="10">
        <v>0.3</v>
      </c>
      <c r="W169" s="10">
        <v>5.9999999999999935E-2</v>
      </c>
      <c r="X169" s="10">
        <v>3.4641016151377511E-2</v>
      </c>
      <c r="Y169" s="10">
        <v>0.5</v>
      </c>
      <c r="Z169" s="10">
        <v>0.40841155713324268</v>
      </c>
      <c r="AA169" s="10">
        <v>0.23579652245103189</v>
      </c>
      <c r="AB169" s="10">
        <v>0.28000000000000003</v>
      </c>
      <c r="AC169" s="10">
        <v>0.12489995996796792</v>
      </c>
      <c r="AD169" s="10">
        <v>7.2111025509279766E-2</v>
      </c>
      <c r="AE169" s="10">
        <v>0.44</v>
      </c>
      <c r="AF169" s="10">
        <v>0.29597297173897474</v>
      </c>
      <c r="AG169" s="10">
        <v>0.17088007490635057</v>
      </c>
      <c r="AH169" s="10">
        <v>0.40000000000000008</v>
      </c>
      <c r="AI169" s="10">
        <v>0.12489995996796786</v>
      </c>
      <c r="AJ169" s="10">
        <v>7.2111025509279739E-2</v>
      </c>
      <c r="AK169" s="10">
        <v>0.32</v>
      </c>
      <c r="AL169" s="10">
        <v>9.1651513899116743E-2</v>
      </c>
      <c r="AM169" s="10">
        <v>5.291502622129178E-2</v>
      </c>
    </row>
    <row r="170" spans="1:39" ht="15" x14ac:dyDescent="0.25">
      <c r="A170" s="10">
        <v>14</v>
      </c>
      <c r="B170" s="10" t="s">
        <v>61</v>
      </c>
      <c r="C170" s="10">
        <v>16.440000000000001</v>
      </c>
      <c r="D170" s="11">
        <v>4.46</v>
      </c>
      <c r="E170" s="10">
        <v>1.3313151392514073</v>
      </c>
      <c r="F170" s="10">
        <v>0.76863515402302418</v>
      </c>
      <c r="G170" s="11">
        <v>3.1199999999999997</v>
      </c>
      <c r="H170" s="10">
        <v>0.88791891521692612</v>
      </c>
      <c r="I170" s="10">
        <v>0.51264022471905279</v>
      </c>
      <c r="J170" s="11">
        <v>3.7000000000000006</v>
      </c>
      <c r="K170" s="10">
        <v>1.148390177596444</v>
      </c>
      <c r="L170" s="10">
        <v>0.6630233781700291</v>
      </c>
      <c r="M170" s="11">
        <v>2.86</v>
      </c>
      <c r="N170" s="10">
        <v>0.56709787515031462</v>
      </c>
      <c r="O170" s="10">
        <v>0.32741411087489897</v>
      </c>
      <c r="P170" s="11">
        <v>2.9599999999999995</v>
      </c>
      <c r="Q170" s="10">
        <v>1.1405261943506613</v>
      </c>
      <c r="R170" s="10">
        <v>0.65848310532617371</v>
      </c>
      <c r="S170" s="11">
        <v>4.38</v>
      </c>
      <c r="T170" s="10">
        <v>1.8307375562870822</v>
      </c>
      <c r="U170" s="10">
        <v>1.0569768209379047</v>
      </c>
      <c r="V170" s="10">
        <v>3.84</v>
      </c>
      <c r="W170" s="10">
        <v>1.3721515951235137</v>
      </c>
      <c r="X170" s="10">
        <v>0.79221209281353511</v>
      </c>
      <c r="Y170" s="10">
        <v>3.8000000000000007</v>
      </c>
      <c r="Z170" s="10">
        <v>2.3821838719964497</v>
      </c>
      <c r="AA170" s="10">
        <v>1.3753544997563354</v>
      </c>
      <c r="AB170" s="10">
        <v>2.9599999999999995</v>
      </c>
      <c r="AC170" s="10">
        <v>0.90266272771174261</v>
      </c>
      <c r="AD170" s="10">
        <v>0.52115256883181649</v>
      </c>
      <c r="AE170" s="10">
        <v>3.5999999999999996</v>
      </c>
      <c r="AF170" s="10">
        <v>1.1984990613262918</v>
      </c>
      <c r="AG170" s="10">
        <v>0.69195375568024842</v>
      </c>
      <c r="AH170" s="10">
        <v>3.4599999999999995</v>
      </c>
      <c r="AI170" s="10">
        <v>0.70057119552548242</v>
      </c>
      <c r="AJ170" s="10">
        <v>0.40447496832313523</v>
      </c>
      <c r="AK170" s="10">
        <v>4.0600000000000005</v>
      </c>
      <c r="AL170" s="10">
        <v>1.0805554127392063</v>
      </c>
      <c r="AM170" s="10">
        <v>0.62385895841928796</v>
      </c>
    </row>
    <row r="171" spans="1:39" ht="15" x14ac:dyDescent="0.25">
      <c r="A171" s="10">
        <v>14</v>
      </c>
      <c r="B171" s="10" t="s">
        <v>62</v>
      </c>
      <c r="C171" s="10">
        <v>4.1999999999999993</v>
      </c>
      <c r="D171" s="11">
        <v>2.2200000000000002</v>
      </c>
      <c r="E171" s="10">
        <v>0.62641839053463111</v>
      </c>
      <c r="F171" s="10">
        <v>0.3616628264005014</v>
      </c>
      <c r="G171" s="11">
        <v>1.7</v>
      </c>
      <c r="H171" s="10">
        <v>0.46604720790924087</v>
      </c>
      <c r="I171" s="10">
        <v>0.26907248094147374</v>
      </c>
      <c r="J171" s="11">
        <v>1.9599999999999997</v>
      </c>
      <c r="K171" s="10">
        <v>0.34117444218464166</v>
      </c>
      <c r="L171" s="10">
        <v>0.19697715603592328</v>
      </c>
      <c r="M171" s="11">
        <v>1.4600000000000002</v>
      </c>
      <c r="N171" s="10">
        <v>0.21071307505705267</v>
      </c>
      <c r="O171" s="10">
        <v>0.12165525060596319</v>
      </c>
      <c r="P171" s="11">
        <v>1.6199999999999999</v>
      </c>
      <c r="Q171" s="10">
        <v>0.57236352085016806</v>
      </c>
      <c r="R171" s="10">
        <v>0.33045423283716652</v>
      </c>
      <c r="S171" s="11">
        <v>1.74</v>
      </c>
      <c r="T171" s="10">
        <v>0.45299006611624554</v>
      </c>
      <c r="U171" s="10">
        <v>0.26153393661244073</v>
      </c>
      <c r="V171" s="10">
        <v>1.6199999999999999</v>
      </c>
      <c r="W171" s="10">
        <v>0.52306787322488135</v>
      </c>
      <c r="X171" s="10">
        <v>0.30199337741083032</v>
      </c>
      <c r="Y171" s="10">
        <v>1.24</v>
      </c>
      <c r="Z171" s="10">
        <v>0.65817930687617288</v>
      </c>
      <c r="AA171" s="10">
        <v>0.37999999999999973</v>
      </c>
      <c r="AB171" s="10">
        <v>1.08</v>
      </c>
      <c r="AC171" s="10">
        <v>0.21633307652783926</v>
      </c>
      <c r="AD171" s="10">
        <v>0.12489995996796792</v>
      </c>
      <c r="AE171" s="10">
        <v>1.4000000000000001</v>
      </c>
      <c r="AF171" s="10">
        <v>0.39949968710876327</v>
      </c>
      <c r="AG171" s="10">
        <v>0.23065125189341576</v>
      </c>
      <c r="AH171" s="10">
        <v>1.26</v>
      </c>
      <c r="AI171" s="10">
        <v>0.15874507866387508</v>
      </c>
      <c r="AJ171" s="10">
        <v>9.1651513899116605E-2</v>
      </c>
      <c r="AK171" s="10">
        <v>1.7599999999999998</v>
      </c>
      <c r="AL171" s="10">
        <v>0.488671668914825</v>
      </c>
      <c r="AM171" s="10">
        <v>0.28213471959331793</v>
      </c>
    </row>
    <row r="172" spans="1:39" ht="15" x14ac:dyDescent="0.25">
      <c r="A172" s="10">
        <v>16</v>
      </c>
      <c r="B172" s="10" t="s">
        <v>63</v>
      </c>
      <c r="C172" s="10">
        <v>5.64</v>
      </c>
      <c r="D172" s="11">
        <v>7.7399999999999993</v>
      </c>
      <c r="E172" s="10">
        <v>2.3245644753372612</v>
      </c>
      <c r="F172" s="10">
        <v>1.342087925584609</v>
      </c>
      <c r="G172" s="11">
        <v>5.6999999999999993</v>
      </c>
      <c r="H172" s="10">
        <v>1.2600000000000036</v>
      </c>
      <c r="I172" s="10">
        <v>0.72746133917893052</v>
      </c>
      <c r="J172" s="11">
        <v>6.56</v>
      </c>
      <c r="K172" s="10">
        <v>1.4725488107359992</v>
      </c>
      <c r="L172" s="10">
        <v>0.85017645227329242</v>
      </c>
      <c r="M172" s="11">
        <v>4.12</v>
      </c>
      <c r="N172" s="10">
        <v>0.63592452382338782</v>
      </c>
      <c r="O172" s="10">
        <v>0.36715119501371757</v>
      </c>
      <c r="P172" s="11">
        <v>5.32</v>
      </c>
      <c r="Q172" s="10">
        <v>2.3730992393913928</v>
      </c>
      <c r="R172" s="10">
        <v>1.3701094846763169</v>
      </c>
      <c r="S172" s="11">
        <v>5.3</v>
      </c>
      <c r="T172" s="10">
        <v>1.3686489688740489</v>
      </c>
      <c r="U172" s="10">
        <v>0.79018985060553593</v>
      </c>
      <c r="V172" s="10">
        <v>4.1000000000000005</v>
      </c>
      <c r="W172" s="10">
        <v>1.3067516979135705</v>
      </c>
      <c r="X172" s="10">
        <v>0.75445344455440044</v>
      </c>
      <c r="Y172" s="10">
        <v>2.12</v>
      </c>
      <c r="Z172" s="10">
        <v>0.96249675324127726</v>
      </c>
      <c r="AA172" s="10">
        <v>0.55569775957799228</v>
      </c>
      <c r="AB172" s="10">
        <v>2.2400000000000002</v>
      </c>
      <c r="AC172" s="10">
        <v>0.4995998398718719</v>
      </c>
      <c r="AD172" s="10">
        <v>0.28844410203711918</v>
      </c>
      <c r="AE172" s="10">
        <v>2.4</v>
      </c>
      <c r="AF172" s="10">
        <v>0.45299006611624648</v>
      </c>
      <c r="AG172" s="10">
        <v>0.26153393661244129</v>
      </c>
      <c r="AH172" s="10">
        <v>2.46</v>
      </c>
      <c r="AI172" s="10">
        <v>0.3746998799039058</v>
      </c>
      <c r="AJ172" s="10">
        <v>0.21633307652784048</v>
      </c>
      <c r="AK172" s="10">
        <v>4.6399999999999997</v>
      </c>
      <c r="AL172" s="10">
        <v>1.4749915253993819</v>
      </c>
      <c r="AM172" s="10">
        <v>0.8515867542417499</v>
      </c>
    </row>
    <row r="173" spans="1:39" ht="15" x14ac:dyDescent="0.25">
      <c r="A173" s="10">
        <v>18</v>
      </c>
      <c r="B173" s="10" t="s">
        <v>64</v>
      </c>
      <c r="C173" s="10">
        <v>1.1400000000000001</v>
      </c>
      <c r="D173" s="11">
        <v>6.3599999999999994</v>
      </c>
      <c r="E173" s="10">
        <v>2.5221419468380435</v>
      </c>
      <c r="F173" s="10">
        <v>1.4561593319413912</v>
      </c>
      <c r="G173" s="11">
        <v>4.24</v>
      </c>
      <c r="H173" s="10">
        <v>1.506386404612043</v>
      </c>
      <c r="I173" s="10">
        <v>0.86971259620635555</v>
      </c>
      <c r="J173" s="11">
        <v>4.9400000000000004</v>
      </c>
      <c r="K173" s="10">
        <v>0.97549987186057185</v>
      </c>
      <c r="L173" s="10">
        <v>0.56320511361314662</v>
      </c>
      <c r="M173" s="11">
        <v>2.1799999999999997</v>
      </c>
      <c r="N173" s="10">
        <v>0.36660605559646881</v>
      </c>
      <c r="O173" s="10">
        <v>0.21166010488516818</v>
      </c>
      <c r="P173" s="11">
        <v>3.84</v>
      </c>
      <c r="Q173" s="10">
        <v>2.393240481021496</v>
      </c>
      <c r="R173" s="10">
        <v>1.3817380359532703</v>
      </c>
      <c r="S173" s="11">
        <v>2.8799999999999994</v>
      </c>
      <c r="T173" s="10">
        <v>0.57236352085016928</v>
      </c>
      <c r="U173" s="10">
        <v>0.33045423283716724</v>
      </c>
      <c r="V173" s="10">
        <v>1.1600000000000001</v>
      </c>
      <c r="W173" s="10">
        <v>0.421426150114109</v>
      </c>
      <c r="X173" s="10">
        <v>0.24331050121192849</v>
      </c>
      <c r="Y173" s="10">
        <v>0.36000000000000004</v>
      </c>
      <c r="Z173" s="10">
        <v>0.17999999999999997</v>
      </c>
      <c r="AA173" s="10">
        <v>0.10392304845413262</v>
      </c>
      <c r="AB173" s="10">
        <v>0.38000000000000006</v>
      </c>
      <c r="AC173" s="10">
        <v>9.1651513899116605E-2</v>
      </c>
      <c r="AD173" s="10">
        <v>5.2915026221291704E-2</v>
      </c>
      <c r="AE173" s="10">
        <v>0.44</v>
      </c>
      <c r="AF173" s="10">
        <v>9.1651513899116896E-2</v>
      </c>
      <c r="AG173" s="10">
        <v>5.2915026221291871E-2</v>
      </c>
      <c r="AH173" s="10">
        <v>0.38000000000000006</v>
      </c>
      <c r="AI173" s="10">
        <v>6.9282032302755078E-2</v>
      </c>
      <c r="AJ173" s="10">
        <v>3.9999999999999994E-2</v>
      </c>
      <c r="AK173" s="10">
        <v>1.4799999999999998</v>
      </c>
      <c r="AL173" s="10">
        <v>0.61286213784178278</v>
      </c>
      <c r="AM173" s="10">
        <v>0.35383612025908284</v>
      </c>
    </row>
    <row r="174" spans="1:39" ht="15" x14ac:dyDescent="0.25">
      <c r="A174" s="10">
        <v>18</v>
      </c>
      <c r="B174" s="10" t="s">
        <v>65</v>
      </c>
      <c r="C174" s="10">
        <v>1.02</v>
      </c>
      <c r="D174" s="11">
        <v>5.84</v>
      </c>
      <c r="E174" s="10">
        <v>2.2113344387495983</v>
      </c>
      <c r="F174" s="10">
        <v>1.2767145334803707</v>
      </c>
      <c r="G174" s="11">
        <v>4.12</v>
      </c>
      <c r="H174" s="10">
        <v>1.3527749258468689</v>
      </c>
      <c r="I174" s="10">
        <v>0.78102496759066586</v>
      </c>
      <c r="J174" s="11">
        <v>4.76</v>
      </c>
      <c r="K174" s="10">
        <v>0.73321211119293761</v>
      </c>
      <c r="L174" s="10">
        <v>0.42332020977033635</v>
      </c>
      <c r="M174" s="11">
        <v>2.1799999999999997</v>
      </c>
      <c r="N174" s="10">
        <v>0.36660605559646881</v>
      </c>
      <c r="O174" s="10">
        <v>0.21166010488516818</v>
      </c>
      <c r="P174" s="11">
        <v>3.34</v>
      </c>
      <c r="Q174" s="10">
        <v>2.9001379277544719</v>
      </c>
      <c r="R174" s="10">
        <v>1.6743954132760879</v>
      </c>
      <c r="S174" s="11">
        <v>2.8000000000000003</v>
      </c>
      <c r="T174" s="10">
        <v>0.54110997033874875</v>
      </c>
      <c r="U174" s="10">
        <v>0.31240998703626705</v>
      </c>
      <c r="V174" s="10">
        <v>1.22</v>
      </c>
      <c r="W174" s="10">
        <v>0.39949968710876327</v>
      </c>
      <c r="X174" s="10">
        <v>0.23065125189341576</v>
      </c>
      <c r="Y174" s="10">
        <v>0.36000000000000004</v>
      </c>
      <c r="Z174" s="10">
        <v>0.17999999999999997</v>
      </c>
      <c r="AA174" s="10">
        <v>0.10392304845413262</v>
      </c>
      <c r="AB174" s="10">
        <v>0.38000000000000006</v>
      </c>
      <c r="AC174" s="10">
        <v>9.1651513899116605E-2</v>
      </c>
      <c r="AD174" s="10">
        <v>5.2915026221291704E-2</v>
      </c>
      <c r="AE174" s="10">
        <v>0.44</v>
      </c>
      <c r="AF174" s="10">
        <v>9.1651513899116896E-2</v>
      </c>
      <c r="AG174" s="10">
        <v>5.2915026221291871E-2</v>
      </c>
      <c r="AH174" s="10">
        <v>0.40000000000000008</v>
      </c>
      <c r="AI174" s="10">
        <v>9.1651513899116452E-2</v>
      </c>
      <c r="AJ174" s="10">
        <v>5.2915026221291614E-2</v>
      </c>
      <c r="AK174" s="10">
        <v>1.4399999999999997</v>
      </c>
      <c r="AL174" s="10">
        <v>0.57236352085016773</v>
      </c>
      <c r="AM174" s="10">
        <v>0.33045423283716635</v>
      </c>
    </row>
    <row r="175" spans="1:39" ht="15" x14ac:dyDescent="0.25">
      <c r="A175" s="10">
        <v>20</v>
      </c>
      <c r="B175" s="10" t="s">
        <v>66</v>
      </c>
      <c r="C175" s="10">
        <v>0.30000000000000004</v>
      </c>
      <c r="D175" s="11">
        <v>3.2399999999999998</v>
      </c>
      <c r="E175" s="10">
        <v>1.3159027319676793</v>
      </c>
      <c r="F175" s="10">
        <v>0.75973679652890358</v>
      </c>
      <c r="G175" s="11">
        <v>2.3000000000000003</v>
      </c>
      <c r="H175" s="10">
        <v>0.90266272771174016</v>
      </c>
      <c r="I175" s="10">
        <v>0.52115256883181504</v>
      </c>
      <c r="J175" s="11">
        <v>2.5600000000000005</v>
      </c>
      <c r="K175" s="10">
        <v>0.13856406460551005</v>
      </c>
      <c r="L175" s="10">
        <v>7.9999999999999918E-2</v>
      </c>
      <c r="M175" s="11">
        <v>0.62</v>
      </c>
      <c r="N175" s="10">
        <v>9.1651513899116605E-2</v>
      </c>
      <c r="O175" s="10">
        <v>5.2915026221291704E-2</v>
      </c>
      <c r="P175" s="11">
        <v>1.9400000000000002</v>
      </c>
      <c r="Q175" s="10">
        <v>1.3712767773137555</v>
      </c>
      <c r="R175" s="10">
        <v>0.79170701651557929</v>
      </c>
      <c r="S175" s="11">
        <v>0.86</v>
      </c>
      <c r="T175" s="10">
        <v>0.61579217273362608</v>
      </c>
      <c r="U175" s="10">
        <v>0.35552777669262359</v>
      </c>
      <c r="V175" s="10">
        <v>0.50000000000000011</v>
      </c>
      <c r="W175" s="10">
        <v>0.18330302779823335</v>
      </c>
      <c r="X175" s="10">
        <v>0.10583005244258348</v>
      </c>
      <c r="Y175" s="10">
        <v>0.09</v>
      </c>
      <c r="Z175" s="10">
        <v>4.2426406871192847E-2</v>
      </c>
      <c r="AA175" s="10">
        <v>2.4494897427831779E-2</v>
      </c>
      <c r="AB175" s="10">
        <v>0.08</v>
      </c>
      <c r="AC175" s="10">
        <v>3.4641016151377539E-2</v>
      </c>
      <c r="AD175" s="10">
        <v>1.9999999999999997E-2</v>
      </c>
      <c r="AE175" s="10">
        <v>9.9999999999999992E-2</v>
      </c>
      <c r="AF175" s="10">
        <v>3.4641016151377539E-2</v>
      </c>
      <c r="AG175" s="10">
        <v>1.9999999999999997E-2</v>
      </c>
      <c r="AH175" s="10">
        <v>0.08</v>
      </c>
      <c r="AI175" s="10">
        <v>3.4641016151377567E-2</v>
      </c>
      <c r="AJ175" s="10">
        <v>2.0000000000000014E-2</v>
      </c>
      <c r="AK175" s="10">
        <v>0.72000000000000008</v>
      </c>
      <c r="AL175" s="10">
        <v>0.31749015732775088</v>
      </c>
      <c r="AM175" s="10">
        <v>0.18330302779823363</v>
      </c>
    </row>
    <row r="176" spans="1:39" ht="15" x14ac:dyDescent="0.25">
      <c r="A176" s="10">
        <v>20</v>
      </c>
      <c r="B176" s="10" t="s">
        <v>67</v>
      </c>
      <c r="C176" s="10">
        <v>0.06</v>
      </c>
      <c r="D176" s="11">
        <v>2.74</v>
      </c>
      <c r="E176" s="10">
        <v>1.1483901775964471</v>
      </c>
      <c r="F176" s="10">
        <v>0.66302337817003087</v>
      </c>
      <c r="G176" s="11">
        <v>1.84</v>
      </c>
      <c r="H176" s="10">
        <v>0.79221209281353444</v>
      </c>
      <c r="I176" s="10">
        <v>0.4573838650411709</v>
      </c>
      <c r="J176" s="11">
        <v>2.2800000000000002</v>
      </c>
      <c r="K176" s="10">
        <v>0.4199999999999991</v>
      </c>
      <c r="L176" s="10">
        <v>0.24248711305964232</v>
      </c>
      <c r="M176" s="11">
        <v>0.52</v>
      </c>
      <c r="N176" s="10">
        <v>9.1651513899117201E-2</v>
      </c>
      <c r="O176" s="10">
        <v>5.2915026221292044E-2</v>
      </c>
      <c r="P176" s="11">
        <v>1.5599999999999998</v>
      </c>
      <c r="Q176" s="10">
        <v>1.0916043239196151</v>
      </c>
      <c r="R176" s="10">
        <v>0.63023805026354929</v>
      </c>
      <c r="S176" s="11">
        <v>0.78000000000000014</v>
      </c>
      <c r="T176" s="10">
        <v>0.39344631145811981</v>
      </c>
      <c r="U176" s="10">
        <v>0.22715633383201084</v>
      </c>
      <c r="V176" s="10">
        <v>0.36000000000000004</v>
      </c>
      <c r="W176" s="10">
        <v>0.27495454169735051</v>
      </c>
      <c r="X176" s="10">
        <v>0.15874507866387549</v>
      </c>
      <c r="Y176" s="10">
        <v>0.06</v>
      </c>
      <c r="Z176" s="10">
        <v>0</v>
      </c>
      <c r="AA176" s="10">
        <v>0</v>
      </c>
      <c r="AB176" s="10">
        <v>0.09</v>
      </c>
      <c r="AC176" s="10">
        <v>4.2426406871192847E-2</v>
      </c>
      <c r="AD176" s="10">
        <v>2.4494897427831779E-2</v>
      </c>
      <c r="AE176" s="10">
        <v>0.06</v>
      </c>
      <c r="AF176" s="10">
        <v>0</v>
      </c>
      <c r="AG176" s="10">
        <v>0</v>
      </c>
      <c r="AH176" s="10">
        <v>0.06</v>
      </c>
      <c r="AI176" s="10">
        <v>0</v>
      </c>
      <c r="AJ176" s="10">
        <v>0</v>
      </c>
      <c r="AK176" s="10">
        <v>0.45999999999999996</v>
      </c>
      <c r="AL176" s="10">
        <v>0.22715633383201103</v>
      </c>
      <c r="AM176" s="10">
        <v>0.13114877048604007</v>
      </c>
    </row>
    <row r="177" spans="1:39" ht="15" x14ac:dyDescent="0.25">
      <c r="A177" s="10">
        <v>20</v>
      </c>
      <c r="B177" s="10" t="s">
        <v>68</v>
      </c>
      <c r="C177" s="10">
        <v>0.24</v>
      </c>
      <c r="D177" s="11">
        <v>2.14</v>
      </c>
      <c r="E177" s="10">
        <v>0.94931554290446563</v>
      </c>
      <c r="F177" s="10">
        <v>0.54808758424178894</v>
      </c>
      <c r="G177" s="11">
        <v>1.6199999999999999</v>
      </c>
      <c r="H177" s="10">
        <v>0.76602872008822276</v>
      </c>
      <c r="I177" s="10">
        <v>0.4422668877499199</v>
      </c>
      <c r="J177" s="11">
        <v>1.72</v>
      </c>
      <c r="K177" s="10">
        <v>0.33045423283716541</v>
      </c>
      <c r="L177" s="10">
        <v>0.19078784028338872</v>
      </c>
      <c r="M177" s="11">
        <v>0.12</v>
      </c>
      <c r="N177" s="10">
        <v>0.20784609690826528</v>
      </c>
      <c r="O177" s="10">
        <v>0.12000000000000001</v>
      </c>
      <c r="P177" s="11">
        <v>1.2999999999999998</v>
      </c>
      <c r="Q177" s="10">
        <v>1.1357816691600546</v>
      </c>
      <c r="R177" s="10">
        <v>0.65574385243020006</v>
      </c>
      <c r="S177" s="11">
        <v>0.12</v>
      </c>
      <c r="T177" s="10">
        <v>0.20784609690826528</v>
      </c>
      <c r="U177" s="10">
        <v>0.12000000000000001</v>
      </c>
      <c r="V177" s="10">
        <v>0.24</v>
      </c>
      <c r="W177" s="10">
        <v>0.15874507866387547</v>
      </c>
      <c r="X177" s="10">
        <v>9.1651513899116827E-2</v>
      </c>
      <c r="Y177" s="10">
        <v>0.06</v>
      </c>
      <c r="Z177" s="10">
        <v>0</v>
      </c>
      <c r="AA177" s="10">
        <v>0</v>
      </c>
      <c r="AB177" s="10">
        <v>0.06</v>
      </c>
      <c r="AC177" s="10">
        <v>0</v>
      </c>
      <c r="AD177" s="10">
        <v>0</v>
      </c>
      <c r="AE177" s="10">
        <v>0.06</v>
      </c>
      <c r="AF177" s="10">
        <v>0</v>
      </c>
      <c r="AG177" s="10">
        <v>0</v>
      </c>
      <c r="AH177" s="10">
        <v>0.06</v>
      </c>
      <c r="AI177" s="10">
        <v>0</v>
      </c>
      <c r="AJ177" s="10">
        <v>0</v>
      </c>
      <c r="AK177" s="10">
        <v>0.44</v>
      </c>
      <c r="AL177" s="10">
        <v>0.22715633383201103</v>
      </c>
      <c r="AM177" s="10">
        <v>0.13114877048604007</v>
      </c>
    </row>
    <row r="178" spans="1:39" ht="15" x14ac:dyDescent="0.25">
      <c r="A178" s="10">
        <v>22</v>
      </c>
      <c r="B178" s="10" t="s">
        <v>69</v>
      </c>
      <c r="C178" s="10">
        <v>0.06</v>
      </c>
      <c r="D178" s="11">
        <v>0.66</v>
      </c>
      <c r="E178" s="10">
        <v>0.1587450786638758</v>
      </c>
      <c r="F178" s="10">
        <v>9.1651513899117021E-2</v>
      </c>
      <c r="G178" s="11">
        <v>0.34</v>
      </c>
      <c r="H178" s="10">
        <v>0.3994996871087636</v>
      </c>
      <c r="I178" s="10">
        <v>0.23065125189341595</v>
      </c>
      <c r="J178" s="11">
        <v>0.36000000000000004</v>
      </c>
      <c r="K178" s="10">
        <v>0.35999999999999993</v>
      </c>
      <c r="L178" s="10">
        <v>0.20784609690826525</v>
      </c>
      <c r="M178" s="11">
        <v>0.04</v>
      </c>
      <c r="N178" s="10">
        <v>3.4641016151377546E-2</v>
      </c>
      <c r="O178" s="10">
        <v>0.02</v>
      </c>
      <c r="P178" s="11">
        <v>0.44</v>
      </c>
      <c r="Q178" s="10">
        <v>0.38574603043971817</v>
      </c>
      <c r="R178" s="10">
        <v>0.22271057451320087</v>
      </c>
      <c r="S178" s="11">
        <v>0.12000000000000001</v>
      </c>
      <c r="T178" s="10">
        <v>0.15874507866387547</v>
      </c>
      <c r="U178" s="10">
        <v>9.1651513899116827E-2</v>
      </c>
      <c r="V178" s="10">
        <v>0.06</v>
      </c>
      <c r="W178" s="10">
        <v>0</v>
      </c>
      <c r="X178" s="10">
        <v>0</v>
      </c>
      <c r="Y178" s="10">
        <v>0</v>
      </c>
      <c r="Z178" s="10">
        <v>0</v>
      </c>
      <c r="AA178" s="10">
        <v>0</v>
      </c>
      <c r="AB178" s="10">
        <v>0</v>
      </c>
      <c r="AC178" s="10">
        <v>0</v>
      </c>
      <c r="AD178" s="10">
        <v>0</v>
      </c>
      <c r="AE178" s="10"/>
      <c r="AF178" s="10"/>
      <c r="AG178" s="10"/>
      <c r="AH178" s="10">
        <v>0</v>
      </c>
      <c r="AI178" s="10">
        <v>0</v>
      </c>
      <c r="AJ178" s="10">
        <v>0</v>
      </c>
      <c r="AK178" s="10">
        <v>0.15</v>
      </c>
      <c r="AL178" s="10">
        <v>4.2426406871192805E-2</v>
      </c>
      <c r="AM178" s="10">
        <v>2.4494897427831754E-2</v>
      </c>
    </row>
    <row r="179" spans="1:39" ht="15" x14ac:dyDescent="0.25">
      <c r="A179" s="10">
        <v>22</v>
      </c>
      <c r="B179" s="10" t="s">
        <v>70</v>
      </c>
      <c r="C179" s="10">
        <v>0.06</v>
      </c>
      <c r="D179" s="11">
        <v>0.3</v>
      </c>
      <c r="E179" s="10">
        <v>5.9999999999999935E-2</v>
      </c>
      <c r="F179" s="10">
        <v>3.4641016151377511E-2</v>
      </c>
      <c r="G179" s="11">
        <v>0.06</v>
      </c>
      <c r="H179" s="10">
        <v>0.10392304845413264</v>
      </c>
      <c r="I179" s="10">
        <v>6.0000000000000005E-2</v>
      </c>
      <c r="J179" s="11">
        <v>0.12</v>
      </c>
      <c r="K179" s="10">
        <v>0.20784609690826528</v>
      </c>
      <c r="L179" s="10">
        <v>0.12000000000000001</v>
      </c>
      <c r="M179" s="11">
        <v>0.04</v>
      </c>
      <c r="N179" s="10">
        <v>6.9282032302755092E-2</v>
      </c>
      <c r="O179" s="10">
        <v>0.04</v>
      </c>
      <c r="P179" s="11">
        <v>0.12</v>
      </c>
      <c r="Q179" s="10">
        <v>0.20784609690826528</v>
      </c>
      <c r="R179" s="10">
        <v>0.12000000000000001</v>
      </c>
      <c r="S179" s="11">
        <v>0.04</v>
      </c>
      <c r="T179" s="10">
        <v>3.4641016151377546E-2</v>
      </c>
      <c r="U179" s="10">
        <v>0.02</v>
      </c>
      <c r="V179" s="10">
        <v>0.06</v>
      </c>
      <c r="W179" s="10"/>
      <c r="X179" s="10"/>
      <c r="Y179" s="10">
        <v>0</v>
      </c>
      <c r="Z179" s="10">
        <v>0</v>
      </c>
      <c r="AA179" s="10">
        <v>0</v>
      </c>
      <c r="AB179" s="10">
        <v>0</v>
      </c>
      <c r="AC179" s="10">
        <v>0</v>
      </c>
      <c r="AD179" s="10">
        <v>0</v>
      </c>
      <c r="AE179" s="10">
        <v>0</v>
      </c>
      <c r="AF179" s="10">
        <v>0</v>
      </c>
      <c r="AG179" s="10">
        <v>0</v>
      </c>
      <c r="AH179" s="10">
        <v>0</v>
      </c>
      <c r="AI179" s="10">
        <v>0</v>
      </c>
      <c r="AJ179" s="10">
        <v>0</v>
      </c>
      <c r="AK179" s="10">
        <v>0.06</v>
      </c>
      <c r="AL179" s="10"/>
      <c r="AM179" s="10"/>
    </row>
    <row r="180" spans="1:39" ht="15" x14ac:dyDescent="0.25">
      <c r="A180" s="10">
        <v>22</v>
      </c>
      <c r="B180" s="10" t="s">
        <v>71</v>
      </c>
      <c r="C180" s="10">
        <v>0</v>
      </c>
      <c r="D180" s="11">
        <v>0.46</v>
      </c>
      <c r="E180" s="10">
        <v>0.15099668870541494</v>
      </c>
      <c r="F180" s="10">
        <v>8.7177978870813438E-2</v>
      </c>
      <c r="G180" s="11">
        <v>0.24</v>
      </c>
      <c r="H180" s="10">
        <v>0.24</v>
      </c>
      <c r="I180" s="10">
        <v>0.13856406460551018</v>
      </c>
      <c r="J180" s="11">
        <v>0.42</v>
      </c>
      <c r="K180" s="10">
        <v>5.9999999999999935E-2</v>
      </c>
      <c r="L180" s="10">
        <v>3.4641016151377511E-2</v>
      </c>
      <c r="M180" s="11">
        <v>0.02</v>
      </c>
      <c r="N180" s="10">
        <v>3.4641016151377546E-2</v>
      </c>
      <c r="O180" s="10">
        <v>0.02</v>
      </c>
      <c r="P180" s="11">
        <v>0.06</v>
      </c>
      <c r="Q180" s="10">
        <v>0.10392304845413264</v>
      </c>
      <c r="R180" s="10">
        <v>6.0000000000000005E-2</v>
      </c>
      <c r="S180" s="11">
        <v>0.12</v>
      </c>
      <c r="T180" s="10">
        <v>0.10392304845413264</v>
      </c>
      <c r="U180" s="10">
        <v>6.0000000000000005E-2</v>
      </c>
      <c r="V180" s="10">
        <v>0.06</v>
      </c>
      <c r="W180" s="10">
        <v>0</v>
      </c>
      <c r="X180" s="10">
        <v>0</v>
      </c>
      <c r="Y180" s="10">
        <v>0</v>
      </c>
      <c r="Z180" s="10">
        <v>0</v>
      </c>
      <c r="AA180" s="10">
        <v>0</v>
      </c>
      <c r="AB180" s="10">
        <v>0</v>
      </c>
      <c r="AC180" s="10">
        <v>0</v>
      </c>
      <c r="AD180" s="10">
        <v>0</v>
      </c>
      <c r="AE180" s="10">
        <v>0</v>
      </c>
      <c r="AF180" s="10">
        <v>0</v>
      </c>
      <c r="AG180" s="10">
        <v>0</v>
      </c>
      <c r="AH180" s="10">
        <v>0</v>
      </c>
      <c r="AI180" s="10">
        <v>0</v>
      </c>
      <c r="AJ180" s="10">
        <v>0</v>
      </c>
      <c r="AK180" s="10">
        <v>0.09</v>
      </c>
      <c r="AL180" s="10">
        <v>4.2426406871192847E-2</v>
      </c>
      <c r="AM180" s="10">
        <v>2.4494897427831779E-2</v>
      </c>
    </row>
    <row r="181" spans="1:39" ht="15" x14ac:dyDescent="0.25">
      <c r="A181" s="4"/>
      <c r="B181" s="12" t="s">
        <v>74</v>
      </c>
      <c r="C181" s="13">
        <f t="shared" ref="C181:AM181" si="41">SUM(C168:C180)</f>
        <v>32.400000000000006</v>
      </c>
      <c r="D181" s="13">
        <f t="shared" si="41"/>
        <v>37.97999999999999</v>
      </c>
      <c r="E181" s="13">
        <f t="shared" si="41"/>
        <v>13.16573066614529</v>
      </c>
      <c r="F181" s="13">
        <f t="shared" si="41"/>
        <v>7.6012381441770946</v>
      </c>
      <c r="G181" s="13">
        <f t="shared" si="41"/>
        <v>26.76</v>
      </c>
      <c r="H181" s="13">
        <f t="shared" si="41"/>
        <v>9.130653917878174</v>
      </c>
      <c r="I181" s="13">
        <f t="shared" si="41"/>
        <v>5.2715854973642751</v>
      </c>
      <c r="J181" s="13">
        <f t="shared" si="41"/>
        <v>31.240000000000006</v>
      </c>
      <c r="K181" s="13">
        <f t="shared" si="41"/>
        <v>6.2916128563756661</v>
      </c>
      <c r="L181" s="13">
        <f t="shared" si="41"/>
        <v>3.6324643762654025</v>
      </c>
      <c r="M181" s="13">
        <f t="shared" si="41"/>
        <v>15.499999999999996</v>
      </c>
      <c r="N181" s="13">
        <f t="shared" si="41"/>
        <v>2.9638868507880693</v>
      </c>
      <c r="O181" s="13">
        <f t="shared" si="41"/>
        <v>1.7112008711500839</v>
      </c>
      <c r="P181" s="13">
        <f t="shared" si="41"/>
        <v>24</v>
      </c>
      <c r="Q181" s="13">
        <f t="shared" si="41"/>
        <v>14.226121202607555</v>
      </c>
      <c r="R181" s="13">
        <f t="shared" si="41"/>
        <v>8.2134549058497139</v>
      </c>
      <c r="S181" s="13">
        <f t="shared" si="41"/>
        <v>20.560000000000002</v>
      </c>
      <c r="T181" s="13">
        <f t="shared" si="41"/>
        <v>6.6419535705981607</v>
      </c>
      <c r="U181" s="13">
        <f t="shared" si="41"/>
        <v>3.834733681929845</v>
      </c>
      <c r="V181" s="13">
        <f t="shared" si="41"/>
        <v>14.780000000000003</v>
      </c>
      <c r="W181" s="13">
        <f t="shared" si="41"/>
        <v>5.0339655134140981</v>
      </c>
      <c r="X181" s="13">
        <f t="shared" si="41"/>
        <v>2.9063613442609229</v>
      </c>
      <c r="Y181" s="13">
        <f t="shared" si="41"/>
        <v>9.41</v>
      </c>
      <c r="Z181" s="13">
        <f t="shared" si="41"/>
        <v>4.96469458482375</v>
      </c>
      <c r="AA181" s="13">
        <f t="shared" si="41"/>
        <v>2.8663677549922704</v>
      </c>
      <c r="AB181" s="13">
        <f t="shared" si="41"/>
        <v>8.31</v>
      </c>
      <c r="AC181" s="13">
        <f t="shared" si="41"/>
        <v>2.0731480872029806</v>
      </c>
      <c r="AD181" s="13">
        <f t="shared" si="41"/>
        <v>1.1969326062165984</v>
      </c>
      <c r="AE181" s="13">
        <f t="shared" si="41"/>
        <v>9.94</v>
      </c>
      <c r="AF181" s="13">
        <f t="shared" si="41"/>
        <v>2.7920621640718979</v>
      </c>
      <c r="AG181" s="13">
        <f t="shared" si="41"/>
        <v>1.6119978420210797</v>
      </c>
      <c r="AH181" s="13">
        <f t="shared" si="41"/>
        <v>9.4400000000000013</v>
      </c>
      <c r="AI181" s="13">
        <f t="shared" si="41"/>
        <v>1.6461421903135969</v>
      </c>
      <c r="AJ181" s="13">
        <f t="shared" si="41"/>
        <v>0.95040063670195563</v>
      </c>
      <c r="AK181" s="13">
        <f t="shared" si="41"/>
        <v>17.02</v>
      </c>
      <c r="AL181" s="13">
        <f t="shared" si="41"/>
        <v>5.5394142447791417</v>
      </c>
      <c r="AM181" s="13">
        <f t="shared" si="41"/>
        <v>3.1981823053760849</v>
      </c>
    </row>
    <row r="182" spans="1:39" x14ac:dyDescent="0.2">
      <c r="C182" t="s">
        <v>1</v>
      </c>
      <c r="D182" t="s">
        <v>2</v>
      </c>
      <c r="J182" t="s">
        <v>3</v>
      </c>
    </row>
    <row r="183" spans="1:39" x14ac:dyDescent="0.2">
      <c r="B183" s="4" t="s">
        <v>72</v>
      </c>
      <c r="C183" s="4"/>
      <c r="D183" s="4" t="s">
        <v>48</v>
      </c>
      <c r="E183" s="4" t="s">
        <v>5</v>
      </c>
      <c r="F183" s="4" t="s">
        <v>49</v>
      </c>
      <c r="G183" s="4" t="s">
        <v>7</v>
      </c>
      <c r="H183" s="4" t="s">
        <v>8</v>
      </c>
      <c r="I183" s="4" t="s">
        <v>9</v>
      </c>
      <c r="J183" s="4" t="s">
        <v>48</v>
      </c>
      <c r="K183" s="4" t="s">
        <v>5</v>
      </c>
      <c r="L183" s="4" t="s">
        <v>49</v>
      </c>
      <c r="M183" s="4" t="s">
        <v>7</v>
      </c>
      <c r="N183" s="4" t="s">
        <v>8</v>
      </c>
      <c r="O183" s="4" t="s">
        <v>9</v>
      </c>
    </row>
    <row r="184" spans="1:39" x14ac:dyDescent="0.2">
      <c r="B184" t="s">
        <v>50</v>
      </c>
      <c r="C184" s="10">
        <f>SUM(C168)</f>
        <v>0.84000000000000008</v>
      </c>
      <c r="D184" s="10">
        <f t="shared" ref="D184" si="42">SUM(D168)</f>
        <v>1.4400000000000002</v>
      </c>
      <c r="E184" s="10">
        <f>SUM(G168)</f>
        <v>1.28</v>
      </c>
      <c r="F184" s="10">
        <f>SUM(J168)</f>
        <v>1.46</v>
      </c>
      <c r="G184" s="10">
        <f>SUM(M168)</f>
        <v>1.04</v>
      </c>
      <c r="H184" s="10">
        <f>SUM(P168)</f>
        <v>1.2400000000000002</v>
      </c>
      <c r="I184" s="10">
        <f>SUM(S168)</f>
        <v>1.04</v>
      </c>
      <c r="J184" s="10">
        <f>SUM(V168)</f>
        <v>1.26</v>
      </c>
      <c r="K184" s="10">
        <f>SUM(Y168)</f>
        <v>0.82</v>
      </c>
      <c r="L184" s="10">
        <f>SUM(AB168)</f>
        <v>0.76000000000000012</v>
      </c>
      <c r="M184" s="10">
        <f>SUM(AE168)</f>
        <v>1</v>
      </c>
      <c r="N184" s="10">
        <f>SUM(AH168)</f>
        <v>0.87999999999999989</v>
      </c>
      <c r="O184" s="10">
        <f>SUM(AK168)</f>
        <v>1.3999999999999997</v>
      </c>
    </row>
    <row r="185" spans="1:39" x14ac:dyDescent="0.2">
      <c r="B185" t="s">
        <v>51</v>
      </c>
      <c r="C185" s="10">
        <f>SUM(C169:C172)</f>
        <v>28.680000000000003</v>
      </c>
      <c r="D185" s="10">
        <f t="shared" ref="D185" si="43">SUM(D169:D172)</f>
        <v>14.8</v>
      </c>
      <c r="E185" s="10">
        <f>SUM(G169:G172)</f>
        <v>10.719999999999999</v>
      </c>
      <c r="F185" s="10">
        <f>SUM(J169:J172)</f>
        <v>12.620000000000001</v>
      </c>
      <c r="G185" s="10">
        <f>SUM(M169:M172)</f>
        <v>8.74</v>
      </c>
      <c r="H185" s="10">
        <f>SUM(P169:P172)</f>
        <v>10.16</v>
      </c>
      <c r="I185" s="10">
        <f>SUM(S169:S172)</f>
        <v>11.8</v>
      </c>
      <c r="J185" s="10">
        <f>SUM(V169:V172)</f>
        <v>9.86</v>
      </c>
      <c r="K185" s="10">
        <f>SUM(Y169:Y172)</f>
        <v>7.660000000000001</v>
      </c>
      <c r="L185" s="10">
        <f>SUM(AB169:AB172)</f>
        <v>6.56</v>
      </c>
      <c r="M185" s="10">
        <f>SUM(AE169:AE172)</f>
        <v>7.84</v>
      </c>
      <c r="N185" s="10">
        <f>SUM(AH169:AH172)</f>
        <v>7.5799999999999992</v>
      </c>
      <c r="O185" s="10">
        <f>SUM(AK169:AK172)</f>
        <v>10.780000000000001</v>
      </c>
    </row>
    <row r="186" spans="1:39" x14ac:dyDescent="0.2">
      <c r="B186" t="s">
        <v>52</v>
      </c>
      <c r="C186" s="10">
        <f>SUM(C173:C177)</f>
        <v>2.76</v>
      </c>
      <c r="D186" s="10">
        <f t="shared" ref="D186" si="44">SUM(D173:D177)</f>
        <v>20.32</v>
      </c>
      <c r="E186" s="10">
        <f>SUM(G173:G177)</f>
        <v>14.12</v>
      </c>
      <c r="F186" s="10">
        <f>SUM(J173:J177)</f>
        <v>16.259999999999998</v>
      </c>
      <c r="G186" s="10">
        <f>SUM(M173:M177)</f>
        <v>5.62</v>
      </c>
      <c r="H186" s="10">
        <f>SUM(P173:P177)</f>
        <v>11.98</v>
      </c>
      <c r="I186" s="10">
        <f>SUM(S173:S177)</f>
        <v>7.44</v>
      </c>
      <c r="J186" s="10">
        <f>SUM(V173:V177)</f>
        <v>3.4799999999999995</v>
      </c>
      <c r="K186" s="10">
        <f>SUM(Y173:Y177)</f>
        <v>0.93000000000000016</v>
      </c>
      <c r="L186" s="10">
        <f>SUM(AB173:AB177)</f>
        <v>0.99</v>
      </c>
      <c r="M186" s="10">
        <f>SUM(AE173:AE177)</f>
        <v>1.1000000000000001</v>
      </c>
      <c r="N186" s="10">
        <f>SUM(AH173:AH177)</f>
        <v>0.9800000000000002</v>
      </c>
      <c r="O186" s="10">
        <f>SUM(AK173:AK177)</f>
        <v>4.54</v>
      </c>
    </row>
    <row r="187" spans="1:39" x14ac:dyDescent="0.2">
      <c r="B187" t="s">
        <v>53</v>
      </c>
      <c r="C187" s="10">
        <f>SUM(C178:C180)</f>
        <v>0.12</v>
      </c>
      <c r="D187" s="10">
        <f t="shared" ref="D187" si="45">SUM(D178:D180)</f>
        <v>1.42</v>
      </c>
      <c r="E187" s="10">
        <f>SUM(G178:G180)</f>
        <v>0.64</v>
      </c>
      <c r="F187" s="10">
        <f>SUM(J178:J180)</f>
        <v>0.9</v>
      </c>
      <c r="G187" s="10">
        <f>SUM(M178:M180)</f>
        <v>0.1</v>
      </c>
      <c r="H187" s="10">
        <f>SUM(P178:P180)</f>
        <v>0.62000000000000011</v>
      </c>
      <c r="I187" s="10">
        <f>SUM(S178:S180)</f>
        <v>0.28000000000000003</v>
      </c>
      <c r="J187" s="10">
        <f>SUM(V178:V180)</f>
        <v>0.18</v>
      </c>
      <c r="K187" s="10">
        <f t="shared" ref="K187" si="46">SUM(M178:M180)</f>
        <v>0.1</v>
      </c>
      <c r="L187" s="10">
        <f>SUM(AB178:AB180)</f>
        <v>0</v>
      </c>
      <c r="M187" s="10">
        <f>SUM(AE178:AE180)</f>
        <v>0</v>
      </c>
      <c r="N187" s="10">
        <f>SUM(AH178:AH180)</f>
        <v>0</v>
      </c>
      <c r="O187" s="10">
        <f>SUM(AK178:AK180)</f>
        <v>0.3</v>
      </c>
    </row>
    <row r="188" spans="1:39" x14ac:dyDescent="0.2">
      <c r="B188" s="4" t="s">
        <v>55</v>
      </c>
      <c r="C188" s="13">
        <f>SUM(C184:C187)</f>
        <v>32.4</v>
      </c>
      <c r="D188" s="13">
        <f>SUM(D184:D187)</f>
        <v>37.980000000000004</v>
      </c>
      <c r="E188" s="13">
        <f>SUM(E184:E187)</f>
        <v>26.759999999999998</v>
      </c>
      <c r="F188" s="13">
        <f t="shared" ref="F188" si="47">SUM(F184:F187)</f>
        <v>31.24</v>
      </c>
      <c r="G188" s="13">
        <f t="shared" ref="G188" si="48">SUM(G184:G187)</f>
        <v>15.500000000000002</v>
      </c>
      <c r="H188" s="13">
        <f t="shared" ref="H188" si="49">SUM(H184:H187)</f>
        <v>24.000000000000004</v>
      </c>
      <c r="I188" s="13">
        <f t="shared" ref="I188" si="50">SUM(I184:I187)</f>
        <v>20.560000000000002</v>
      </c>
      <c r="J188" s="13">
        <f t="shared" ref="J188" si="51">SUM(J184:J187)</f>
        <v>14.779999999999998</v>
      </c>
      <c r="K188" s="13">
        <f t="shared" ref="K188" si="52">SUM(K184:K187)</f>
        <v>9.51</v>
      </c>
      <c r="L188" s="13">
        <f t="shared" ref="L188" si="53">SUM(L184:L187)</f>
        <v>8.3099999999999987</v>
      </c>
      <c r="M188" s="13">
        <f t="shared" ref="M188" si="54">SUM(M184:M187)</f>
        <v>9.94</v>
      </c>
      <c r="N188" s="13">
        <f t="shared" ref="N188" si="55">SUM(N184:N187)</f>
        <v>9.44</v>
      </c>
      <c r="O188" s="13">
        <f t="shared" ref="O188" si="56">SUM(O184:O187)</f>
        <v>17.020000000000003</v>
      </c>
    </row>
    <row r="190" spans="1:39" ht="23.25" x14ac:dyDescent="0.35">
      <c r="A190" s="1" t="s">
        <v>76</v>
      </c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x14ac:dyDescent="0.2">
      <c r="C191" s="2" t="s">
        <v>1</v>
      </c>
      <c r="D191" s="3" t="s">
        <v>2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2" t="s">
        <v>3</v>
      </c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</row>
    <row r="192" spans="1:39" x14ac:dyDescent="0.2">
      <c r="C192" s="3"/>
      <c r="D192" s="4" t="s">
        <v>4</v>
      </c>
      <c r="E192" s="4"/>
      <c r="F192" s="4"/>
      <c r="G192" s="3" t="s">
        <v>5</v>
      </c>
      <c r="H192" s="3"/>
      <c r="I192" s="3"/>
      <c r="J192" s="5" t="s">
        <v>6</v>
      </c>
      <c r="K192" s="5"/>
      <c r="L192" s="5"/>
      <c r="M192" s="6" t="s">
        <v>7</v>
      </c>
      <c r="N192" s="6"/>
      <c r="O192" s="6"/>
      <c r="P192" s="7" t="s">
        <v>8</v>
      </c>
      <c r="Q192" s="7"/>
      <c r="R192" s="7"/>
      <c r="S192" s="8" t="s">
        <v>9</v>
      </c>
      <c r="T192" s="8"/>
      <c r="U192" s="8"/>
      <c r="V192" s="4" t="s">
        <v>4</v>
      </c>
      <c r="W192" s="4"/>
      <c r="X192" s="4"/>
      <c r="Y192" s="3" t="s">
        <v>5</v>
      </c>
      <c r="Z192" s="3"/>
      <c r="AA192" s="3"/>
      <c r="AB192" s="5" t="s">
        <v>6</v>
      </c>
      <c r="AC192" s="5"/>
      <c r="AD192" s="5"/>
      <c r="AE192" s="6" t="s">
        <v>7</v>
      </c>
      <c r="AF192" s="6"/>
      <c r="AG192" s="6"/>
      <c r="AH192" s="7" t="s">
        <v>8</v>
      </c>
      <c r="AI192" s="7"/>
      <c r="AJ192" s="7"/>
      <c r="AK192" s="8" t="s">
        <v>9</v>
      </c>
      <c r="AL192" s="8"/>
      <c r="AM192" s="8"/>
    </row>
    <row r="193" spans="1:39" x14ac:dyDescent="0.2">
      <c r="A193" s="9" t="s">
        <v>10</v>
      </c>
      <c r="B193" s="9" t="s">
        <v>11</v>
      </c>
      <c r="C193" s="9" t="s">
        <v>12</v>
      </c>
      <c r="D193" s="9" t="s">
        <v>12</v>
      </c>
      <c r="E193" s="9" t="s">
        <v>13</v>
      </c>
      <c r="F193" s="9" t="s">
        <v>14</v>
      </c>
      <c r="G193" s="9" t="s">
        <v>12</v>
      </c>
      <c r="H193" s="9" t="s">
        <v>13</v>
      </c>
      <c r="I193" s="9" t="s">
        <v>14</v>
      </c>
      <c r="J193" s="9" t="s">
        <v>12</v>
      </c>
      <c r="K193" s="9" t="s">
        <v>13</v>
      </c>
      <c r="L193" s="9" t="s">
        <v>14</v>
      </c>
      <c r="M193" s="9" t="s">
        <v>12</v>
      </c>
      <c r="N193" s="9" t="s">
        <v>13</v>
      </c>
      <c r="O193" s="9" t="s">
        <v>14</v>
      </c>
      <c r="P193" s="9" t="s">
        <v>12</v>
      </c>
      <c r="Q193" s="9" t="s">
        <v>13</v>
      </c>
      <c r="R193" s="9" t="s">
        <v>14</v>
      </c>
      <c r="S193" s="9" t="s">
        <v>12</v>
      </c>
      <c r="T193" s="9" t="s">
        <v>13</v>
      </c>
      <c r="U193" s="9" t="s">
        <v>14</v>
      </c>
      <c r="V193" s="9" t="s">
        <v>12</v>
      </c>
      <c r="W193" s="9" t="s">
        <v>13</v>
      </c>
      <c r="X193" s="9" t="s">
        <v>14</v>
      </c>
      <c r="Y193" s="9" t="s">
        <v>12</v>
      </c>
      <c r="Z193" s="9" t="s">
        <v>13</v>
      </c>
      <c r="AA193" s="9" t="s">
        <v>14</v>
      </c>
      <c r="AB193" s="9" t="s">
        <v>12</v>
      </c>
      <c r="AC193" s="9" t="s">
        <v>13</v>
      </c>
      <c r="AD193" s="9" t="s">
        <v>14</v>
      </c>
      <c r="AE193" s="9" t="s">
        <v>12</v>
      </c>
      <c r="AF193" s="9" t="s">
        <v>13</v>
      </c>
      <c r="AG193" s="9" t="s">
        <v>14</v>
      </c>
      <c r="AH193" s="9" t="s">
        <v>12</v>
      </c>
      <c r="AI193" s="9" t="s">
        <v>13</v>
      </c>
      <c r="AJ193" s="9" t="s">
        <v>14</v>
      </c>
      <c r="AK193" s="9" t="s">
        <v>12</v>
      </c>
      <c r="AL193" s="9" t="s">
        <v>13</v>
      </c>
      <c r="AM193" s="9" t="s">
        <v>14</v>
      </c>
    </row>
    <row r="194" spans="1:39" ht="15" x14ac:dyDescent="0.25">
      <c r="A194" s="10">
        <v>12</v>
      </c>
      <c r="B194" s="10" t="s">
        <v>59</v>
      </c>
      <c r="C194" s="10">
        <v>14.879999999999999</v>
      </c>
      <c r="D194" s="11">
        <v>0.55999999999999994</v>
      </c>
      <c r="E194" s="10">
        <v>0.28354893757515653</v>
      </c>
      <c r="F194" s="10">
        <v>0.16370705543744904</v>
      </c>
      <c r="G194" s="11">
        <v>0</v>
      </c>
      <c r="H194" s="10">
        <v>0</v>
      </c>
      <c r="I194" s="10">
        <v>0</v>
      </c>
      <c r="J194" s="11">
        <v>0.94000000000000006</v>
      </c>
      <c r="K194" s="10">
        <v>0.90266272771174072</v>
      </c>
      <c r="L194" s="10">
        <v>0.52115256883181538</v>
      </c>
      <c r="M194" s="11">
        <v>0.44000000000000011</v>
      </c>
      <c r="N194" s="10">
        <v>0.36166282640050235</v>
      </c>
      <c r="O194" s="10">
        <v>0.20880613017821092</v>
      </c>
      <c r="P194" s="11">
        <v>0.40000000000000008</v>
      </c>
      <c r="Q194" s="10">
        <v>0.42142615011410955</v>
      </c>
      <c r="R194" s="10">
        <v>0.24331050121192879</v>
      </c>
      <c r="S194" s="11">
        <v>1</v>
      </c>
      <c r="T194" s="10">
        <v>0.72332565280100503</v>
      </c>
      <c r="U194" s="10">
        <v>0.41761226035642207</v>
      </c>
      <c r="V194" s="10">
        <v>0.41999999999999993</v>
      </c>
      <c r="W194" s="10">
        <v>0.16970562748477155</v>
      </c>
      <c r="X194" s="10">
        <v>9.7979589711327211E-2</v>
      </c>
      <c r="Y194" s="10">
        <v>0.62999999999999989</v>
      </c>
      <c r="Z194" s="10">
        <v>4.2426406871193201E-2</v>
      </c>
      <c r="AA194" s="10">
        <v>2.4494897427831983E-2</v>
      </c>
      <c r="AB194" s="10">
        <v>0.30000000000000004</v>
      </c>
      <c r="AC194" s="10"/>
      <c r="AD194" s="10">
        <v>0</v>
      </c>
      <c r="AE194" s="10">
        <v>0.30000000000000004</v>
      </c>
      <c r="AF194" s="10">
        <v>8.4852813742385944E-2</v>
      </c>
      <c r="AG194" s="10">
        <v>4.8989794855663703E-2</v>
      </c>
      <c r="AH194" s="10">
        <v>0.60000000000000009</v>
      </c>
      <c r="AI194" s="10"/>
      <c r="AJ194" s="10">
        <v>0</v>
      </c>
      <c r="AK194" s="10">
        <v>0.12000000000000011</v>
      </c>
      <c r="AL194" s="10"/>
      <c r="AM194" s="10">
        <v>0</v>
      </c>
    </row>
    <row r="195" spans="1:39" ht="15" x14ac:dyDescent="0.25">
      <c r="A195" s="10">
        <v>13</v>
      </c>
      <c r="B195" s="10" t="s">
        <v>60</v>
      </c>
      <c r="C195" s="10">
        <v>13.26</v>
      </c>
      <c r="D195" s="11">
        <v>0.44</v>
      </c>
      <c r="E195" s="10">
        <v>0.46604720790924176</v>
      </c>
      <c r="F195" s="10">
        <v>0.26907248094147423</v>
      </c>
      <c r="G195" s="11">
        <v>0.18000000000000002</v>
      </c>
      <c r="H195" s="10">
        <v>0.31176914536239791</v>
      </c>
      <c r="I195" s="10">
        <v>0.18000000000000002</v>
      </c>
      <c r="J195" s="11">
        <v>0.87999999999999989</v>
      </c>
      <c r="K195" s="10">
        <v>1.0905044704172466</v>
      </c>
      <c r="L195" s="10">
        <v>0.62960304954788771</v>
      </c>
      <c r="M195" s="11">
        <v>0.14000000000000001</v>
      </c>
      <c r="N195" s="10">
        <v>0.24248711305964282</v>
      </c>
      <c r="O195" s="10">
        <v>0.14000000000000001</v>
      </c>
      <c r="P195" s="11">
        <v>9.9999999999999978E-2</v>
      </c>
      <c r="Q195" s="10">
        <v>0.17320508075688767</v>
      </c>
      <c r="R195" s="10">
        <v>9.9999999999999978E-2</v>
      </c>
      <c r="S195" s="11">
        <v>2.1199999999999997</v>
      </c>
      <c r="T195" s="10">
        <v>1.5844241856270689</v>
      </c>
      <c r="U195" s="10">
        <v>0.9147677300823418</v>
      </c>
      <c r="V195" s="10">
        <v>0.9</v>
      </c>
      <c r="W195" s="10"/>
      <c r="X195" s="10">
        <v>0</v>
      </c>
      <c r="Y195" s="10">
        <v>0.40000000000000008</v>
      </c>
      <c r="Z195" s="10">
        <v>0.45825756949558399</v>
      </c>
      <c r="AA195" s="10">
        <v>0.26457513110645908</v>
      </c>
      <c r="AB195" s="10">
        <v>0.59999999999999987</v>
      </c>
      <c r="AC195" s="10"/>
      <c r="AD195" s="10">
        <v>0</v>
      </c>
      <c r="AE195" s="10">
        <v>0.18000000000000005</v>
      </c>
      <c r="AF195" s="10">
        <v>0</v>
      </c>
      <c r="AG195" s="10">
        <v>0</v>
      </c>
      <c r="AH195" s="153">
        <v>0.54</v>
      </c>
      <c r="AI195" s="10">
        <v>0.7636753236814714</v>
      </c>
      <c r="AJ195" s="10">
        <v>0.44090815370097214</v>
      </c>
      <c r="AK195" s="10">
        <v>6.0000000000000032E-2</v>
      </c>
      <c r="AL195" s="10">
        <v>6.0000000000000026E-2</v>
      </c>
      <c r="AM195" s="10">
        <v>3.464101615137756E-2</v>
      </c>
    </row>
    <row r="196" spans="1:39" ht="15" x14ac:dyDescent="0.25">
      <c r="A196" s="10">
        <v>14</v>
      </c>
      <c r="B196" s="10" t="s">
        <v>61</v>
      </c>
      <c r="C196" s="10">
        <v>51</v>
      </c>
      <c r="D196" s="11">
        <v>3.6799999999999997</v>
      </c>
      <c r="E196" s="10">
        <v>2.7686819969075556</v>
      </c>
      <c r="F196" s="10">
        <v>1.5984992962150479</v>
      </c>
      <c r="G196" s="11">
        <v>2.0599999999999996</v>
      </c>
      <c r="H196" s="10">
        <v>3.5680246635918866</v>
      </c>
      <c r="I196" s="10">
        <v>2.0599999999999996</v>
      </c>
      <c r="J196" s="11">
        <v>6.64</v>
      </c>
      <c r="K196" s="10">
        <v>7.6464893905634899</v>
      </c>
      <c r="L196" s="10">
        <v>4.4147027079974483</v>
      </c>
      <c r="M196" s="11">
        <v>1.4400000000000002</v>
      </c>
      <c r="N196" s="10">
        <v>2.1407475329893524</v>
      </c>
      <c r="O196" s="10">
        <v>1.2359611644384298</v>
      </c>
      <c r="P196" s="11">
        <v>1.4799999999999998</v>
      </c>
      <c r="Q196" s="10">
        <v>2.5634351952019383</v>
      </c>
      <c r="R196" s="10">
        <v>1.48</v>
      </c>
      <c r="S196" s="11">
        <v>14.72</v>
      </c>
      <c r="T196" s="10">
        <v>9.5643713855119614</v>
      </c>
      <c r="U196" s="10">
        <v>5.5219923940548856</v>
      </c>
      <c r="V196" s="10">
        <v>4.0500000000000007</v>
      </c>
      <c r="W196" s="10">
        <v>2.7577164466275335</v>
      </c>
      <c r="X196" s="10">
        <v>1.5921683328090648</v>
      </c>
      <c r="Y196" s="10">
        <v>3.78</v>
      </c>
      <c r="Z196" s="10">
        <v>0.50911688245431408</v>
      </c>
      <c r="AA196" s="10">
        <v>0.29393876913398131</v>
      </c>
      <c r="AB196" s="10">
        <v>4.9799999999999995</v>
      </c>
      <c r="AC196" s="10"/>
      <c r="AD196" s="10">
        <v>0</v>
      </c>
      <c r="AE196" s="10">
        <v>1.829999999999999</v>
      </c>
      <c r="AF196" s="10">
        <v>1.1455129855222066</v>
      </c>
      <c r="AG196" s="10">
        <v>0.66136223055145793</v>
      </c>
      <c r="AH196" s="153">
        <v>2.4600000000000009</v>
      </c>
      <c r="AI196" s="10"/>
      <c r="AJ196" s="10">
        <v>0</v>
      </c>
      <c r="AK196" s="10">
        <v>1.4400000000000002</v>
      </c>
      <c r="AL196" s="10">
        <v>1.1030865786510142</v>
      </c>
      <c r="AM196" s="10">
        <v>0.63686733312362642</v>
      </c>
    </row>
    <row r="197" spans="1:39" ht="15" x14ac:dyDescent="0.25">
      <c r="A197" s="10">
        <v>14</v>
      </c>
      <c r="B197" s="10" t="s">
        <v>62</v>
      </c>
      <c r="C197" s="10">
        <v>35.700000000000003</v>
      </c>
      <c r="D197" s="11">
        <v>1.2800000000000002</v>
      </c>
      <c r="E197" s="10">
        <v>0.96994845223857162</v>
      </c>
      <c r="F197" s="10">
        <v>0.56000000000000028</v>
      </c>
      <c r="G197" s="11">
        <v>2.02</v>
      </c>
      <c r="H197" s="10">
        <v>1.9812117504194244</v>
      </c>
      <c r="I197" s="10">
        <v>1.1438531374263043</v>
      </c>
      <c r="J197" s="11">
        <v>2.5400000000000005</v>
      </c>
      <c r="K197" s="10">
        <v>2.9001379277544719</v>
      </c>
      <c r="L197" s="10">
        <v>1.6743954132760879</v>
      </c>
      <c r="M197" s="11">
        <v>0.79999999999999993</v>
      </c>
      <c r="N197" s="10">
        <v>0.81902380917773099</v>
      </c>
      <c r="O197" s="10">
        <v>0.4728636167014757</v>
      </c>
      <c r="P197" s="11">
        <v>0.68</v>
      </c>
      <c r="Q197" s="10">
        <v>1.1777945491468365</v>
      </c>
      <c r="R197" s="10">
        <v>0.67999999999999994</v>
      </c>
      <c r="S197" s="11">
        <v>3.0999999999999996</v>
      </c>
      <c r="T197" s="10">
        <v>2.5401574754333636</v>
      </c>
      <c r="U197" s="10">
        <v>1.4665606022254927</v>
      </c>
      <c r="V197" s="10">
        <v>0.96</v>
      </c>
      <c r="W197" s="10">
        <v>1.1030865786510147</v>
      </c>
      <c r="X197" s="10">
        <v>0.63686733312362664</v>
      </c>
      <c r="Y197" s="10">
        <v>1.08</v>
      </c>
      <c r="Z197" s="10"/>
      <c r="AA197" s="10">
        <v>0</v>
      </c>
      <c r="AB197" s="10">
        <v>1.6799999999999997</v>
      </c>
      <c r="AC197" s="10"/>
      <c r="AD197" s="10">
        <v>0</v>
      </c>
      <c r="AE197" s="10">
        <v>0.51</v>
      </c>
      <c r="AF197" s="10">
        <v>0.21213203435596462</v>
      </c>
      <c r="AG197" s="10">
        <v>0.12247448713915912</v>
      </c>
      <c r="AH197" s="153">
        <v>1.58</v>
      </c>
      <c r="AI197" s="10"/>
      <c r="AJ197" s="10">
        <v>0</v>
      </c>
      <c r="AK197" s="10">
        <v>0.26999999999999991</v>
      </c>
      <c r="AL197" s="10">
        <v>0.38183766184073553</v>
      </c>
      <c r="AM197" s="10">
        <v>0.22045407685048596</v>
      </c>
    </row>
    <row r="198" spans="1:39" ht="15" x14ac:dyDescent="0.25">
      <c r="A198" s="10">
        <v>16</v>
      </c>
      <c r="B198" s="10" t="s">
        <v>63</v>
      </c>
      <c r="C198" s="10">
        <v>75.599999999999994</v>
      </c>
      <c r="D198" s="11">
        <v>5.0600000000000014</v>
      </c>
      <c r="E198" s="10">
        <v>1.3420879255846072</v>
      </c>
      <c r="F198" s="10">
        <v>0.77485482511241943</v>
      </c>
      <c r="G198" s="11">
        <v>6.9000000000000012</v>
      </c>
      <c r="H198" s="10">
        <v>6.1991934959315458</v>
      </c>
      <c r="I198" s="10">
        <v>3.5791060336346554</v>
      </c>
      <c r="J198" s="11">
        <v>6.8</v>
      </c>
      <c r="K198" s="10">
        <v>6.4784257346982033</v>
      </c>
      <c r="L198" s="10">
        <v>3.740320841853007</v>
      </c>
      <c r="M198" s="11">
        <v>2.6799999999999997</v>
      </c>
      <c r="N198" s="10">
        <v>2.5436980952935437</v>
      </c>
      <c r="O198" s="10">
        <v>1.4686047800548658</v>
      </c>
      <c r="P198" s="11">
        <v>4.2400000000000011</v>
      </c>
      <c r="Q198" s="10">
        <v>5.2698766588981947</v>
      </c>
      <c r="R198" s="10">
        <v>3.0425647076109983</v>
      </c>
      <c r="S198" s="11">
        <v>9.2200000000000006</v>
      </c>
      <c r="T198" s="10">
        <v>4.5684132912861557</v>
      </c>
      <c r="U198" s="10">
        <v>2.6375746434935263</v>
      </c>
      <c r="V198" s="10">
        <v>1.3499999999999996</v>
      </c>
      <c r="W198" s="10">
        <v>0.2969848480983508</v>
      </c>
      <c r="X198" s="10">
        <v>0.17146428199482297</v>
      </c>
      <c r="Y198" s="10">
        <v>3.4799999999999986</v>
      </c>
      <c r="Z198" s="10"/>
      <c r="AA198" s="10">
        <v>0</v>
      </c>
      <c r="AB198" s="10">
        <v>3.7800000000000002</v>
      </c>
      <c r="AC198" s="10"/>
      <c r="AD198" s="10">
        <v>0</v>
      </c>
      <c r="AE198" s="10">
        <v>1.0799999999999996</v>
      </c>
      <c r="AF198" s="10">
        <v>0.50911688245431408</v>
      </c>
      <c r="AG198" s="10">
        <v>0.29393876913398131</v>
      </c>
      <c r="AH198" s="153">
        <v>1.620000000000001</v>
      </c>
      <c r="AI198" s="10"/>
      <c r="AJ198" s="10">
        <v>0</v>
      </c>
      <c r="AK198" s="10">
        <v>0.60000000000000053</v>
      </c>
      <c r="AL198" s="10">
        <v>0.5939696961966997</v>
      </c>
      <c r="AM198" s="10">
        <v>0.34292856398964483</v>
      </c>
    </row>
    <row r="199" spans="1:39" ht="15" x14ac:dyDescent="0.25">
      <c r="A199" s="10">
        <v>18</v>
      </c>
      <c r="B199" s="10" t="s">
        <v>64</v>
      </c>
      <c r="C199" s="10">
        <v>156.66</v>
      </c>
      <c r="D199" s="11">
        <v>5.04</v>
      </c>
      <c r="E199" s="10">
        <v>0.93722996110879808</v>
      </c>
      <c r="F199" s="10">
        <v>0.54110997033874708</v>
      </c>
      <c r="G199" s="11">
        <v>0</v>
      </c>
      <c r="H199" s="10">
        <v>0</v>
      </c>
      <c r="I199" s="10">
        <v>0</v>
      </c>
      <c r="J199" s="11">
        <v>5.5200000000000005</v>
      </c>
      <c r="K199" s="10">
        <v>5.2963383577713401</v>
      </c>
      <c r="L199" s="10">
        <v>3.0578423765786238</v>
      </c>
      <c r="M199" s="11">
        <v>2.2799999999999994</v>
      </c>
      <c r="N199" s="10">
        <v>2.2224311012942555</v>
      </c>
      <c r="O199" s="10">
        <v>1.2831211945876349</v>
      </c>
      <c r="P199" s="11">
        <v>3.94</v>
      </c>
      <c r="Q199" s="10">
        <v>5.2500285713508266</v>
      </c>
      <c r="R199" s="10">
        <v>3.0311054089226261</v>
      </c>
      <c r="S199" s="11">
        <v>7.4000000000000012</v>
      </c>
      <c r="T199" s="10">
        <v>4.6095986810133471</v>
      </c>
      <c r="U199" s="10">
        <v>2.6613530393392</v>
      </c>
      <c r="V199" s="10">
        <v>0.20999999999999996</v>
      </c>
      <c r="W199" s="10">
        <v>0.29698484809834991</v>
      </c>
      <c r="X199" s="10">
        <v>0.17146428199482244</v>
      </c>
      <c r="Y199" s="10">
        <v>0.53999999999999959</v>
      </c>
      <c r="Z199" s="10"/>
      <c r="AA199" s="10">
        <v>0</v>
      </c>
      <c r="AB199" s="10">
        <v>0.83999999999999986</v>
      </c>
      <c r="AC199" s="10"/>
      <c r="AD199" s="10">
        <v>0</v>
      </c>
      <c r="AE199" s="10">
        <v>0.15000000000000036</v>
      </c>
      <c r="AF199" s="10">
        <v>0.12727922061357835</v>
      </c>
      <c r="AG199" s="10">
        <v>7.3484692283495232E-2</v>
      </c>
      <c r="AH199" s="10">
        <v>1.5000000000000009</v>
      </c>
      <c r="AI199" s="10"/>
      <c r="AJ199" s="10">
        <v>0</v>
      </c>
      <c r="AK199" s="10">
        <v>0.23999999999999977</v>
      </c>
      <c r="AL199" s="10"/>
      <c r="AM199" s="10">
        <v>0</v>
      </c>
    </row>
    <row r="200" spans="1:39" ht="15" x14ac:dyDescent="0.25">
      <c r="A200" s="10">
        <v>18</v>
      </c>
      <c r="B200" s="10" t="s">
        <v>65</v>
      </c>
      <c r="C200" s="10">
        <v>136.80000000000001</v>
      </c>
      <c r="D200" s="11">
        <v>4.18</v>
      </c>
      <c r="E200" s="10">
        <v>0.91651513899116988</v>
      </c>
      <c r="F200" s="10">
        <v>0.52915026221291928</v>
      </c>
      <c r="G200" s="11">
        <v>5.04</v>
      </c>
      <c r="H200" s="10">
        <v>4.8968969766577706</v>
      </c>
      <c r="I200" s="10">
        <v>2.8272247876672285</v>
      </c>
      <c r="J200" s="11">
        <v>4.76</v>
      </c>
      <c r="K200" s="10">
        <v>4.5224771972891142</v>
      </c>
      <c r="L200" s="10">
        <v>2.6110534272588146</v>
      </c>
      <c r="M200" s="11">
        <v>2.14</v>
      </c>
      <c r="N200" s="10">
        <v>2.1300704213710868</v>
      </c>
      <c r="O200" s="10">
        <v>1.2297967311714566</v>
      </c>
      <c r="P200" s="11">
        <v>3.78</v>
      </c>
      <c r="Q200" s="10">
        <v>4.843676289761734</v>
      </c>
      <c r="R200" s="10">
        <v>2.7964978097613451</v>
      </c>
      <c r="S200" s="11">
        <v>6.36</v>
      </c>
      <c r="T200" s="10">
        <v>2.9740880955344924</v>
      </c>
      <c r="U200" s="10">
        <v>1.7170905625505006</v>
      </c>
      <c r="V200" s="10">
        <v>0.53999999999999915</v>
      </c>
      <c r="W200" s="10"/>
      <c r="X200" s="10">
        <v>0</v>
      </c>
      <c r="Y200" s="10">
        <v>0.83999999999999986</v>
      </c>
      <c r="Z200" s="10"/>
      <c r="AA200" s="10">
        <v>0</v>
      </c>
      <c r="AB200" s="10">
        <v>0.77999999999999936</v>
      </c>
      <c r="AC200" s="10"/>
      <c r="AD200" s="10">
        <v>0</v>
      </c>
      <c r="AE200" s="10">
        <v>0.14999999999999991</v>
      </c>
      <c r="AF200" s="10">
        <v>0.12727922061357833</v>
      </c>
      <c r="AG200" s="10">
        <v>7.3484692283495218E-2</v>
      </c>
      <c r="AH200" s="10">
        <v>1.1999999999999993</v>
      </c>
      <c r="AI200" s="10"/>
      <c r="AJ200" s="10">
        <v>0</v>
      </c>
      <c r="AK200" s="10">
        <v>0.18000000000000016</v>
      </c>
      <c r="AL200" s="10"/>
      <c r="AM200" s="10">
        <v>0</v>
      </c>
    </row>
    <row r="201" spans="1:39" ht="15" x14ac:dyDescent="0.25">
      <c r="A201" s="10">
        <v>20</v>
      </c>
      <c r="B201" s="10" t="s">
        <v>66</v>
      </c>
      <c r="C201" s="10">
        <v>136.92000000000002</v>
      </c>
      <c r="D201" s="11">
        <v>3.78</v>
      </c>
      <c r="E201" s="10">
        <v>0.39344631145811976</v>
      </c>
      <c r="F201" s="10">
        <v>0.22715633383201078</v>
      </c>
      <c r="G201" s="11">
        <v>4.88</v>
      </c>
      <c r="H201" s="10">
        <v>3.8439042651970392</v>
      </c>
      <c r="I201" s="10">
        <v>2.2192791622506611</v>
      </c>
      <c r="J201" s="11">
        <v>5.0199999999999996</v>
      </c>
      <c r="K201" s="10">
        <v>4.6500322579526259</v>
      </c>
      <c r="L201" s="10">
        <v>2.6846973758693919</v>
      </c>
      <c r="M201" s="11">
        <v>3.1199999999999988</v>
      </c>
      <c r="N201" s="10">
        <v>1.5998749951168065</v>
      </c>
      <c r="O201" s="10">
        <v>0.9236882591004395</v>
      </c>
      <c r="P201" s="11">
        <v>5.28</v>
      </c>
      <c r="Q201" s="10">
        <v>5.6390424719095718</v>
      </c>
      <c r="R201" s="10">
        <v>3.2557026891287242</v>
      </c>
      <c r="S201" s="11">
        <v>6.7199999999999989</v>
      </c>
      <c r="T201" s="10">
        <v>2.6583453500250869</v>
      </c>
      <c r="U201" s="10">
        <v>1.534796403435974</v>
      </c>
      <c r="V201" s="10"/>
      <c r="W201" s="10"/>
      <c r="X201" s="10">
        <v>0</v>
      </c>
      <c r="Y201" s="10">
        <v>0.6599999999999997</v>
      </c>
      <c r="Z201" s="10"/>
      <c r="AA201" s="10">
        <v>0</v>
      </c>
      <c r="AB201" s="10">
        <v>0.24000000000000021</v>
      </c>
      <c r="AC201" s="10"/>
      <c r="AD201" s="10">
        <v>0</v>
      </c>
      <c r="AE201" s="10">
        <v>0.18000000000000005</v>
      </c>
      <c r="AF201" s="10">
        <v>0.16970562748477139</v>
      </c>
      <c r="AG201" s="10">
        <v>9.7979589711327114E-2</v>
      </c>
      <c r="AH201" s="10">
        <v>0.54</v>
      </c>
      <c r="AI201" s="10"/>
      <c r="AJ201" s="10">
        <v>0</v>
      </c>
      <c r="AK201" s="10"/>
      <c r="AL201" s="10"/>
      <c r="AM201" s="10">
        <v>0</v>
      </c>
    </row>
    <row r="202" spans="1:39" ht="15" x14ac:dyDescent="0.25">
      <c r="A202" s="10">
        <v>20</v>
      </c>
      <c r="B202" s="10" t="s">
        <v>67</v>
      </c>
      <c r="C202" s="10">
        <v>125.16</v>
      </c>
      <c r="D202" s="11">
        <v>3.28</v>
      </c>
      <c r="E202" s="10">
        <v>0.27712812921102059</v>
      </c>
      <c r="F202" s="10">
        <v>0.16000000000000014</v>
      </c>
      <c r="G202" s="11">
        <v>6.7</v>
      </c>
      <c r="H202" s="10">
        <v>4.7854780325480553</v>
      </c>
      <c r="I202" s="10">
        <v>2.7628970302926605</v>
      </c>
      <c r="J202" s="11">
        <v>4.3000000000000007</v>
      </c>
      <c r="K202" s="10">
        <v>4.1760747119753487</v>
      </c>
      <c r="L202" s="10">
        <v>2.4110578591149565</v>
      </c>
      <c r="M202" s="11">
        <v>2.6399999999999997</v>
      </c>
      <c r="N202" s="10">
        <v>2.8371817002088533</v>
      </c>
      <c r="O202" s="10">
        <v>1.6380476183554618</v>
      </c>
      <c r="P202" s="11">
        <v>3.8600000000000008</v>
      </c>
      <c r="Q202" s="10">
        <v>4.4716439929851299</v>
      </c>
      <c r="R202" s="10">
        <v>2.5817048630701378</v>
      </c>
      <c r="S202" s="11">
        <v>6.06</v>
      </c>
      <c r="T202" s="10">
        <v>3.469120926113705</v>
      </c>
      <c r="U202" s="10">
        <v>2.0028979005431116</v>
      </c>
      <c r="V202" s="10"/>
      <c r="W202" s="10"/>
      <c r="X202" s="10">
        <v>0</v>
      </c>
      <c r="Y202" s="10"/>
      <c r="Z202" s="10"/>
      <c r="AA202" s="10">
        <v>0</v>
      </c>
      <c r="AB202" s="10"/>
      <c r="AC202" s="10"/>
      <c r="AD202" s="10">
        <v>0</v>
      </c>
      <c r="AE202" s="10">
        <v>6.0000000000000053E-2</v>
      </c>
      <c r="AF202" s="10"/>
      <c r="AG202" s="10">
        <v>0</v>
      </c>
      <c r="AH202" s="10">
        <v>0.29999999999999982</v>
      </c>
      <c r="AI202" s="10"/>
      <c r="AJ202" s="10">
        <v>0</v>
      </c>
      <c r="AK202" s="10"/>
      <c r="AL202" s="10"/>
      <c r="AM202" s="10">
        <v>0</v>
      </c>
    </row>
    <row r="203" spans="1:39" ht="15" x14ac:dyDescent="0.25">
      <c r="A203" s="10">
        <v>20</v>
      </c>
      <c r="B203" s="10" t="s">
        <v>68</v>
      </c>
      <c r="C203" s="10">
        <v>152.34</v>
      </c>
      <c r="D203" s="11">
        <v>4.0399999999999991</v>
      </c>
      <c r="E203" s="10">
        <v>0.76446059414465717</v>
      </c>
      <c r="F203" s="10">
        <v>0.44136152981427912</v>
      </c>
      <c r="G203" s="11">
        <v>6.94</v>
      </c>
      <c r="H203" s="10">
        <v>3.8345273502740866</v>
      </c>
      <c r="I203" s="10">
        <v>2.2138653978957263</v>
      </c>
      <c r="J203" s="11">
        <v>4.34</v>
      </c>
      <c r="K203" s="10">
        <v>4.4433770940580759</v>
      </c>
      <c r="L203" s="10">
        <v>2.5653849613654471</v>
      </c>
      <c r="M203" s="11">
        <v>3.4000000000000004</v>
      </c>
      <c r="N203" s="10">
        <v>2.5809300649184599</v>
      </c>
      <c r="O203" s="10">
        <v>1.4901006677402713</v>
      </c>
      <c r="P203" s="11">
        <v>6.32</v>
      </c>
      <c r="Q203" s="10">
        <v>6.2705980576018421</v>
      </c>
      <c r="R203" s="10">
        <v>3.6203314765363683</v>
      </c>
      <c r="S203" s="11">
        <v>7.2600000000000025</v>
      </c>
      <c r="T203" s="10">
        <v>3.3978228323442616</v>
      </c>
      <c r="U203" s="10">
        <v>1.9617339269126162</v>
      </c>
      <c r="V203" s="10"/>
      <c r="W203" s="10"/>
      <c r="X203" s="10">
        <v>0</v>
      </c>
      <c r="Y203" s="10"/>
      <c r="Z203" s="10"/>
      <c r="AA203" s="10">
        <v>0</v>
      </c>
      <c r="AB203" s="10"/>
      <c r="AC203" s="10"/>
      <c r="AD203" s="10">
        <v>0</v>
      </c>
      <c r="AE203" s="10">
        <v>0.18000000000000005</v>
      </c>
      <c r="AF203" s="10">
        <v>0.16970562748477139</v>
      </c>
      <c r="AG203" s="10">
        <v>9.7979589711327114E-2</v>
      </c>
      <c r="AH203" s="10">
        <v>0.54000000000000092</v>
      </c>
      <c r="AI203" s="10"/>
      <c r="AJ203" s="10">
        <v>0</v>
      </c>
      <c r="AK203" s="10"/>
      <c r="AL203" s="10"/>
      <c r="AM203" s="10">
        <v>0</v>
      </c>
    </row>
    <row r="204" spans="1:39" ht="15" x14ac:dyDescent="0.25">
      <c r="A204" s="10">
        <v>22</v>
      </c>
      <c r="B204" s="10" t="s">
        <v>69</v>
      </c>
      <c r="C204" s="10">
        <v>88.92</v>
      </c>
      <c r="D204" s="11">
        <v>2.2599999999999998</v>
      </c>
      <c r="E204" s="10">
        <v>0.42142615011411061</v>
      </c>
      <c r="F204" s="10">
        <v>0.2433105012119294</v>
      </c>
      <c r="G204" s="11">
        <v>5.839999999999999</v>
      </c>
      <c r="H204" s="10">
        <v>3.6101523513558282</v>
      </c>
      <c r="I204" s="10">
        <v>2.0843224318708478</v>
      </c>
      <c r="J204" s="11">
        <v>3.5600000000000009</v>
      </c>
      <c r="K204" s="10">
        <v>3.0601960721496266</v>
      </c>
      <c r="L204" s="10">
        <v>1.7668050260286225</v>
      </c>
      <c r="M204" s="11">
        <v>3.1399999999999992</v>
      </c>
      <c r="N204" s="10">
        <v>1.6058642532916663</v>
      </c>
      <c r="O204" s="10">
        <v>0.9271461589199409</v>
      </c>
      <c r="P204" s="11">
        <v>4.0799999999999992</v>
      </c>
      <c r="Q204" s="10">
        <v>4.4468865512850675</v>
      </c>
      <c r="R204" s="10">
        <v>2.5674111474401604</v>
      </c>
      <c r="S204" s="11">
        <v>4.7</v>
      </c>
      <c r="T204" s="10">
        <v>3.3462217499741431</v>
      </c>
      <c r="U204" s="10">
        <v>1.9319420281157522</v>
      </c>
      <c r="V204" s="10"/>
      <c r="W204" s="10"/>
      <c r="X204" s="10">
        <v>0</v>
      </c>
      <c r="Y204" s="10"/>
      <c r="Z204" s="10"/>
      <c r="AA204" s="10">
        <v>0</v>
      </c>
      <c r="AB204" s="10"/>
      <c r="AC204" s="10"/>
      <c r="AD204" s="10">
        <v>0</v>
      </c>
      <c r="AE204" s="10">
        <v>5.9999999999999831E-2</v>
      </c>
      <c r="AF204" s="10">
        <v>3.1401849173675503E-16</v>
      </c>
      <c r="AG204" s="10">
        <v>1.812986607347358E-16</v>
      </c>
      <c r="AH204" s="10"/>
      <c r="AI204" s="10"/>
      <c r="AJ204" s="10">
        <v>0</v>
      </c>
      <c r="AK204" s="10"/>
      <c r="AL204" s="10"/>
      <c r="AM204" s="10">
        <v>0</v>
      </c>
    </row>
    <row r="205" spans="1:39" ht="15" x14ac:dyDescent="0.25">
      <c r="A205" s="10">
        <v>22</v>
      </c>
      <c r="B205" s="10" t="s">
        <v>70</v>
      </c>
      <c r="C205" s="10">
        <v>21.78</v>
      </c>
      <c r="D205" s="11">
        <v>0.22000000000000008</v>
      </c>
      <c r="E205" s="10">
        <v>0.38105117766515312</v>
      </c>
      <c r="F205" s="10">
        <v>0.22000000000000008</v>
      </c>
      <c r="G205" s="11">
        <v>0</v>
      </c>
      <c r="H205" s="10">
        <v>0</v>
      </c>
      <c r="I205" s="10">
        <v>0</v>
      </c>
      <c r="J205" s="11">
        <v>2.12</v>
      </c>
      <c r="K205" s="10">
        <v>1.972105473852755</v>
      </c>
      <c r="L205" s="10">
        <v>1.1385956261992227</v>
      </c>
      <c r="M205" s="11">
        <v>0.94</v>
      </c>
      <c r="N205" s="10">
        <v>0.53777318638994953</v>
      </c>
      <c r="O205" s="10">
        <v>0.31048349392520019</v>
      </c>
      <c r="P205" s="11">
        <v>0.4200000000000001</v>
      </c>
      <c r="Q205" s="10">
        <v>0.67616566017507873</v>
      </c>
      <c r="R205" s="10">
        <v>0.39038442591886274</v>
      </c>
      <c r="S205" s="11">
        <v>1.0399999999999998</v>
      </c>
      <c r="T205" s="10">
        <v>0.30789608636681415</v>
      </c>
      <c r="U205" s="10">
        <v>0.17776388834631243</v>
      </c>
      <c r="V205" s="10"/>
      <c r="W205" s="10"/>
      <c r="X205" s="10">
        <v>0</v>
      </c>
      <c r="Y205" s="10"/>
      <c r="Z205" s="10"/>
      <c r="AA205" s="10">
        <v>0</v>
      </c>
      <c r="AB205" s="10">
        <v>0</v>
      </c>
      <c r="AC205" s="10"/>
      <c r="AD205" s="10">
        <v>0</v>
      </c>
      <c r="AE205" s="10">
        <v>0.06</v>
      </c>
      <c r="AF205" s="10">
        <v>8.4852813742385708E-2</v>
      </c>
      <c r="AG205" s="10">
        <v>4.8989794855663571E-2</v>
      </c>
      <c r="AH205" s="10">
        <v>0.11999999999999988</v>
      </c>
      <c r="AI205" s="10"/>
      <c r="AJ205" s="10">
        <v>0</v>
      </c>
      <c r="AK205" s="10"/>
      <c r="AL205" s="10"/>
      <c r="AM205" s="10">
        <v>0</v>
      </c>
    </row>
    <row r="206" spans="1:39" ht="15" x14ac:dyDescent="0.25">
      <c r="A206" s="10">
        <v>22</v>
      </c>
      <c r="B206" s="10" t="s">
        <v>71</v>
      </c>
      <c r="C206" s="10">
        <v>60.239999999999995</v>
      </c>
      <c r="D206" s="11">
        <v>1.54</v>
      </c>
      <c r="E206" s="10">
        <v>9.1651513899116882E-2</v>
      </c>
      <c r="F206" s="10">
        <v>5.2915026221291864E-2</v>
      </c>
      <c r="G206" s="11">
        <v>0</v>
      </c>
      <c r="H206" s="10">
        <v>0</v>
      </c>
      <c r="I206" s="10">
        <v>0</v>
      </c>
      <c r="J206" s="11">
        <v>3.68</v>
      </c>
      <c r="K206" s="10">
        <v>2.346401500169994</v>
      </c>
      <c r="L206" s="10">
        <v>1.3546955377500878</v>
      </c>
      <c r="M206" s="11">
        <v>2.48</v>
      </c>
      <c r="N206" s="10">
        <v>1.2330450113438682</v>
      </c>
      <c r="O206" s="10">
        <v>0.7118988692223075</v>
      </c>
      <c r="P206" s="11">
        <v>3.78</v>
      </c>
      <c r="Q206" s="10">
        <v>3.9055345344779644</v>
      </c>
      <c r="R206" s="10">
        <v>2.2548614148102328</v>
      </c>
      <c r="S206" s="11">
        <v>3.22</v>
      </c>
      <c r="T206" s="10">
        <v>2.0977130404323647</v>
      </c>
      <c r="U206" s="10">
        <v>1.2111151885762141</v>
      </c>
      <c r="V206" s="10"/>
      <c r="W206" s="10"/>
      <c r="X206" s="10">
        <v>0</v>
      </c>
      <c r="Y206" s="10"/>
      <c r="Z206" s="10"/>
      <c r="AA206" s="10">
        <v>0</v>
      </c>
      <c r="AB206" s="10"/>
      <c r="AC206" s="10"/>
      <c r="AD206" s="10">
        <v>0</v>
      </c>
      <c r="AE206" s="10">
        <v>0.17999999999999972</v>
      </c>
      <c r="AF206" s="10"/>
      <c r="AG206" s="10">
        <v>0</v>
      </c>
      <c r="AH206" s="10">
        <v>5.9999999999999609E-2</v>
      </c>
      <c r="AI206" s="10"/>
      <c r="AJ206" s="10">
        <v>0</v>
      </c>
      <c r="AK206" s="10"/>
      <c r="AL206" s="10"/>
      <c r="AM206" s="10">
        <v>0</v>
      </c>
    </row>
    <row r="207" spans="1:39" ht="15" x14ac:dyDescent="0.25">
      <c r="A207" s="4"/>
      <c r="B207" s="12" t="s">
        <v>75</v>
      </c>
      <c r="C207" s="13">
        <f t="shared" ref="C207:AM207" si="57">SUM(C194:C206)</f>
        <v>1069.26</v>
      </c>
      <c r="D207" s="13">
        <f t="shared" si="57"/>
        <v>35.36</v>
      </c>
      <c r="E207" s="13">
        <f t="shared" si="57"/>
        <v>10.013223496807278</v>
      </c>
      <c r="F207" s="13">
        <f t="shared" si="57"/>
        <v>5.7811372813375685</v>
      </c>
      <c r="G207" s="13">
        <f t="shared" si="57"/>
        <v>40.559999999999995</v>
      </c>
      <c r="H207" s="13">
        <f t="shared" si="57"/>
        <v>33.031158031338038</v>
      </c>
      <c r="I207" s="13">
        <f t="shared" si="57"/>
        <v>19.070547981038086</v>
      </c>
      <c r="J207" s="13">
        <f t="shared" si="57"/>
        <v>51.099999999999994</v>
      </c>
      <c r="K207" s="13">
        <f t="shared" si="57"/>
        <v>49.485222916364037</v>
      </c>
      <c r="L207" s="13">
        <f t="shared" si="57"/>
        <v>28.570306771671408</v>
      </c>
      <c r="M207" s="13">
        <f t="shared" si="57"/>
        <v>25.64</v>
      </c>
      <c r="N207" s="13">
        <f t="shared" si="57"/>
        <v>20.854790110855721</v>
      </c>
      <c r="O207" s="13">
        <f t="shared" si="57"/>
        <v>12.040518684395696</v>
      </c>
      <c r="P207" s="13">
        <f t="shared" si="57"/>
        <v>38.36</v>
      </c>
      <c r="Q207" s="13">
        <f t="shared" si="57"/>
        <v>45.109313763665185</v>
      </c>
      <c r="R207" s="13">
        <f t="shared" si="57"/>
        <v>26.043874444411383</v>
      </c>
      <c r="S207" s="13">
        <f t="shared" si="57"/>
        <v>72.92</v>
      </c>
      <c r="T207" s="13">
        <f t="shared" si="57"/>
        <v>41.841498752463771</v>
      </c>
      <c r="U207" s="13">
        <f t="shared" si="57"/>
        <v>24.157200568032348</v>
      </c>
      <c r="V207" s="13">
        <f t="shared" si="57"/>
        <v>8.43</v>
      </c>
      <c r="W207" s="13">
        <f t="shared" si="57"/>
        <v>4.6244783489600207</v>
      </c>
      <c r="X207" s="13">
        <f t="shared" si="57"/>
        <v>2.669943819633664</v>
      </c>
      <c r="Y207" s="13">
        <f t="shared" si="57"/>
        <v>11.409999999999997</v>
      </c>
      <c r="Z207" s="13">
        <f t="shared" si="57"/>
        <v>1.0098008588210914</v>
      </c>
      <c r="AA207" s="13">
        <f t="shared" si="57"/>
        <v>0.5830087976682724</v>
      </c>
      <c r="AB207" s="13">
        <f t="shared" si="57"/>
        <v>13.2</v>
      </c>
      <c r="AC207" s="13">
        <f t="shared" si="57"/>
        <v>0</v>
      </c>
      <c r="AD207" s="13">
        <f t="shared" si="57"/>
        <v>0</v>
      </c>
      <c r="AE207" s="13">
        <f t="shared" si="57"/>
        <v>4.9199999999999982</v>
      </c>
      <c r="AF207" s="13">
        <f t="shared" si="57"/>
        <v>2.6304372260139561</v>
      </c>
      <c r="AG207" s="13">
        <f t="shared" si="57"/>
        <v>1.5186836405255706</v>
      </c>
      <c r="AH207" s="13">
        <f t="shared" si="57"/>
        <v>11.060000000000002</v>
      </c>
      <c r="AI207" s="13">
        <f t="shared" si="57"/>
        <v>0.7636753236814714</v>
      </c>
      <c r="AJ207" s="13">
        <f t="shared" si="57"/>
        <v>0.44090815370097214</v>
      </c>
      <c r="AK207" s="13">
        <f t="shared" si="57"/>
        <v>2.9100000000000006</v>
      </c>
      <c r="AL207" s="13">
        <f t="shared" si="57"/>
        <v>2.1388939366884494</v>
      </c>
      <c r="AM207" s="13">
        <f t="shared" si="57"/>
        <v>1.2348909901151348</v>
      </c>
    </row>
    <row r="208" spans="1:39" x14ac:dyDescent="0.2">
      <c r="C208" t="s">
        <v>1</v>
      </c>
      <c r="D208" t="s">
        <v>2</v>
      </c>
      <c r="J208" t="s">
        <v>3</v>
      </c>
    </row>
    <row r="209" spans="2:34" x14ac:dyDescent="0.2">
      <c r="B209" s="4" t="s">
        <v>72</v>
      </c>
      <c r="C209" s="4"/>
      <c r="D209" s="4" t="s">
        <v>48</v>
      </c>
      <c r="E209" s="4" t="s">
        <v>5</v>
      </c>
      <c r="F209" s="4" t="s">
        <v>49</v>
      </c>
      <c r="G209" s="4" t="s">
        <v>7</v>
      </c>
      <c r="H209" s="4" t="s">
        <v>8</v>
      </c>
      <c r="I209" s="4" t="s">
        <v>9</v>
      </c>
      <c r="J209" s="4" t="s">
        <v>48</v>
      </c>
      <c r="K209" s="4" t="s">
        <v>5</v>
      </c>
      <c r="L209" s="4" t="s">
        <v>49</v>
      </c>
      <c r="M209" s="4" t="s">
        <v>7</v>
      </c>
      <c r="N209" s="4" t="s">
        <v>8</v>
      </c>
      <c r="O209" s="4" t="s">
        <v>9</v>
      </c>
    </row>
    <row r="210" spans="2:34" x14ac:dyDescent="0.2">
      <c r="B210" t="s">
        <v>50</v>
      </c>
      <c r="C210" s="10">
        <f>SUM(C194)</f>
        <v>14.879999999999999</v>
      </c>
      <c r="D210" s="10">
        <f t="shared" ref="D210" si="58">SUM(D194)</f>
        <v>0.55999999999999994</v>
      </c>
      <c r="E210" s="10">
        <f>SUM(G194)</f>
        <v>0</v>
      </c>
      <c r="F210" s="10">
        <f>SUM(J194)</f>
        <v>0.94000000000000006</v>
      </c>
      <c r="G210" s="10">
        <f>SUM(M194)</f>
        <v>0.44000000000000011</v>
      </c>
      <c r="H210" s="10">
        <f>SUM(P194)</f>
        <v>0.40000000000000008</v>
      </c>
      <c r="I210" s="10">
        <f>SUM(S194)</f>
        <v>1</v>
      </c>
      <c r="J210" s="10">
        <f>SUM(V194)</f>
        <v>0.41999999999999993</v>
      </c>
      <c r="K210" s="10">
        <f>SUM(Y194)</f>
        <v>0.62999999999999989</v>
      </c>
      <c r="L210" s="10">
        <f>SUM(AB194)</f>
        <v>0.30000000000000004</v>
      </c>
      <c r="M210" s="10">
        <f>SUM(AE194)</f>
        <v>0.30000000000000004</v>
      </c>
      <c r="N210" s="10">
        <f>SUM(AH194)</f>
        <v>0.60000000000000009</v>
      </c>
      <c r="O210" s="10">
        <f>SUM(AK194)</f>
        <v>0.12000000000000011</v>
      </c>
      <c r="AH210" s="10"/>
    </row>
    <row r="211" spans="2:34" x14ac:dyDescent="0.2">
      <c r="B211" t="s">
        <v>51</v>
      </c>
      <c r="C211" s="10">
        <f>SUM(C195:C198)</f>
        <v>175.56</v>
      </c>
      <c r="D211" s="10">
        <f t="shared" ref="D211" si="59">SUM(D195:D198)</f>
        <v>10.46</v>
      </c>
      <c r="E211" s="10">
        <f>SUM(G195:G198)</f>
        <v>11.16</v>
      </c>
      <c r="F211" s="10">
        <f>SUM(J195:J198)</f>
        <v>16.86</v>
      </c>
      <c r="G211" s="10">
        <f>SUM(M195:M198)</f>
        <v>5.0599999999999996</v>
      </c>
      <c r="H211" s="10">
        <f>SUM(P195:P198)</f>
        <v>6.5000000000000009</v>
      </c>
      <c r="I211" s="10">
        <f>SUM(S195:S198)</f>
        <v>29.159999999999997</v>
      </c>
      <c r="J211" s="10">
        <f>SUM(V195:V198)</f>
        <v>7.2600000000000007</v>
      </c>
      <c r="K211" s="10">
        <f>SUM(Y195:Y198)</f>
        <v>8.7399999999999984</v>
      </c>
      <c r="L211" s="10">
        <f>SUM(AB195:AB198)</f>
        <v>11.04</v>
      </c>
      <c r="M211" s="10">
        <f>SUM(AE195:AE198)</f>
        <v>3.5999999999999983</v>
      </c>
      <c r="N211" s="10">
        <f>SUM(AH195:AH198)</f>
        <v>6.200000000000002</v>
      </c>
      <c r="O211" s="10">
        <f>SUM(AK195:AK198)</f>
        <v>2.3700000000000006</v>
      </c>
    </row>
    <row r="212" spans="2:34" x14ac:dyDescent="0.2">
      <c r="B212" t="s">
        <v>52</v>
      </c>
      <c r="C212" s="10">
        <f>SUM(C199:C203)</f>
        <v>707.88000000000011</v>
      </c>
      <c r="D212" s="10">
        <f t="shared" ref="D212" si="60">SUM(D199:D203)</f>
        <v>20.319999999999997</v>
      </c>
      <c r="E212" s="10">
        <f>SUM(G199:G203)</f>
        <v>23.560000000000002</v>
      </c>
      <c r="F212" s="10">
        <f>SUM(J199:J203)</f>
        <v>23.94</v>
      </c>
      <c r="G212" s="10">
        <f>SUM(M199:M203)</f>
        <v>13.58</v>
      </c>
      <c r="H212" s="10">
        <f>SUM(P199:P203)</f>
        <v>23.18</v>
      </c>
      <c r="I212" s="10">
        <f>SUM(S199:S203)</f>
        <v>33.800000000000004</v>
      </c>
      <c r="J212" s="10">
        <f>SUM(V199:V203)</f>
        <v>0.74999999999999911</v>
      </c>
      <c r="K212" s="10">
        <f>SUM(Y199:Y203)</f>
        <v>2.0399999999999991</v>
      </c>
      <c r="L212" s="10">
        <f>SUM(AB199:AB203)</f>
        <v>1.8599999999999994</v>
      </c>
      <c r="M212" s="10">
        <f>SUM(AE199:AE203)</f>
        <v>0.72000000000000042</v>
      </c>
      <c r="N212" s="10">
        <f>SUM(AH199:AH203)</f>
        <v>4.080000000000001</v>
      </c>
      <c r="O212" s="10">
        <f>SUM(AK199:AK203)</f>
        <v>0.41999999999999993</v>
      </c>
    </row>
    <row r="213" spans="2:34" x14ac:dyDescent="0.2">
      <c r="B213" t="s">
        <v>53</v>
      </c>
      <c r="C213" s="10">
        <f>SUM(C204:C206)</f>
        <v>170.94</v>
      </c>
      <c r="D213" s="10">
        <f t="shared" ref="D213" si="61">SUM(D204:D206)</f>
        <v>4.0199999999999996</v>
      </c>
      <c r="E213" s="10">
        <f>SUM(G204:G206)</f>
        <v>5.839999999999999</v>
      </c>
      <c r="F213" s="10">
        <f>SUM(J204:J206)</f>
        <v>9.3600000000000012</v>
      </c>
      <c r="G213" s="10">
        <f>SUM(M204:M206)</f>
        <v>6.5599999999999987</v>
      </c>
      <c r="H213" s="10">
        <f>SUM(P204:P206)</f>
        <v>8.2799999999999994</v>
      </c>
      <c r="I213" s="10">
        <f>SUM(S204:S206)</f>
        <v>8.9600000000000009</v>
      </c>
      <c r="J213" s="10">
        <f>SUM(V204:V206)</f>
        <v>0</v>
      </c>
      <c r="K213" s="10">
        <f t="shared" ref="K213" si="62">SUM(M204:M206)</f>
        <v>6.5599999999999987</v>
      </c>
      <c r="L213" s="10">
        <f>SUM(AB204:AB206)</f>
        <v>0</v>
      </c>
      <c r="M213" s="10">
        <f>SUM(AE204:AE206)</f>
        <v>0.29999999999999954</v>
      </c>
      <c r="N213" s="10">
        <f>SUM(AH204:AH206)</f>
        <v>0.17999999999999949</v>
      </c>
      <c r="O213" s="10">
        <f>SUM(AK204:AK206)</f>
        <v>0</v>
      </c>
    </row>
    <row r="214" spans="2:34" x14ac:dyDescent="0.2">
      <c r="B214" s="4" t="s">
        <v>55</v>
      </c>
      <c r="C214" s="13">
        <f>SUM(C210:C213)</f>
        <v>1069.2600000000002</v>
      </c>
      <c r="D214" s="13">
        <f>SUM(D210:D213)</f>
        <v>35.36</v>
      </c>
      <c r="E214" s="13">
        <f>SUM(E210:E213)</f>
        <v>40.559999999999995</v>
      </c>
      <c r="F214" s="13">
        <f t="shared" ref="F214" si="63">SUM(F210:F213)</f>
        <v>51.1</v>
      </c>
      <c r="G214" s="13">
        <f t="shared" ref="G214" si="64">SUM(G210:G213)</f>
        <v>25.639999999999997</v>
      </c>
      <c r="H214" s="13">
        <f t="shared" ref="H214" si="65">SUM(H210:H213)</f>
        <v>38.36</v>
      </c>
      <c r="I214" s="13">
        <f t="shared" ref="I214" si="66">SUM(I210:I213)</f>
        <v>72.92</v>
      </c>
      <c r="J214" s="13">
        <f t="shared" ref="J214" si="67">SUM(J210:J213)</f>
        <v>8.43</v>
      </c>
      <c r="K214" s="13">
        <f t="shared" ref="K214" si="68">SUM(K210:K213)</f>
        <v>17.969999999999995</v>
      </c>
      <c r="L214" s="13">
        <f t="shared" ref="L214" si="69">SUM(L210:L213)</f>
        <v>13.2</v>
      </c>
      <c r="M214" s="13">
        <f t="shared" ref="M214" si="70">SUM(M210:M213)</f>
        <v>4.919999999999999</v>
      </c>
      <c r="N214" s="13">
        <f t="shared" ref="N214" si="71">SUM(N210:N213)</f>
        <v>11.060000000000002</v>
      </c>
      <c r="O214" s="13">
        <f t="shared" ref="O214" si="72">SUM(O210:O213)</f>
        <v>2.9100000000000006</v>
      </c>
    </row>
    <row r="218" spans="2:34" ht="23.25" x14ac:dyDescent="0.35">
      <c r="B218" s="59"/>
      <c r="C218" s="136" t="s">
        <v>296</v>
      </c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</row>
    <row r="219" spans="2:34" x14ac:dyDescent="0.2">
      <c r="C219" t="s">
        <v>1</v>
      </c>
      <c r="D219" t="s">
        <v>2</v>
      </c>
      <c r="J219" t="s">
        <v>3</v>
      </c>
    </row>
    <row r="220" spans="2:34" x14ac:dyDescent="0.2">
      <c r="C220" s="4"/>
      <c r="D220" s="4" t="s">
        <v>48</v>
      </c>
      <c r="E220" s="4" t="s">
        <v>5</v>
      </c>
      <c r="F220" s="4" t="s">
        <v>49</v>
      </c>
      <c r="G220" s="4" t="s">
        <v>7</v>
      </c>
      <c r="H220" s="4" t="s">
        <v>8</v>
      </c>
      <c r="I220" s="4" t="s">
        <v>9</v>
      </c>
      <c r="J220" s="4" t="s">
        <v>48</v>
      </c>
      <c r="K220" s="4" t="s">
        <v>5</v>
      </c>
      <c r="L220" s="4" t="s">
        <v>49</v>
      </c>
      <c r="M220" s="4" t="s">
        <v>7</v>
      </c>
      <c r="N220" s="4" t="s">
        <v>8</v>
      </c>
      <c r="O220" s="4" t="s">
        <v>9</v>
      </c>
    </row>
    <row r="221" spans="2:34" x14ac:dyDescent="0.2">
      <c r="C221" s="10">
        <f>C44+C162</f>
        <v>1493.34</v>
      </c>
      <c r="D221" s="10">
        <f t="shared" ref="D221:O221" si="73">D44+D162</f>
        <v>287.54000000000002</v>
      </c>
      <c r="E221" s="10">
        <f t="shared" si="73"/>
        <v>387.82000000000005</v>
      </c>
      <c r="F221" s="10">
        <f t="shared" si="73"/>
        <v>234.77999999999997</v>
      </c>
      <c r="G221" s="10">
        <f t="shared" si="73"/>
        <v>210.67999999999998</v>
      </c>
      <c r="H221" s="10">
        <f t="shared" si="73"/>
        <v>329.70000000000005</v>
      </c>
      <c r="I221" s="10">
        <f t="shared" si="73"/>
        <v>405.02000000000004</v>
      </c>
      <c r="J221" s="10">
        <f t="shared" si="73"/>
        <v>122.44</v>
      </c>
      <c r="K221" s="10">
        <f t="shared" si="73"/>
        <v>138.9</v>
      </c>
      <c r="L221" s="10">
        <f t="shared" si="73"/>
        <v>119.02</v>
      </c>
      <c r="M221" s="10">
        <f t="shared" si="73"/>
        <v>108.77999999999999</v>
      </c>
      <c r="N221" s="10">
        <f t="shared" si="73"/>
        <v>106.04999999999998</v>
      </c>
      <c r="O221" s="10">
        <f t="shared" si="73"/>
        <v>109.4</v>
      </c>
    </row>
    <row r="243" spans="1:39" ht="15" x14ac:dyDescent="0.25">
      <c r="A243" s="18" t="s">
        <v>345</v>
      </c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</row>
    <row r="244" spans="1:39" x14ac:dyDescent="0.2">
      <c r="A244" t="s">
        <v>106</v>
      </c>
      <c r="B244" s="79" t="s">
        <v>5</v>
      </c>
      <c r="C244" s="79" t="s">
        <v>6</v>
      </c>
      <c r="D244" s="79" t="s">
        <v>7</v>
      </c>
      <c r="E244" s="79" t="s">
        <v>346</v>
      </c>
      <c r="F244" s="79" t="s">
        <v>347</v>
      </c>
      <c r="G244" s="79" t="s">
        <v>348</v>
      </c>
    </row>
    <row r="245" spans="1:39" x14ac:dyDescent="0.2">
      <c r="A245" t="s">
        <v>2</v>
      </c>
      <c r="B245">
        <v>145.86000000000004</v>
      </c>
      <c r="C245">
        <v>179.33999999999997</v>
      </c>
      <c r="D245">
        <v>192.83999999999997</v>
      </c>
      <c r="E245">
        <v>203.33999999999997</v>
      </c>
      <c r="F245">
        <v>161.82000000000008</v>
      </c>
      <c r="G245">
        <v>177.05999999999995</v>
      </c>
    </row>
    <row r="246" spans="1:39" x14ac:dyDescent="0.2">
      <c r="A246" t="s">
        <v>2</v>
      </c>
      <c r="B246">
        <v>232.80000000000004</v>
      </c>
      <c r="C246">
        <v>202.56</v>
      </c>
      <c r="D246">
        <v>197.82000000000005</v>
      </c>
      <c r="E246">
        <v>170.64000000000004</v>
      </c>
      <c r="F246">
        <v>206.58000000000004</v>
      </c>
      <c r="G246">
        <v>139.80000000000001</v>
      </c>
    </row>
    <row r="247" spans="1:39" x14ac:dyDescent="0.2">
      <c r="A247" t="s">
        <v>2</v>
      </c>
      <c r="B247">
        <v>195.59999999999997</v>
      </c>
      <c r="C247">
        <v>210.18000000000004</v>
      </c>
      <c r="D247">
        <v>219.83999999999997</v>
      </c>
      <c r="E247">
        <v>146.82000000000005</v>
      </c>
      <c r="F247">
        <v>198.36000000000007</v>
      </c>
      <c r="G247">
        <v>128.58000000000001</v>
      </c>
    </row>
    <row r="248" spans="1:39" x14ac:dyDescent="0.2">
      <c r="A248" t="s">
        <v>3</v>
      </c>
      <c r="B248">
        <v>78.360000000000028</v>
      </c>
      <c r="C248">
        <v>80.219999999999985</v>
      </c>
      <c r="D248">
        <v>79.02</v>
      </c>
      <c r="E248">
        <v>108.83999999999999</v>
      </c>
      <c r="F248">
        <v>86.94</v>
      </c>
      <c r="G248">
        <v>72.48</v>
      </c>
    </row>
    <row r="249" spans="1:39" x14ac:dyDescent="0.2">
      <c r="A249" t="s">
        <v>3</v>
      </c>
      <c r="B249">
        <v>94.080000000000013</v>
      </c>
      <c r="C249">
        <v>86.40000000000002</v>
      </c>
      <c r="D249">
        <v>92.640000000000015</v>
      </c>
      <c r="E249">
        <v>83.580000000000013</v>
      </c>
      <c r="F249">
        <v>75.839999999999989</v>
      </c>
      <c r="G249">
        <v>82.800000000000026</v>
      </c>
    </row>
    <row r="250" spans="1:39" x14ac:dyDescent="0.2">
      <c r="A250" t="s">
        <v>3</v>
      </c>
      <c r="B250">
        <v>74.340000000000018</v>
      </c>
      <c r="C250">
        <v>81.36</v>
      </c>
      <c r="D250">
        <v>74.280000000000015</v>
      </c>
      <c r="E250">
        <v>71.28</v>
      </c>
      <c r="F250">
        <v>81.360000000000028</v>
      </c>
      <c r="G250">
        <v>73.199999999999989</v>
      </c>
    </row>
    <row r="251" spans="1:39" x14ac:dyDescent="0.2">
      <c r="B251">
        <f>AVERAGE(B248:B250)</f>
        <v>82.260000000000034</v>
      </c>
    </row>
    <row r="252" spans="1:39" x14ac:dyDescent="0.2">
      <c r="B252" t="s">
        <v>312</v>
      </c>
      <c r="C252" t="s">
        <v>349</v>
      </c>
      <c r="D252" t="s">
        <v>314</v>
      </c>
      <c r="E252" t="s">
        <v>315</v>
      </c>
      <c r="F252" t="s">
        <v>316</v>
      </c>
    </row>
    <row r="253" spans="1:39" x14ac:dyDescent="0.2">
      <c r="A253" t="s">
        <v>350</v>
      </c>
      <c r="B253" s="80">
        <v>636500.79610000015</v>
      </c>
      <c r="C253" s="81">
        <v>1</v>
      </c>
      <c r="D253" s="80">
        <v>636500.79610000015</v>
      </c>
      <c r="E253" s="82">
        <v>2498.9735026691933</v>
      </c>
      <c r="F253" s="83">
        <v>9.5823105428216593E-7</v>
      </c>
    </row>
    <row r="254" spans="1:39" x14ac:dyDescent="0.2">
      <c r="A254" t="s">
        <v>351</v>
      </c>
      <c r="B254" s="80">
        <v>93311.920900000056</v>
      </c>
      <c r="C254" s="81">
        <v>1</v>
      </c>
      <c r="D254" s="80">
        <v>93311.920900000056</v>
      </c>
      <c r="E254" s="82">
        <v>366.35306544947116</v>
      </c>
      <c r="F254" s="83">
        <v>4.3902537429696409E-5</v>
      </c>
    </row>
    <row r="255" spans="1:39" x14ac:dyDescent="0.2">
      <c r="A255" t="s">
        <v>352</v>
      </c>
      <c r="B255" s="84">
        <v>1018.8195999999897</v>
      </c>
      <c r="C255" s="85">
        <v>4</v>
      </c>
      <c r="D255" s="84">
        <v>254.70489999999742</v>
      </c>
      <c r="E255" s="86"/>
      <c r="F255" s="87"/>
    </row>
    <row r="256" spans="1:39" x14ac:dyDescent="0.2">
      <c r="A256" t="s">
        <v>353</v>
      </c>
      <c r="B256" s="84">
        <v>3576.5680999999609</v>
      </c>
      <c r="C256" s="85">
        <v>5</v>
      </c>
      <c r="D256" s="84">
        <v>715.31361999999217</v>
      </c>
      <c r="E256" s="86">
        <v>1.5839575634116647</v>
      </c>
      <c r="F256" s="87">
        <v>0.21007790037808116</v>
      </c>
    </row>
    <row r="257" spans="1:15" x14ac:dyDescent="0.2">
      <c r="A257" t="s">
        <v>354</v>
      </c>
      <c r="B257" s="84">
        <v>2656.024100000001</v>
      </c>
      <c r="C257" s="85">
        <v>5</v>
      </c>
      <c r="D257" s="84">
        <v>531.20482000000015</v>
      </c>
      <c r="E257" s="86">
        <v>1.1762755088596544</v>
      </c>
      <c r="F257" s="87">
        <v>0.35535229351975028</v>
      </c>
    </row>
    <row r="258" spans="1:15" x14ac:dyDescent="0.2">
      <c r="A258" t="s">
        <v>352</v>
      </c>
      <c r="B258" s="84">
        <v>9031.9795999999878</v>
      </c>
      <c r="C258" s="85">
        <v>20</v>
      </c>
      <c r="D258" s="84">
        <v>451.59897999999941</v>
      </c>
      <c r="E258" s="86"/>
      <c r="F258" s="87"/>
    </row>
    <row r="260" spans="1:15" x14ac:dyDescent="0.2">
      <c r="B260" t="s">
        <v>106</v>
      </c>
      <c r="C260" t="s">
        <v>236</v>
      </c>
      <c r="D260" s="84">
        <v>1</v>
      </c>
      <c r="E260">
        <v>2</v>
      </c>
      <c r="F260">
        <v>3</v>
      </c>
      <c r="G260" s="84">
        <v>4</v>
      </c>
      <c r="H260">
        <v>5</v>
      </c>
      <c r="I260">
        <v>6</v>
      </c>
      <c r="J260" s="84">
        <v>7</v>
      </c>
      <c r="K260">
        <v>8</v>
      </c>
      <c r="L260">
        <v>9</v>
      </c>
      <c r="M260" s="84">
        <v>10</v>
      </c>
      <c r="N260">
        <v>11</v>
      </c>
      <c r="O260">
        <v>12</v>
      </c>
    </row>
    <row r="261" spans="1:15" x14ac:dyDescent="0.2">
      <c r="A261">
        <v>1</v>
      </c>
      <c r="B261" s="88" t="s">
        <v>2</v>
      </c>
      <c r="C261" s="88" t="s">
        <v>5</v>
      </c>
      <c r="D261" s="89"/>
      <c r="E261" s="89">
        <v>0.51070203909090972</v>
      </c>
      <c r="F261" s="89">
        <v>0.15560490698273555</v>
      </c>
      <c r="G261" s="89">
        <v>0.134351303465164</v>
      </c>
      <c r="H261" s="89">
        <v>0.32424909622827447</v>
      </c>
      <c r="I261" s="90">
        <v>7.2485230794169242E-3</v>
      </c>
      <c r="J261" s="90">
        <v>3.090396083482716E-8</v>
      </c>
      <c r="K261" s="90">
        <v>3.914868473842148E-8</v>
      </c>
      <c r="L261" s="90">
        <v>2.0070562545271287E-8</v>
      </c>
      <c r="M261" s="90">
        <v>5.6299651274294149E-8</v>
      </c>
      <c r="N261" s="90">
        <v>2.0649152610019428E-8</v>
      </c>
      <c r="O261" s="90">
        <v>4.9089114773082088E-8</v>
      </c>
    </row>
    <row r="262" spans="1:15" x14ac:dyDescent="0.2">
      <c r="A262">
        <v>2</v>
      </c>
      <c r="B262" s="88" t="s">
        <v>2</v>
      </c>
      <c r="C262" s="88" t="s">
        <v>6</v>
      </c>
      <c r="D262" s="89">
        <v>0.51070203909090972</v>
      </c>
      <c r="E262" s="89"/>
      <c r="F262" s="89">
        <v>0.4297478959406007</v>
      </c>
      <c r="G262" s="89">
        <v>0.38368763886748281</v>
      </c>
      <c r="H262" s="89">
        <v>0.10843790391346886</v>
      </c>
      <c r="I262" s="90">
        <v>3.1059054071212344E-2</v>
      </c>
      <c r="J262" s="90">
        <v>1.1562981871993117E-7</v>
      </c>
      <c r="K262" s="90">
        <v>1.4788800584142336E-7</v>
      </c>
      <c r="L262" s="90">
        <v>7.3782985166026549E-8</v>
      </c>
      <c r="M262" s="90">
        <v>2.158014621445048E-7</v>
      </c>
      <c r="N262" s="90">
        <v>7.5998595416848502E-8</v>
      </c>
      <c r="O262" s="90">
        <v>1.871345137738345E-7</v>
      </c>
    </row>
    <row r="263" spans="1:15" x14ac:dyDescent="0.2">
      <c r="A263">
        <v>3</v>
      </c>
      <c r="B263" s="88" t="s">
        <v>2</v>
      </c>
      <c r="C263" s="88" t="s">
        <v>7</v>
      </c>
      <c r="D263" s="89">
        <v>0.15560490698273555</v>
      </c>
      <c r="E263" s="89">
        <v>0.4297478959406007</v>
      </c>
      <c r="F263" s="89"/>
      <c r="G263" s="89">
        <v>0.9333181807257811</v>
      </c>
      <c r="H263" s="90">
        <v>2.1861962561662174E-2</v>
      </c>
      <c r="I263" s="89">
        <v>0.14576476394677806</v>
      </c>
      <c r="J263" s="90">
        <v>6.0657056333290882E-7</v>
      </c>
      <c r="K263" s="90">
        <v>7.8464455433024938E-7</v>
      </c>
      <c r="L263" s="90">
        <v>3.7897497084937726E-7</v>
      </c>
      <c r="M263" s="90">
        <v>1.1647380808721408E-6</v>
      </c>
      <c r="N263" s="90">
        <v>3.9090276060527174E-7</v>
      </c>
      <c r="O263" s="90">
        <v>1.0035622491910701E-6</v>
      </c>
    </row>
    <row r="264" spans="1:15" x14ac:dyDescent="0.2">
      <c r="A264">
        <v>4</v>
      </c>
      <c r="B264" s="88" t="s">
        <v>2</v>
      </c>
      <c r="C264" s="88" t="s">
        <v>346</v>
      </c>
      <c r="D264" s="89">
        <v>0.134351303465164</v>
      </c>
      <c r="E264" s="89">
        <v>0.38368763886748281</v>
      </c>
      <c r="F264" s="89">
        <v>0.9333181807257811</v>
      </c>
      <c r="G264" s="89"/>
      <c r="H264" s="90">
        <v>1.8231304883902899E-2</v>
      </c>
      <c r="I264" s="89">
        <v>0.1684682193936573</v>
      </c>
      <c r="J264" s="90">
        <v>7.251658520335269E-7</v>
      </c>
      <c r="K264" s="90">
        <v>9.3914283560980749E-7</v>
      </c>
      <c r="L264" s="90">
        <v>4.520900995785837E-7</v>
      </c>
      <c r="M264" s="90">
        <v>1.3964934645338545E-6</v>
      </c>
      <c r="N264" s="90">
        <v>4.6638662820619459E-7</v>
      </c>
      <c r="O264" s="90">
        <v>1.202470241934428E-6</v>
      </c>
    </row>
    <row r="265" spans="1:15" x14ac:dyDescent="0.2">
      <c r="A265">
        <v>5</v>
      </c>
      <c r="B265" s="88" t="s">
        <v>2</v>
      </c>
      <c r="C265" s="88" t="s">
        <v>347</v>
      </c>
      <c r="D265" s="89">
        <v>0.32424909622827447</v>
      </c>
      <c r="E265" s="89">
        <v>0.10843790391346886</v>
      </c>
      <c r="F265" s="90">
        <v>2.1861962561662174E-2</v>
      </c>
      <c r="G265" s="90">
        <v>1.8231304883902899E-2</v>
      </c>
      <c r="H265" s="89"/>
      <c r="I265" s="90">
        <v>7.0360336905039844E-4</v>
      </c>
      <c r="J265" s="90">
        <v>4.6555322930075249E-9</v>
      </c>
      <c r="K265" s="90">
        <v>5.8147672232777836E-9</v>
      </c>
      <c r="L265" s="90">
        <v>3.1027852509524223E-9</v>
      </c>
      <c r="M265" s="90">
        <v>8.1831041942592719E-9</v>
      </c>
      <c r="N265" s="90">
        <v>3.1867909422444995E-9</v>
      </c>
      <c r="O265" s="90">
        <v>7.1934893597358496E-9</v>
      </c>
    </row>
    <row r="266" spans="1:15" x14ac:dyDescent="0.2">
      <c r="A266">
        <v>6</v>
      </c>
      <c r="B266" s="88" t="s">
        <v>2</v>
      </c>
      <c r="C266" s="88" t="s">
        <v>355</v>
      </c>
      <c r="D266" s="90">
        <v>7.2485230794169242E-3</v>
      </c>
      <c r="E266" s="90">
        <v>3.1059054071212344E-2</v>
      </c>
      <c r="F266" s="89">
        <v>0.14576476394677806</v>
      </c>
      <c r="G266" s="89">
        <v>0.1684682193936573</v>
      </c>
      <c r="H266" s="90">
        <v>7.0360336905039844E-4</v>
      </c>
      <c r="I266" s="89"/>
      <c r="J266" s="90">
        <v>1.6497093804357377E-5</v>
      </c>
      <c r="K266" s="90">
        <v>2.1727864309206701E-5</v>
      </c>
      <c r="L266" s="90">
        <v>9.9567702669389746E-6</v>
      </c>
      <c r="M266" s="90">
        <v>3.311011903139871E-5</v>
      </c>
      <c r="N266" s="90">
        <v>1.0294221642337398E-5</v>
      </c>
      <c r="O266" s="90">
        <v>2.8253566899949512E-5</v>
      </c>
    </row>
    <row r="267" spans="1:15" x14ac:dyDescent="0.2">
      <c r="A267">
        <v>7</v>
      </c>
      <c r="B267" s="88" t="s">
        <v>3</v>
      </c>
      <c r="C267" s="88" t="s">
        <v>5</v>
      </c>
      <c r="D267" s="90">
        <v>3.090396083482716E-8</v>
      </c>
      <c r="E267" s="90">
        <v>1.1562981871993117E-7</v>
      </c>
      <c r="F267" s="90">
        <v>6.0657056333290882E-7</v>
      </c>
      <c r="G267" s="90">
        <v>7.251658520335269E-7</v>
      </c>
      <c r="H267" s="90">
        <v>4.6555322930075249E-9</v>
      </c>
      <c r="I267" s="90">
        <v>1.6497093804357377E-5</v>
      </c>
      <c r="J267" s="89"/>
      <c r="K267" s="89">
        <v>0.90410736818819781</v>
      </c>
      <c r="L267" s="89">
        <v>0.82422858600936699</v>
      </c>
      <c r="M267" s="89">
        <v>0.76146150263492607</v>
      </c>
      <c r="N267" s="89">
        <v>0.83569108858641217</v>
      </c>
      <c r="O267" s="89">
        <v>0.81436142553387991</v>
      </c>
    </row>
    <row r="268" spans="1:15" x14ac:dyDescent="0.2">
      <c r="A268">
        <v>8</v>
      </c>
      <c r="B268" s="88" t="s">
        <v>3</v>
      </c>
      <c r="C268" s="88" t="s">
        <v>6</v>
      </c>
      <c r="D268" s="90">
        <v>3.914868473842148E-8</v>
      </c>
      <c r="E268" s="90">
        <v>1.4788800584142336E-7</v>
      </c>
      <c r="F268" s="90">
        <v>7.8464455433024938E-7</v>
      </c>
      <c r="G268" s="90">
        <v>9.3914283560980749E-7</v>
      </c>
      <c r="H268" s="90">
        <v>5.8147672232777836E-9</v>
      </c>
      <c r="I268" s="90">
        <v>2.1727864309206701E-5</v>
      </c>
      <c r="J268" s="89">
        <v>0.90410736818819781</v>
      </c>
      <c r="K268" s="89"/>
      <c r="L268" s="89">
        <v>0.73217478905343758</v>
      </c>
      <c r="M268" s="89">
        <v>0.85452804766996415</v>
      </c>
      <c r="N268" s="89">
        <v>0.74323700261014647</v>
      </c>
      <c r="O268" s="89">
        <v>0.90887891294162837</v>
      </c>
    </row>
    <row r="269" spans="1:15" x14ac:dyDescent="0.2">
      <c r="A269">
        <v>9</v>
      </c>
      <c r="B269" s="88" t="s">
        <v>3</v>
      </c>
      <c r="C269" s="88" t="s">
        <v>7</v>
      </c>
      <c r="D269" s="90">
        <v>2.0070562545271287E-8</v>
      </c>
      <c r="E269" s="90">
        <v>7.3782985166026549E-8</v>
      </c>
      <c r="F269" s="90">
        <v>3.7897497084937726E-7</v>
      </c>
      <c r="G269" s="90">
        <v>4.520900995785837E-7</v>
      </c>
      <c r="H269" s="90">
        <v>3.1027852509524223E-9</v>
      </c>
      <c r="I269" s="90">
        <v>9.9567702669389746E-6</v>
      </c>
      <c r="J269" s="89">
        <v>0.82422858600936699</v>
      </c>
      <c r="K269" s="89">
        <v>0.73217478905343758</v>
      </c>
      <c r="L269" s="89"/>
      <c r="M269" s="89">
        <v>0.60005315845498108</v>
      </c>
      <c r="N269" s="89">
        <v>0.9882497121203172</v>
      </c>
      <c r="O269" s="89">
        <v>0.64838616203804156</v>
      </c>
    </row>
    <row r="270" spans="1:15" x14ac:dyDescent="0.2">
      <c r="A270">
        <v>10</v>
      </c>
      <c r="B270" s="88" t="s">
        <v>3</v>
      </c>
      <c r="C270" s="88" t="s">
        <v>346</v>
      </c>
      <c r="D270" s="90">
        <v>5.6299651274294149E-8</v>
      </c>
      <c r="E270" s="90">
        <v>2.158014621445048E-7</v>
      </c>
      <c r="F270" s="90">
        <v>1.1647380808721408E-6</v>
      </c>
      <c r="G270" s="90">
        <v>1.3964934645338545E-6</v>
      </c>
      <c r="H270" s="90">
        <v>8.1831041942592719E-9</v>
      </c>
      <c r="I270" s="90">
        <v>3.311011903139871E-5</v>
      </c>
      <c r="J270" s="89">
        <v>0.76146150263492607</v>
      </c>
      <c r="K270" s="89">
        <v>0.85452804766996415</v>
      </c>
      <c r="L270" s="89">
        <v>0.60005315845498108</v>
      </c>
      <c r="M270" s="89"/>
      <c r="N270" s="89">
        <v>0.61022899964349198</v>
      </c>
      <c r="O270" s="89">
        <v>0.94503203819719106</v>
      </c>
    </row>
    <row r="271" spans="1:15" x14ac:dyDescent="0.2">
      <c r="A271">
        <v>11</v>
      </c>
      <c r="B271" s="88" t="s">
        <v>3</v>
      </c>
      <c r="C271" s="88" t="s">
        <v>347</v>
      </c>
      <c r="D271" s="90">
        <v>2.0649152610019428E-8</v>
      </c>
      <c r="E271" s="90">
        <v>7.5998595416848502E-8</v>
      </c>
      <c r="F271" s="90">
        <v>3.9090276060527174E-7</v>
      </c>
      <c r="G271" s="90">
        <v>4.6638662820619459E-7</v>
      </c>
      <c r="H271" s="90">
        <v>3.1867909422444995E-9</v>
      </c>
      <c r="I271" s="90">
        <v>1.0294221642337398E-5</v>
      </c>
      <c r="J271" s="89">
        <v>0.83569108858641217</v>
      </c>
      <c r="K271" s="89">
        <v>0.74323700261014647</v>
      </c>
      <c r="L271" s="89">
        <v>0.9882497121203172</v>
      </c>
      <c r="M271" s="89">
        <v>0.61022899964349198</v>
      </c>
      <c r="N271" s="89"/>
      <c r="O271" s="89">
        <v>0.65892996555228511</v>
      </c>
    </row>
    <row r="272" spans="1:15" x14ac:dyDescent="0.2">
      <c r="A272">
        <v>12</v>
      </c>
      <c r="B272" s="88" t="s">
        <v>3</v>
      </c>
      <c r="C272" s="88" t="s">
        <v>355</v>
      </c>
      <c r="D272" s="90">
        <v>4.9089114773082088E-8</v>
      </c>
      <c r="E272" s="90">
        <v>1.871345137738345E-7</v>
      </c>
      <c r="F272" s="90">
        <v>1.0035622491910701E-6</v>
      </c>
      <c r="G272" s="90">
        <v>1.202470241934428E-6</v>
      </c>
      <c r="H272" s="90">
        <v>7.1934893597358496E-9</v>
      </c>
      <c r="I272" s="90">
        <v>2.8253566899949512E-5</v>
      </c>
      <c r="J272" s="89">
        <v>0.81436142553387991</v>
      </c>
      <c r="K272" s="89">
        <v>0.90887891294162837</v>
      </c>
      <c r="L272" s="89">
        <v>0.64838616203804156</v>
      </c>
      <c r="M272" s="89">
        <v>0.94503203819719106</v>
      </c>
      <c r="N272" s="89">
        <v>0.65892996555228511</v>
      </c>
      <c r="O272" s="89"/>
    </row>
    <row r="274" spans="1:39" x14ac:dyDescent="0.2">
      <c r="A274" t="s">
        <v>106</v>
      </c>
      <c r="B274" t="s">
        <v>236</v>
      </c>
      <c r="C274" s="91" t="s">
        <v>12</v>
      </c>
      <c r="D274" s="92">
        <v>1</v>
      </c>
      <c r="E274" s="92">
        <v>2</v>
      </c>
      <c r="F274" s="92">
        <v>3</v>
      </c>
      <c r="G274" s="92">
        <v>4</v>
      </c>
    </row>
    <row r="275" spans="1:39" x14ac:dyDescent="0.2">
      <c r="A275" s="88" t="s">
        <v>3</v>
      </c>
      <c r="B275" s="88" t="s">
        <v>7</v>
      </c>
      <c r="C275" s="93">
        <v>108.78000000000002</v>
      </c>
      <c r="D275" s="88" t="s">
        <v>309</v>
      </c>
      <c r="E275" s="88"/>
      <c r="F275" s="88"/>
      <c r="G275" s="88"/>
    </row>
    <row r="276" spans="1:39" x14ac:dyDescent="0.2">
      <c r="A276" s="88" t="s">
        <v>3</v>
      </c>
      <c r="B276" s="88" t="s">
        <v>347</v>
      </c>
      <c r="C276" s="93">
        <v>109.22000000000001</v>
      </c>
      <c r="D276" s="88" t="s">
        <v>309</v>
      </c>
      <c r="E276" s="88"/>
      <c r="F276" s="88"/>
      <c r="G276" s="88"/>
    </row>
    <row r="277" spans="1:39" x14ac:dyDescent="0.2">
      <c r="A277" s="88" t="s">
        <v>3</v>
      </c>
      <c r="B277" s="88" t="s">
        <v>5</v>
      </c>
      <c r="C277" s="93">
        <v>115.42000000000003</v>
      </c>
      <c r="D277" s="88" t="s">
        <v>309</v>
      </c>
      <c r="E277" s="88"/>
      <c r="F277" s="88"/>
      <c r="G277" s="88"/>
    </row>
    <row r="278" spans="1:39" x14ac:dyDescent="0.2">
      <c r="A278" s="88" t="s">
        <v>3</v>
      </c>
      <c r="B278" s="88" t="s">
        <v>6</v>
      </c>
      <c r="C278" s="93">
        <v>119.02</v>
      </c>
      <c r="D278" s="88" t="s">
        <v>309</v>
      </c>
      <c r="E278" s="88"/>
      <c r="F278" s="88"/>
      <c r="G278" s="88"/>
    </row>
    <row r="279" spans="1:39" x14ac:dyDescent="0.2">
      <c r="A279" s="88" t="s">
        <v>3</v>
      </c>
      <c r="B279" s="88" t="s">
        <v>355</v>
      </c>
      <c r="C279" s="93">
        <v>122.44</v>
      </c>
      <c r="D279" s="88" t="s">
        <v>309</v>
      </c>
      <c r="E279" s="88"/>
      <c r="F279" s="88"/>
      <c r="G279" s="88"/>
    </row>
    <row r="280" spans="1:39" x14ac:dyDescent="0.2">
      <c r="A280" s="88" t="s">
        <v>3</v>
      </c>
      <c r="B280" s="88" t="s">
        <v>346</v>
      </c>
      <c r="C280" s="93">
        <v>124.5</v>
      </c>
      <c r="D280" s="88" t="s">
        <v>309</v>
      </c>
      <c r="E280" s="88"/>
      <c r="F280" s="88"/>
      <c r="G280" s="88"/>
    </row>
    <row r="281" spans="1:39" x14ac:dyDescent="0.2">
      <c r="A281" s="88" t="s">
        <v>2</v>
      </c>
      <c r="B281" s="88" t="s">
        <v>355</v>
      </c>
      <c r="C281" s="93">
        <v>287.53999999999996</v>
      </c>
      <c r="D281" s="88"/>
      <c r="E281" s="88"/>
      <c r="F281" s="88" t="s">
        <v>309</v>
      </c>
      <c r="G281" s="88"/>
    </row>
    <row r="282" spans="1:39" x14ac:dyDescent="0.2">
      <c r="A282" s="88" t="s">
        <v>2</v>
      </c>
      <c r="B282" s="88" t="s">
        <v>346</v>
      </c>
      <c r="C282" s="93">
        <v>329.7</v>
      </c>
      <c r="D282" s="88"/>
      <c r="E282" s="88" t="s">
        <v>309</v>
      </c>
      <c r="F282" s="88" t="s">
        <v>309</v>
      </c>
      <c r="G282" s="88"/>
    </row>
    <row r="283" spans="1:39" x14ac:dyDescent="0.2">
      <c r="A283" s="88" t="s">
        <v>2</v>
      </c>
      <c r="B283" s="88" t="s">
        <v>7</v>
      </c>
      <c r="C283" s="93">
        <v>332.20000000000005</v>
      </c>
      <c r="D283" s="88"/>
      <c r="E283" s="88" t="s">
        <v>309</v>
      </c>
      <c r="F283" s="88" t="s">
        <v>309</v>
      </c>
      <c r="G283" s="88"/>
    </row>
    <row r="284" spans="1:39" x14ac:dyDescent="0.2">
      <c r="A284" s="88" t="s">
        <v>2</v>
      </c>
      <c r="B284" s="88" t="s">
        <v>6</v>
      </c>
      <c r="C284" s="93">
        <v>355.98</v>
      </c>
      <c r="D284" s="88"/>
      <c r="E284" s="88" t="s">
        <v>309</v>
      </c>
      <c r="F284" s="88"/>
      <c r="G284" s="88" t="s">
        <v>309</v>
      </c>
    </row>
    <row r="285" spans="1:39" x14ac:dyDescent="0.2">
      <c r="A285" s="88" t="s">
        <v>2</v>
      </c>
      <c r="B285" s="88" t="s">
        <v>5</v>
      </c>
      <c r="C285" s="93">
        <v>375.74</v>
      </c>
      <c r="D285" s="88"/>
      <c r="E285" s="88" t="s">
        <v>309</v>
      </c>
      <c r="F285" s="88"/>
      <c r="G285" s="88" t="s">
        <v>309</v>
      </c>
    </row>
    <row r="286" spans="1:39" x14ac:dyDescent="0.2">
      <c r="A286" s="88" t="s">
        <v>2</v>
      </c>
      <c r="B286" s="88" t="s">
        <v>347</v>
      </c>
      <c r="C286" s="93">
        <v>405.56000000000006</v>
      </c>
      <c r="D286" s="88"/>
      <c r="E286" s="88"/>
      <c r="F286" s="88"/>
      <c r="G286" s="88" t="s">
        <v>309</v>
      </c>
    </row>
    <row r="288" spans="1:39" ht="15" x14ac:dyDescent="0.25">
      <c r="A288" s="18" t="s">
        <v>356</v>
      </c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</row>
    <row r="289" spans="1:7" x14ac:dyDescent="0.2">
      <c r="A289" t="s">
        <v>106</v>
      </c>
      <c r="B289" s="79" t="s">
        <v>5</v>
      </c>
      <c r="C289" s="79" t="s">
        <v>6</v>
      </c>
      <c r="D289" s="79" t="s">
        <v>7</v>
      </c>
      <c r="E289" s="79" t="s">
        <v>346</v>
      </c>
      <c r="F289" s="79" t="s">
        <v>347</v>
      </c>
      <c r="G289" s="79" t="s">
        <v>348</v>
      </c>
    </row>
    <row r="290" spans="1:7" x14ac:dyDescent="0.2">
      <c r="A290" t="s">
        <v>2</v>
      </c>
      <c r="B290">
        <v>197.22000000000003</v>
      </c>
      <c r="C290">
        <v>119.03999999999999</v>
      </c>
      <c r="D290">
        <v>117.60000000000001</v>
      </c>
      <c r="E290">
        <v>131.94000000000003</v>
      </c>
      <c r="F290">
        <v>157.74</v>
      </c>
      <c r="G290">
        <v>130.56</v>
      </c>
    </row>
    <row r="291" spans="1:7" x14ac:dyDescent="0.2">
      <c r="A291" t="s">
        <v>2</v>
      </c>
      <c r="B291">
        <v>219.9</v>
      </c>
      <c r="C291">
        <v>155.22</v>
      </c>
      <c r="D291">
        <v>126.90000000000002</v>
      </c>
      <c r="E291">
        <v>168.89999999999998</v>
      </c>
      <c r="F291">
        <v>264.72000000000003</v>
      </c>
      <c r="G291">
        <v>147.42000000000002</v>
      </c>
    </row>
    <row r="292" spans="1:7" x14ac:dyDescent="0.2">
      <c r="A292" t="s">
        <v>2</v>
      </c>
      <c r="B292">
        <v>135.84000000000003</v>
      </c>
      <c r="C292">
        <v>201.6</v>
      </c>
      <c r="D292">
        <v>141.60000000000002</v>
      </c>
      <c r="E292">
        <v>167.46</v>
      </c>
      <c r="F292">
        <v>227.45999999999998</v>
      </c>
      <c r="G292">
        <v>139.20000000000002</v>
      </c>
    </row>
    <row r="293" spans="1:7" x14ac:dyDescent="0.2">
      <c r="A293" t="s">
        <v>3</v>
      </c>
      <c r="B293">
        <v>40.98</v>
      </c>
      <c r="C293">
        <v>35.340000000000003</v>
      </c>
      <c r="D293">
        <v>22.139999999999997</v>
      </c>
      <c r="E293">
        <v>73.499999999999986</v>
      </c>
      <c r="F293">
        <v>32.94</v>
      </c>
      <c r="G293">
        <v>50.399999999999991</v>
      </c>
    </row>
    <row r="294" spans="1:7" x14ac:dyDescent="0.2">
      <c r="A294" t="s">
        <v>3</v>
      </c>
      <c r="B294">
        <v>25.620000000000008</v>
      </c>
      <c r="C294">
        <v>26.580000000000002</v>
      </c>
      <c r="D294">
        <v>18.36</v>
      </c>
      <c r="E294">
        <v>17.100000000000001</v>
      </c>
      <c r="F294">
        <v>22.92</v>
      </c>
      <c r="G294">
        <v>34.379999999999995</v>
      </c>
    </row>
    <row r="295" spans="1:7" x14ac:dyDescent="0.2">
      <c r="A295" t="s">
        <v>3</v>
      </c>
      <c r="B295">
        <v>32.880000000000003</v>
      </c>
      <c r="C295">
        <v>47.16</v>
      </c>
      <c r="D295">
        <v>39.9</v>
      </c>
      <c r="E295">
        <v>19.2</v>
      </c>
      <c r="F295">
        <v>27.660000000000004</v>
      </c>
      <c r="G295">
        <v>54.059999999999995</v>
      </c>
    </row>
    <row r="297" spans="1:7" x14ac:dyDescent="0.2">
      <c r="B297" t="s">
        <v>312</v>
      </c>
      <c r="C297" t="s">
        <v>349</v>
      </c>
      <c r="D297" t="s">
        <v>314</v>
      </c>
      <c r="E297" t="s">
        <v>315</v>
      </c>
      <c r="F297" t="s">
        <v>316</v>
      </c>
    </row>
    <row r="298" spans="1:7" x14ac:dyDescent="0.2">
      <c r="A298" t="s">
        <v>350</v>
      </c>
      <c r="B298" s="94">
        <v>354310.65760000004</v>
      </c>
      <c r="C298" s="95">
        <v>1</v>
      </c>
      <c r="D298" s="94">
        <v>354310.65760000004</v>
      </c>
      <c r="E298" s="96">
        <v>250.76391701414803</v>
      </c>
      <c r="F298" s="97">
        <v>9.2931424334086188E-5</v>
      </c>
    </row>
    <row r="299" spans="1:7" x14ac:dyDescent="0.2">
      <c r="A299" t="s">
        <v>351</v>
      </c>
      <c r="B299" s="94">
        <v>150699.24</v>
      </c>
      <c r="C299" s="95">
        <v>1</v>
      </c>
      <c r="D299" s="94">
        <v>150699.24</v>
      </c>
      <c r="E299" s="96">
        <v>106.65762065819149</v>
      </c>
      <c r="F299" s="97">
        <v>4.9601856712022663E-4</v>
      </c>
    </row>
    <row r="300" spans="1:7" x14ac:dyDescent="0.2">
      <c r="A300" t="s">
        <v>352</v>
      </c>
      <c r="B300" s="98">
        <v>5651.7008000000242</v>
      </c>
      <c r="C300" s="91">
        <v>4</v>
      </c>
      <c r="D300" s="98">
        <v>1412.925200000006</v>
      </c>
      <c r="E300" s="99"/>
      <c r="F300" s="100"/>
    </row>
    <row r="301" spans="1:7" x14ac:dyDescent="0.2">
      <c r="A301" t="s">
        <v>353</v>
      </c>
      <c r="B301" s="98">
        <v>6813.8575999999985</v>
      </c>
      <c r="C301" s="91">
        <v>5</v>
      </c>
      <c r="D301" s="98">
        <v>1362.7715199999998</v>
      </c>
      <c r="E301" s="99">
        <v>2.3343306918828057</v>
      </c>
      <c r="F301" s="100">
        <v>7.9949243623769872E-2</v>
      </c>
    </row>
    <row r="302" spans="1:7" x14ac:dyDescent="0.2">
      <c r="A302" t="s">
        <v>354</v>
      </c>
      <c r="B302" s="94">
        <v>9372.1823999999942</v>
      </c>
      <c r="C302" s="95">
        <v>5</v>
      </c>
      <c r="D302" s="94">
        <v>1874.4364799999989</v>
      </c>
      <c r="E302" s="96">
        <v>3.2107763781626204</v>
      </c>
      <c r="F302" s="97">
        <v>2.7403840149116787E-2</v>
      </c>
    </row>
    <row r="303" spans="1:7" x14ac:dyDescent="0.2">
      <c r="A303" t="s">
        <v>352</v>
      </c>
      <c r="B303" s="98">
        <v>11675.908000000003</v>
      </c>
      <c r="C303" s="91">
        <v>20</v>
      </c>
      <c r="D303" s="98">
        <v>583.7954000000002</v>
      </c>
      <c r="E303" s="99"/>
      <c r="F303" s="100"/>
    </row>
    <row r="305" spans="1:15" x14ac:dyDescent="0.2">
      <c r="B305" t="s">
        <v>106</v>
      </c>
      <c r="C305" t="s">
        <v>236</v>
      </c>
      <c r="D305" s="91">
        <v>1</v>
      </c>
      <c r="E305" s="98">
        <v>2</v>
      </c>
      <c r="F305">
        <v>3</v>
      </c>
      <c r="G305">
        <v>4</v>
      </c>
      <c r="H305">
        <v>5</v>
      </c>
      <c r="I305">
        <v>6</v>
      </c>
      <c r="J305">
        <v>7</v>
      </c>
      <c r="K305">
        <v>8</v>
      </c>
      <c r="L305">
        <v>9</v>
      </c>
      <c r="M305">
        <v>10</v>
      </c>
      <c r="N305">
        <v>11</v>
      </c>
      <c r="O305">
        <v>12</v>
      </c>
    </row>
    <row r="306" spans="1:15" x14ac:dyDescent="0.2">
      <c r="A306">
        <v>1</v>
      </c>
      <c r="B306" s="91" t="s">
        <v>2</v>
      </c>
      <c r="C306" s="91" t="s">
        <v>5</v>
      </c>
      <c r="D306" s="100"/>
      <c r="E306" s="100">
        <v>0.20747425980360656</v>
      </c>
      <c r="F306" s="97">
        <v>1.059390073588995E-2</v>
      </c>
      <c r="G306" s="100">
        <v>0.16802691388058422</v>
      </c>
      <c r="H306" s="100">
        <v>0.11700175371127663</v>
      </c>
      <c r="I306" s="97">
        <v>3.2738956799871488E-2</v>
      </c>
      <c r="J306" s="97">
        <v>9.9976758805020438E-7</v>
      </c>
      <c r="K306" s="97">
        <v>1.3601951768249521E-6</v>
      </c>
      <c r="L306" s="97">
        <v>5.4679507366373059E-7</v>
      </c>
      <c r="M306" s="97">
        <v>1.3921249241155564E-6</v>
      </c>
      <c r="N306" s="97">
        <v>6.0303839799491499E-7</v>
      </c>
      <c r="O306" s="97">
        <v>3.5955361066264402E-6</v>
      </c>
    </row>
    <row r="307" spans="1:15" x14ac:dyDescent="0.2">
      <c r="A307">
        <v>2</v>
      </c>
      <c r="B307" s="91" t="s">
        <v>2</v>
      </c>
      <c r="C307" s="91" t="s">
        <v>6</v>
      </c>
      <c r="D307" s="100">
        <v>0.20747425980360656</v>
      </c>
      <c r="E307" s="100"/>
      <c r="F307" s="100">
        <v>0.14501015786000304</v>
      </c>
      <c r="G307" s="100">
        <v>0.89963296436924933</v>
      </c>
      <c r="H307" s="97">
        <v>8.0785846899480429E-3</v>
      </c>
      <c r="I307" s="100">
        <v>0.33329573045311756</v>
      </c>
      <c r="J307" s="97">
        <v>1.2795924670183645E-5</v>
      </c>
      <c r="K307" s="97">
        <v>1.7780582165505265E-5</v>
      </c>
      <c r="L307" s="97">
        <v>6.7020994232169784E-6</v>
      </c>
      <c r="M307" s="97">
        <v>1.8226437297319542E-5</v>
      </c>
      <c r="N307" s="97">
        <v>7.4446726413546216E-6</v>
      </c>
      <c r="O307" s="97">
        <v>4.9984760918553306E-5</v>
      </c>
    </row>
    <row r="308" spans="1:15" x14ac:dyDescent="0.2">
      <c r="A308">
        <v>3</v>
      </c>
      <c r="B308" s="91" t="s">
        <v>2</v>
      </c>
      <c r="C308" s="91" t="s">
        <v>7</v>
      </c>
      <c r="D308" s="97">
        <v>1.059390073588995E-2</v>
      </c>
      <c r="E308" s="100">
        <v>0.14501015786000304</v>
      </c>
      <c r="F308" s="100"/>
      <c r="G308" s="100">
        <v>0.18014165850408692</v>
      </c>
      <c r="H308" s="97">
        <v>2.4148950197044883E-4</v>
      </c>
      <c r="I308" s="100">
        <v>0.60525929384164368</v>
      </c>
      <c r="J308" s="97">
        <v>2.9827917438274287E-4</v>
      </c>
      <c r="K308" s="97">
        <v>4.2037772801373219E-4</v>
      </c>
      <c r="L308" s="97">
        <v>1.5109829933812602E-4</v>
      </c>
      <c r="M308" s="97">
        <v>4.3134154569568484E-4</v>
      </c>
      <c r="N308" s="97">
        <v>1.6883163845027305E-4</v>
      </c>
      <c r="O308" s="97">
        <v>1.2173661846559547E-3</v>
      </c>
    </row>
    <row r="309" spans="1:15" x14ac:dyDescent="0.2">
      <c r="A309">
        <v>4</v>
      </c>
      <c r="B309" s="91" t="s">
        <v>2</v>
      </c>
      <c r="C309" s="91" t="s">
        <v>346</v>
      </c>
      <c r="D309" s="100">
        <v>0.16802691388058422</v>
      </c>
      <c r="E309" s="100">
        <v>0.89963296436924933</v>
      </c>
      <c r="F309" s="100">
        <v>0.18014165850408692</v>
      </c>
      <c r="G309" s="100"/>
      <c r="H309" s="97">
        <v>6.0593033579021682E-3</v>
      </c>
      <c r="I309" s="100">
        <v>0.39796938356826572</v>
      </c>
      <c r="J309" s="97">
        <v>1.6576821796121521E-5</v>
      </c>
      <c r="K309" s="97">
        <v>2.3075615037337904E-5</v>
      </c>
      <c r="L309" s="97">
        <v>8.6494218587418459E-6</v>
      </c>
      <c r="M309" s="97">
        <v>2.365733072973164E-5</v>
      </c>
      <c r="N309" s="97">
        <v>9.6139260197247722E-6</v>
      </c>
      <c r="O309" s="97">
        <v>6.5185598137729173E-5</v>
      </c>
    </row>
    <row r="310" spans="1:15" x14ac:dyDescent="0.2">
      <c r="A310">
        <v>5</v>
      </c>
      <c r="B310" s="91" t="s">
        <v>2</v>
      </c>
      <c r="C310" s="91" t="s">
        <v>347</v>
      </c>
      <c r="D310" s="100">
        <v>0.11700175371127663</v>
      </c>
      <c r="E310" s="97">
        <v>8.0785846899480429E-3</v>
      </c>
      <c r="F310" s="97">
        <v>2.4148950197044883E-4</v>
      </c>
      <c r="G310" s="97">
        <v>6.0593033579021682E-3</v>
      </c>
      <c r="H310" s="100"/>
      <c r="I310" s="97">
        <v>8.2383637974314805E-4</v>
      </c>
      <c r="J310" s="97">
        <v>5.2346820988979914E-8</v>
      </c>
      <c r="K310" s="97">
        <v>6.9201197994139818E-8</v>
      </c>
      <c r="L310" s="97">
        <v>3.0306805731683539E-8</v>
      </c>
      <c r="M310" s="97">
        <v>7.0673137342325276E-8</v>
      </c>
      <c r="N310" s="97">
        <v>3.3115295949848189E-8</v>
      </c>
      <c r="O310" s="97">
        <v>1.6737161290247826E-7</v>
      </c>
    </row>
    <row r="311" spans="1:15" x14ac:dyDescent="0.2">
      <c r="A311">
        <v>6</v>
      </c>
      <c r="B311" s="91" t="s">
        <v>2</v>
      </c>
      <c r="C311" s="91" t="s">
        <v>355</v>
      </c>
      <c r="D311" s="97">
        <v>3.2738956799871488E-2</v>
      </c>
      <c r="E311" s="100">
        <v>0.33329573045311756</v>
      </c>
      <c r="F311" s="100">
        <v>0.60525929384164368</v>
      </c>
      <c r="G311" s="100">
        <v>0.39796938356826572</v>
      </c>
      <c r="H311" s="97">
        <v>8.2383637974314805E-4</v>
      </c>
      <c r="I311" s="100"/>
      <c r="J311" s="97">
        <v>9.8718509428330492E-5</v>
      </c>
      <c r="K311" s="97">
        <v>1.3874619955456247E-4</v>
      </c>
      <c r="L311" s="97">
        <v>5.0407031936261504E-5</v>
      </c>
      <c r="M311" s="97">
        <v>1.4234080299702079E-4</v>
      </c>
      <c r="N311" s="97">
        <v>5.6238105344941225E-5</v>
      </c>
      <c r="O311" s="97">
        <v>4.0099728533116163E-4</v>
      </c>
    </row>
    <row r="312" spans="1:15" x14ac:dyDescent="0.2">
      <c r="A312">
        <v>7</v>
      </c>
      <c r="B312" s="91" t="s">
        <v>3</v>
      </c>
      <c r="C312" s="91" t="s">
        <v>5</v>
      </c>
      <c r="D312" s="97">
        <v>9.9976758805020438E-7</v>
      </c>
      <c r="E312" s="97">
        <v>1.2795924670183645E-5</v>
      </c>
      <c r="F312" s="97">
        <v>2.9827917438274287E-4</v>
      </c>
      <c r="G312" s="97">
        <v>1.6576821796121521E-5</v>
      </c>
      <c r="H312" s="97">
        <v>5.2346820988979914E-8</v>
      </c>
      <c r="I312" s="97">
        <v>9.8718509428330492E-5</v>
      </c>
      <c r="J312" s="100"/>
      <c r="K312" s="100">
        <v>0.8727716988135672</v>
      </c>
      <c r="L312" s="100">
        <v>0.7505081102034098</v>
      </c>
      <c r="M312" s="100">
        <v>0.86332707352220273</v>
      </c>
      <c r="N312" s="100">
        <v>0.79017959142256433</v>
      </c>
      <c r="O312" s="100">
        <v>0.51362008545501681</v>
      </c>
    </row>
    <row r="313" spans="1:15" x14ac:dyDescent="0.2">
      <c r="A313">
        <v>8</v>
      </c>
      <c r="B313" s="91" t="s">
        <v>3</v>
      </c>
      <c r="C313" s="91" t="s">
        <v>6</v>
      </c>
      <c r="D313" s="97">
        <v>1.3601951768249521E-6</v>
      </c>
      <c r="E313" s="97">
        <v>1.7780582165505265E-5</v>
      </c>
      <c r="F313" s="97">
        <v>4.2037772801373219E-4</v>
      </c>
      <c r="G313" s="97">
        <v>2.3075615037337904E-5</v>
      </c>
      <c r="H313" s="97">
        <v>6.9201197994139818E-8</v>
      </c>
      <c r="I313" s="97">
        <v>1.3874619955456247E-4</v>
      </c>
      <c r="J313" s="100">
        <v>0.8727716988135672</v>
      </c>
      <c r="K313" s="100"/>
      <c r="L313" s="100">
        <v>0.63323290815079325</v>
      </c>
      <c r="M313" s="100">
        <v>0.99041418761350786</v>
      </c>
      <c r="N313" s="100">
        <v>0.6704546611298865</v>
      </c>
      <c r="O313" s="100">
        <v>0.62057137663910322</v>
      </c>
    </row>
    <row r="314" spans="1:15" x14ac:dyDescent="0.2">
      <c r="A314">
        <v>9</v>
      </c>
      <c r="B314" s="91" t="s">
        <v>3</v>
      </c>
      <c r="C314" s="91" t="s">
        <v>7</v>
      </c>
      <c r="D314" s="97">
        <v>5.4679507366373059E-7</v>
      </c>
      <c r="E314" s="97">
        <v>6.7020994232169784E-6</v>
      </c>
      <c r="F314" s="97">
        <v>1.5109829933812602E-4</v>
      </c>
      <c r="G314" s="97">
        <v>8.6494218587418459E-6</v>
      </c>
      <c r="H314" s="97">
        <v>3.0306805731683539E-8</v>
      </c>
      <c r="I314" s="97">
        <v>5.0407031936261504E-5</v>
      </c>
      <c r="J314" s="100">
        <v>0.7505081102034098</v>
      </c>
      <c r="K314" s="100">
        <v>0.63323290815079325</v>
      </c>
      <c r="L314" s="100"/>
      <c r="M314" s="100">
        <v>0.62477871966416521</v>
      </c>
      <c r="N314" s="100">
        <v>0.95848059630112425</v>
      </c>
      <c r="O314" s="100">
        <v>0.33523032510452411</v>
      </c>
    </row>
    <row r="315" spans="1:15" x14ac:dyDescent="0.2">
      <c r="A315">
        <v>10</v>
      </c>
      <c r="B315" s="91" t="s">
        <v>3</v>
      </c>
      <c r="C315" s="91" t="s">
        <v>346</v>
      </c>
      <c r="D315" s="97">
        <v>1.3921249241155564E-6</v>
      </c>
      <c r="E315" s="97">
        <v>1.8226437297319542E-5</v>
      </c>
      <c r="F315" s="97">
        <v>4.3134154569568484E-4</v>
      </c>
      <c r="G315" s="97">
        <v>2.365733072973164E-5</v>
      </c>
      <c r="H315" s="97">
        <v>7.0673137342325276E-8</v>
      </c>
      <c r="I315" s="97">
        <v>1.4234080299702079E-4</v>
      </c>
      <c r="J315" s="100">
        <v>0.86332707352220273</v>
      </c>
      <c r="K315" s="100">
        <v>0.99041418761350786</v>
      </c>
      <c r="L315" s="100">
        <v>0.62477871966416521</v>
      </c>
      <c r="M315" s="100"/>
      <c r="N315" s="100">
        <v>0.66178276377370948</v>
      </c>
      <c r="O315" s="100">
        <v>0.62899926921074489</v>
      </c>
    </row>
    <row r="316" spans="1:15" x14ac:dyDescent="0.2">
      <c r="A316">
        <v>11</v>
      </c>
      <c r="B316" s="91" t="s">
        <v>3</v>
      </c>
      <c r="C316" s="91" t="s">
        <v>347</v>
      </c>
      <c r="D316" s="97">
        <v>6.0303839799491499E-7</v>
      </c>
      <c r="E316" s="97">
        <v>7.4446726413546216E-6</v>
      </c>
      <c r="F316" s="97">
        <v>1.6883163845027305E-4</v>
      </c>
      <c r="G316" s="97">
        <v>9.6139260197247722E-6</v>
      </c>
      <c r="H316" s="97">
        <v>3.3115295949848189E-8</v>
      </c>
      <c r="I316" s="97">
        <v>5.6238105344941225E-5</v>
      </c>
      <c r="J316" s="100">
        <v>0.79017959142256433</v>
      </c>
      <c r="K316" s="100">
        <v>0.6704546611298865</v>
      </c>
      <c r="L316" s="100">
        <v>0.95848059630112425</v>
      </c>
      <c r="M316" s="100">
        <v>0.66178276377370948</v>
      </c>
      <c r="N316" s="100"/>
      <c r="O316" s="100">
        <v>0.36108772681210932</v>
      </c>
    </row>
    <row r="317" spans="1:15" x14ac:dyDescent="0.2">
      <c r="A317">
        <v>12</v>
      </c>
      <c r="B317" s="91" t="s">
        <v>3</v>
      </c>
      <c r="C317" s="91" t="s">
        <v>355</v>
      </c>
      <c r="D317" s="97">
        <v>3.5955361066264402E-6</v>
      </c>
      <c r="E317" s="97">
        <v>4.9984760918553306E-5</v>
      </c>
      <c r="F317" s="97">
        <v>1.2173661846559547E-3</v>
      </c>
      <c r="G317" s="97">
        <v>6.5185598137729173E-5</v>
      </c>
      <c r="H317" s="97">
        <v>1.6737161290247826E-7</v>
      </c>
      <c r="I317" s="97">
        <v>4.0099728533116163E-4</v>
      </c>
      <c r="J317" s="100">
        <v>0.51362008545501681</v>
      </c>
      <c r="K317" s="100">
        <v>0.62057137663910322</v>
      </c>
      <c r="L317" s="100">
        <v>0.33523032510452411</v>
      </c>
      <c r="M317" s="100">
        <v>0.62899926921074489</v>
      </c>
      <c r="N317" s="100">
        <v>0.36108772681210932</v>
      </c>
      <c r="O317" s="100"/>
    </row>
    <row r="318" spans="1:15" x14ac:dyDescent="0.2">
      <c r="B318" s="91"/>
      <c r="C318" s="91"/>
      <c r="D318" s="97"/>
      <c r="E318" s="97"/>
      <c r="F318" s="97"/>
      <c r="G318" s="97"/>
      <c r="H318" s="97"/>
      <c r="I318" s="97"/>
      <c r="J318" s="100"/>
      <c r="K318" s="100"/>
      <c r="L318" s="100"/>
      <c r="M318" s="100"/>
      <c r="N318" s="100"/>
      <c r="O318" s="100"/>
    </row>
    <row r="319" spans="1:15" x14ac:dyDescent="0.2">
      <c r="A319" t="s">
        <v>106</v>
      </c>
      <c r="B319" t="s">
        <v>236</v>
      </c>
      <c r="C319" s="91" t="s">
        <v>12</v>
      </c>
      <c r="D319" s="92">
        <v>1</v>
      </c>
      <c r="E319" s="92">
        <v>2</v>
      </c>
      <c r="F319" s="92">
        <v>3</v>
      </c>
      <c r="G319" s="92">
        <v>4</v>
      </c>
    </row>
    <row r="320" spans="1:15" x14ac:dyDescent="0.2">
      <c r="A320" s="91" t="s">
        <v>3</v>
      </c>
      <c r="B320" s="91" t="s">
        <v>7</v>
      </c>
      <c r="C320" s="99">
        <v>26.8</v>
      </c>
      <c r="D320" s="91" t="s">
        <v>309</v>
      </c>
      <c r="E320" s="91"/>
      <c r="F320" s="91"/>
      <c r="G320" s="91"/>
    </row>
    <row r="321" spans="1:39" x14ac:dyDescent="0.2">
      <c r="A321" s="91" t="s">
        <v>3</v>
      </c>
      <c r="B321" s="91" t="s">
        <v>347</v>
      </c>
      <c r="C321" s="99">
        <v>27.84</v>
      </c>
      <c r="D321" s="91" t="s">
        <v>309</v>
      </c>
      <c r="E321" s="91"/>
      <c r="F321" s="91"/>
      <c r="G321" s="91"/>
    </row>
    <row r="322" spans="1:39" x14ac:dyDescent="0.2">
      <c r="A322" s="91" t="s">
        <v>3</v>
      </c>
      <c r="B322" s="91" t="s">
        <v>5</v>
      </c>
      <c r="C322" s="99">
        <v>33.160000000000004</v>
      </c>
      <c r="D322" s="91" t="s">
        <v>309</v>
      </c>
      <c r="E322" s="91"/>
      <c r="F322" s="91"/>
      <c r="G322" s="91"/>
    </row>
    <row r="323" spans="1:39" x14ac:dyDescent="0.2">
      <c r="A323" s="91" t="s">
        <v>3</v>
      </c>
      <c r="B323" s="91" t="s">
        <v>6</v>
      </c>
      <c r="C323" s="99">
        <v>36.36</v>
      </c>
      <c r="D323" s="91" t="s">
        <v>309</v>
      </c>
      <c r="E323" s="91"/>
      <c r="F323" s="91"/>
      <c r="G323" s="91"/>
    </row>
    <row r="324" spans="1:39" x14ac:dyDescent="0.2">
      <c r="A324" s="91" t="s">
        <v>3</v>
      </c>
      <c r="B324" s="91" t="s">
        <v>346</v>
      </c>
      <c r="C324" s="99">
        <v>36.599999999999994</v>
      </c>
      <c r="D324" s="91" t="s">
        <v>309</v>
      </c>
      <c r="E324" s="91"/>
      <c r="F324" s="91"/>
      <c r="G324" s="91"/>
    </row>
    <row r="325" spans="1:39" x14ac:dyDescent="0.2">
      <c r="A325" s="91" t="s">
        <v>3</v>
      </c>
      <c r="B325" s="91" t="s">
        <v>355</v>
      </c>
      <c r="C325" s="99">
        <v>46.279999999999994</v>
      </c>
      <c r="D325" s="91" t="s">
        <v>309</v>
      </c>
      <c r="E325" s="91"/>
      <c r="F325" s="91"/>
      <c r="G325" s="91"/>
    </row>
    <row r="326" spans="1:39" x14ac:dyDescent="0.2">
      <c r="A326" s="91" t="s">
        <v>2</v>
      </c>
      <c r="B326" s="91" t="s">
        <v>7</v>
      </c>
      <c r="C326" s="99">
        <v>128.70000000000002</v>
      </c>
      <c r="D326" s="91"/>
      <c r="E326" s="91" t="s">
        <v>309</v>
      </c>
      <c r="F326" s="91"/>
      <c r="G326" s="91"/>
    </row>
    <row r="327" spans="1:39" x14ac:dyDescent="0.2">
      <c r="A327" s="91" t="s">
        <v>2</v>
      </c>
      <c r="B327" s="91" t="s">
        <v>355</v>
      </c>
      <c r="C327" s="99">
        <v>139.06</v>
      </c>
      <c r="D327" s="91"/>
      <c r="E327" s="91" t="s">
        <v>309</v>
      </c>
      <c r="F327" s="91"/>
      <c r="G327" s="91"/>
    </row>
    <row r="328" spans="1:39" x14ac:dyDescent="0.2">
      <c r="A328" s="91" t="s">
        <v>2</v>
      </c>
      <c r="B328" s="91" t="s">
        <v>346</v>
      </c>
      <c r="C328" s="99">
        <v>156.10000000000002</v>
      </c>
      <c r="D328" s="91"/>
      <c r="E328" s="91" t="s">
        <v>309</v>
      </c>
      <c r="F328" s="91" t="s">
        <v>309</v>
      </c>
      <c r="G328" s="91"/>
    </row>
    <row r="329" spans="1:39" x14ac:dyDescent="0.2">
      <c r="A329" s="91" t="s">
        <v>2</v>
      </c>
      <c r="B329" s="91" t="s">
        <v>6</v>
      </c>
      <c r="C329" s="99">
        <v>158.62</v>
      </c>
      <c r="D329" s="91"/>
      <c r="E329" s="91" t="s">
        <v>309</v>
      </c>
      <c r="F329" s="91" t="s">
        <v>309</v>
      </c>
      <c r="G329" s="91"/>
    </row>
    <row r="330" spans="1:39" x14ac:dyDescent="0.2">
      <c r="A330" s="91" t="s">
        <v>2</v>
      </c>
      <c r="B330" s="91" t="s">
        <v>5</v>
      </c>
      <c r="C330" s="99">
        <v>184.32000000000002</v>
      </c>
      <c r="D330" s="91"/>
      <c r="E330" s="91"/>
      <c r="F330" s="91" t="s">
        <v>309</v>
      </c>
      <c r="G330" s="91" t="s">
        <v>309</v>
      </c>
    </row>
    <row r="331" spans="1:39" x14ac:dyDescent="0.2">
      <c r="A331" s="91" t="s">
        <v>2</v>
      </c>
      <c r="B331" s="91" t="s">
        <v>347</v>
      </c>
      <c r="C331" s="99">
        <v>216.64000000000001</v>
      </c>
      <c r="D331" s="91"/>
      <c r="E331" s="91"/>
      <c r="F331" s="91"/>
      <c r="G331" s="91" t="s">
        <v>309</v>
      </c>
    </row>
    <row r="333" spans="1:39" ht="15" x14ac:dyDescent="0.25">
      <c r="A333" s="18" t="s">
        <v>357</v>
      </c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</row>
    <row r="334" spans="1:39" x14ac:dyDescent="0.2">
      <c r="A334" t="s">
        <v>106</v>
      </c>
      <c r="B334" s="79" t="s">
        <v>5</v>
      </c>
      <c r="C334" s="79" t="s">
        <v>6</v>
      </c>
      <c r="D334" s="79" t="s">
        <v>7</v>
      </c>
      <c r="E334" s="79" t="s">
        <v>346</v>
      </c>
      <c r="F334" s="79" t="s">
        <v>347</v>
      </c>
      <c r="G334" s="79" t="s">
        <v>348</v>
      </c>
      <c r="L334" s="101" t="s">
        <v>2</v>
      </c>
      <c r="M334" s="101" t="s">
        <v>5</v>
      </c>
      <c r="N334" s="102">
        <v>375.74</v>
      </c>
      <c r="O334" s="103">
        <v>27.466543284512568</v>
      </c>
      <c r="P334" s="102">
        <v>299.4806503410116</v>
      </c>
      <c r="Q334" s="102">
        <v>451.99934965898842</v>
      </c>
      <c r="R334" s="101">
        <v>3</v>
      </c>
    </row>
    <row r="335" spans="1:39" x14ac:dyDescent="0.2">
      <c r="A335" t="s">
        <v>2</v>
      </c>
      <c r="B335">
        <v>343.08000000000004</v>
      </c>
      <c r="C335">
        <v>298.38</v>
      </c>
      <c r="D335">
        <v>310.44</v>
      </c>
      <c r="E335">
        <v>335.28</v>
      </c>
      <c r="F335">
        <v>319.56000000000006</v>
      </c>
      <c r="G335">
        <v>307.61999999999995</v>
      </c>
      <c r="L335" s="101" t="s">
        <v>2</v>
      </c>
      <c r="M335" s="101" t="s">
        <v>6</v>
      </c>
      <c r="N335" s="102">
        <v>355.98</v>
      </c>
      <c r="O335" s="103">
        <v>23.40467047407418</v>
      </c>
      <c r="P335" s="102">
        <v>290.99821722348929</v>
      </c>
      <c r="Q335" s="102">
        <v>420.96178277651074</v>
      </c>
      <c r="R335" s="101">
        <v>3</v>
      </c>
    </row>
    <row r="336" spans="1:39" x14ac:dyDescent="0.2">
      <c r="A336" t="s">
        <v>2</v>
      </c>
      <c r="B336">
        <v>452.70000000000005</v>
      </c>
      <c r="C336">
        <v>357.78</v>
      </c>
      <c r="D336">
        <v>324.72000000000008</v>
      </c>
      <c r="E336">
        <v>339.54</v>
      </c>
      <c r="F336">
        <v>471.30000000000007</v>
      </c>
      <c r="G336">
        <v>287.22000000000003</v>
      </c>
      <c r="L336" s="101" t="s">
        <v>2</v>
      </c>
      <c r="M336" s="101" t="s">
        <v>7</v>
      </c>
      <c r="N336" s="102">
        <v>332.20000000000005</v>
      </c>
      <c r="O336" s="103">
        <v>11.092709317384937</v>
      </c>
      <c r="P336" s="102">
        <v>301.40170151236464</v>
      </c>
      <c r="Q336" s="102">
        <v>362.99829848763545</v>
      </c>
      <c r="R336" s="101">
        <v>3</v>
      </c>
    </row>
    <row r="337" spans="1:18" x14ac:dyDescent="0.2">
      <c r="A337" t="s">
        <v>2</v>
      </c>
      <c r="B337">
        <v>331.44</v>
      </c>
      <c r="C337">
        <v>411.78000000000003</v>
      </c>
      <c r="D337">
        <v>361.44</v>
      </c>
      <c r="E337">
        <v>314.28000000000009</v>
      </c>
      <c r="F337">
        <v>425.82000000000005</v>
      </c>
      <c r="G337">
        <v>267.78000000000003</v>
      </c>
      <c r="L337" s="101" t="s">
        <v>2</v>
      </c>
      <c r="M337" s="101" t="s">
        <v>346</v>
      </c>
      <c r="N337" s="102">
        <v>329.7</v>
      </c>
      <c r="O337" s="103">
        <v>21.283712082247284</v>
      </c>
      <c r="P337" s="102">
        <v>270.60694176880526</v>
      </c>
      <c r="Q337" s="102">
        <v>388.79305823119472</v>
      </c>
      <c r="R337" s="101">
        <v>3</v>
      </c>
    </row>
    <row r="338" spans="1:18" x14ac:dyDescent="0.2">
      <c r="A338" t="s">
        <v>3</v>
      </c>
      <c r="B338">
        <v>119.34000000000003</v>
      </c>
      <c r="C338">
        <v>115.55999999999999</v>
      </c>
      <c r="D338">
        <v>101.16</v>
      </c>
      <c r="E338">
        <v>182.33999999999997</v>
      </c>
      <c r="F338">
        <v>119.88</v>
      </c>
      <c r="G338">
        <v>122.88</v>
      </c>
      <c r="L338" s="101" t="s">
        <v>2</v>
      </c>
      <c r="M338" s="101" t="s">
        <v>347</v>
      </c>
      <c r="N338" s="102">
        <v>405.56000000000006</v>
      </c>
      <c r="O338" s="103">
        <v>32.082319118168542</v>
      </c>
      <c r="P338" s="102">
        <v>316.48520212096724</v>
      </c>
      <c r="Q338" s="102">
        <v>494.63479787903287</v>
      </c>
      <c r="R338" s="101">
        <v>3</v>
      </c>
    </row>
    <row r="339" spans="1:18" x14ac:dyDescent="0.2">
      <c r="A339" t="s">
        <v>3</v>
      </c>
      <c r="B339">
        <v>119.70000000000002</v>
      </c>
      <c r="C339">
        <v>112.98000000000002</v>
      </c>
      <c r="D339">
        <v>111.00000000000001</v>
      </c>
      <c r="E339">
        <v>100.68</v>
      </c>
      <c r="F339">
        <v>98.759999999999991</v>
      </c>
      <c r="G339">
        <v>117.18000000000002</v>
      </c>
      <c r="K339" t="s">
        <v>358</v>
      </c>
      <c r="L339" s="101" t="s">
        <v>2</v>
      </c>
      <c r="M339" s="101" t="s">
        <v>355</v>
      </c>
      <c r="N339" s="102">
        <v>287.53999999999996</v>
      </c>
      <c r="O339" s="103">
        <v>8.390768737130097</v>
      </c>
      <c r="P339" s="102">
        <v>264.24349121094838</v>
      </c>
      <c r="Q339" s="102">
        <v>310.83650878905155</v>
      </c>
      <c r="R339" s="101">
        <v>3</v>
      </c>
    </row>
    <row r="340" spans="1:18" x14ac:dyDescent="0.2">
      <c r="A340" t="s">
        <v>3</v>
      </c>
      <c r="B340">
        <v>107.22000000000003</v>
      </c>
      <c r="C340">
        <v>128.51999999999998</v>
      </c>
      <c r="D340">
        <v>114.18</v>
      </c>
      <c r="E340">
        <v>90.48</v>
      </c>
      <c r="F340">
        <v>109.02000000000004</v>
      </c>
      <c r="G340">
        <v>127.25999999999999</v>
      </c>
      <c r="K340" t="e">
        <f>((K$16-N340)/K$16)*100</f>
        <v>#DIV/0!</v>
      </c>
      <c r="L340" s="101" t="s">
        <v>3</v>
      </c>
      <c r="M340" s="101" t="s">
        <v>5</v>
      </c>
      <c r="N340" s="102">
        <v>115.42000000000003</v>
      </c>
      <c r="O340" s="103">
        <v>27.466543284512568</v>
      </c>
      <c r="P340" s="102">
        <v>39.160650341011632</v>
      </c>
      <c r="Q340" s="102">
        <v>191.67934965898843</v>
      </c>
      <c r="R340" s="101">
        <v>3</v>
      </c>
    </row>
    <row r="341" spans="1:18" x14ac:dyDescent="0.2">
      <c r="K341" t="e">
        <f t="shared" ref="K341:K345" si="74">((K$16-N341)/K$16)*100</f>
        <v>#DIV/0!</v>
      </c>
      <c r="L341" s="101" t="s">
        <v>3</v>
      </c>
      <c r="M341" s="101" t="s">
        <v>6</v>
      </c>
      <c r="N341" s="102">
        <v>119.02</v>
      </c>
      <c r="O341" s="103">
        <v>23.40467047407418</v>
      </c>
      <c r="P341" s="102">
        <v>54.038217223489283</v>
      </c>
      <c r="Q341" s="102">
        <v>184.00178277651071</v>
      </c>
      <c r="R341" s="101">
        <v>3</v>
      </c>
    </row>
    <row r="342" spans="1:18" x14ac:dyDescent="0.2">
      <c r="B342" t="s">
        <v>312</v>
      </c>
      <c r="C342" t="s">
        <v>349</v>
      </c>
      <c r="D342" t="s">
        <v>314</v>
      </c>
      <c r="E342" t="s">
        <v>315</v>
      </c>
      <c r="F342" t="s">
        <v>316</v>
      </c>
      <c r="K342" t="e">
        <f t="shared" si="74"/>
        <v>#DIV/0!</v>
      </c>
      <c r="L342" s="101" t="s">
        <v>3</v>
      </c>
      <c r="M342" s="101" t="s">
        <v>7</v>
      </c>
      <c r="N342" s="102">
        <v>108.78000000000002</v>
      </c>
      <c r="O342" s="103">
        <v>11.092709317384937</v>
      </c>
      <c r="P342" s="102">
        <v>77.981701512364594</v>
      </c>
      <c r="Q342" s="102">
        <v>139.57829848763544</v>
      </c>
      <c r="R342" s="101">
        <v>3</v>
      </c>
    </row>
    <row r="343" spans="1:18" x14ac:dyDescent="0.2">
      <c r="A343" t="s">
        <v>350</v>
      </c>
      <c r="B343" s="104">
        <v>1940588.3025000002</v>
      </c>
      <c r="C343" s="104">
        <v>1</v>
      </c>
      <c r="D343" s="104">
        <v>1940588.3025000002</v>
      </c>
      <c r="E343" s="105">
        <v>807.06635330654478</v>
      </c>
      <c r="F343" s="106">
        <v>9.1359523465284198E-6</v>
      </c>
      <c r="K343" t="e">
        <f t="shared" si="74"/>
        <v>#DIV/0!</v>
      </c>
      <c r="L343" s="101" t="s">
        <v>3</v>
      </c>
      <c r="M343" s="101" t="s">
        <v>346</v>
      </c>
      <c r="N343" s="102">
        <v>124.5</v>
      </c>
      <c r="O343" s="103">
        <v>21.283712082247284</v>
      </c>
      <c r="P343" s="102">
        <v>65.406941768805268</v>
      </c>
      <c r="Q343" s="102">
        <v>183.59305823119473</v>
      </c>
      <c r="R343" s="101">
        <v>3</v>
      </c>
    </row>
    <row r="344" spans="1:18" x14ac:dyDescent="0.2">
      <c r="A344" t="s">
        <v>351</v>
      </c>
      <c r="B344" s="104">
        <v>481178.06889999995</v>
      </c>
      <c r="C344" s="104">
        <v>1</v>
      </c>
      <c r="D344" s="104">
        <v>481178.06889999995</v>
      </c>
      <c r="E344" s="105">
        <v>200.11592817390397</v>
      </c>
      <c r="F344" s="106">
        <v>1.4496281896969609E-4</v>
      </c>
      <c r="K344" t="e">
        <f t="shared" si="74"/>
        <v>#DIV/0!</v>
      </c>
      <c r="L344" s="101" t="s">
        <v>3</v>
      </c>
      <c r="M344" s="101" t="s">
        <v>347</v>
      </c>
      <c r="N344" s="102">
        <v>109.22000000000001</v>
      </c>
      <c r="O344" s="103">
        <v>32.082319118168542</v>
      </c>
      <c r="P344" s="102">
        <v>20.145202120967198</v>
      </c>
      <c r="Q344" s="102">
        <v>198.29479787903284</v>
      </c>
      <c r="R344" s="101">
        <v>3</v>
      </c>
    </row>
    <row r="345" spans="1:18" x14ac:dyDescent="0.2">
      <c r="A345" t="s">
        <v>352</v>
      </c>
      <c r="B345" s="101">
        <v>9617.9864000000725</v>
      </c>
      <c r="C345" s="101">
        <v>4</v>
      </c>
      <c r="D345" s="101">
        <v>2404.4966000000181</v>
      </c>
      <c r="E345" s="102"/>
      <c r="F345" s="107"/>
      <c r="K345" t="e">
        <f t="shared" si="74"/>
        <v>#DIV/0!</v>
      </c>
      <c r="L345" s="101" t="s">
        <v>3</v>
      </c>
      <c r="M345" s="101" t="s">
        <v>355</v>
      </c>
      <c r="N345" s="102">
        <v>122.44</v>
      </c>
      <c r="O345" s="103">
        <v>8.390768737130097</v>
      </c>
      <c r="P345" s="102">
        <v>99.143491210948426</v>
      </c>
      <c r="Q345" s="102">
        <v>145.73650878905158</v>
      </c>
      <c r="R345" s="101">
        <v>3</v>
      </c>
    </row>
    <row r="346" spans="1:18" x14ac:dyDescent="0.2">
      <c r="A346" t="s">
        <v>353</v>
      </c>
      <c r="B346" s="101">
        <v>10470.989700000071</v>
      </c>
      <c r="C346" s="101">
        <v>5</v>
      </c>
      <c r="D346" s="101">
        <v>2094.1979400000141</v>
      </c>
      <c r="E346" s="102">
        <v>1.6037056557183931</v>
      </c>
      <c r="F346" s="107">
        <v>0.20475367728844751</v>
      </c>
      <c r="J346" s="108"/>
      <c r="K346" s="108" t="s">
        <v>359</v>
      </c>
      <c r="L346" s="108"/>
      <c r="M346" s="108"/>
      <c r="N346" s="108"/>
      <c r="O346" s="108"/>
      <c r="P346" s="108"/>
      <c r="Q346" s="108"/>
      <c r="R346" s="108"/>
    </row>
    <row r="347" spans="1:18" x14ac:dyDescent="0.2">
      <c r="A347" t="s">
        <v>354</v>
      </c>
      <c r="B347" s="101">
        <v>15345.160099999988</v>
      </c>
      <c r="C347" s="101">
        <v>5</v>
      </c>
      <c r="D347" s="101">
        <v>3069.0320199999978</v>
      </c>
      <c r="E347" s="102">
        <v>2.3502191049117389</v>
      </c>
      <c r="F347" s="107">
        <v>7.8361038026757424E-2</v>
      </c>
      <c r="J347" s="109" t="s">
        <v>360</v>
      </c>
      <c r="K347" s="110">
        <v>409.98000000000008</v>
      </c>
      <c r="L347" s="108"/>
      <c r="M347" s="108"/>
      <c r="N347" s="108"/>
      <c r="O347" s="108"/>
      <c r="P347" s="108"/>
      <c r="Q347" s="108"/>
      <c r="R347" s="108"/>
    </row>
    <row r="348" spans="1:18" x14ac:dyDescent="0.2">
      <c r="A348" t="s">
        <v>352</v>
      </c>
      <c r="B348" s="101">
        <v>26116.986399999954</v>
      </c>
      <c r="C348" s="101">
        <v>20</v>
      </c>
      <c r="D348" s="101">
        <v>1305.8493199999978</v>
      </c>
      <c r="E348" s="102"/>
      <c r="F348" s="107"/>
      <c r="J348" s="109" t="s">
        <v>361</v>
      </c>
      <c r="K348" s="110">
        <v>1083.3600000000001</v>
      </c>
      <c r="L348" s="108"/>
      <c r="M348" s="108"/>
      <c r="N348" s="108"/>
      <c r="O348" s="108"/>
      <c r="P348" s="108"/>
      <c r="Q348" s="108"/>
      <c r="R348" s="108"/>
    </row>
    <row r="349" spans="1:18" x14ac:dyDescent="0.2">
      <c r="J349" s="108"/>
      <c r="K349" s="110">
        <f>SUM(K347:K348)</f>
        <v>1493.3400000000001</v>
      </c>
      <c r="L349" s="108"/>
      <c r="M349" s="108"/>
      <c r="N349" s="108"/>
      <c r="O349" s="108"/>
      <c r="P349" s="108"/>
      <c r="Q349" s="108"/>
      <c r="R349" s="108"/>
    </row>
    <row r="350" spans="1:18" x14ac:dyDescent="0.2">
      <c r="B350" t="s">
        <v>106</v>
      </c>
      <c r="C350" t="s">
        <v>236</v>
      </c>
      <c r="D350" s="91">
        <v>1</v>
      </c>
      <c r="E350" s="98">
        <v>2</v>
      </c>
      <c r="F350">
        <v>3</v>
      </c>
      <c r="G350">
        <v>4</v>
      </c>
      <c r="H350">
        <v>5</v>
      </c>
      <c r="I350">
        <v>6</v>
      </c>
      <c r="J350">
        <v>7</v>
      </c>
      <c r="K350">
        <v>8</v>
      </c>
      <c r="L350">
        <v>9</v>
      </c>
      <c r="M350">
        <v>10</v>
      </c>
      <c r="N350">
        <v>11</v>
      </c>
      <c r="O350">
        <v>12</v>
      </c>
    </row>
    <row r="351" spans="1:18" x14ac:dyDescent="0.2">
      <c r="A351">
        <v>1</v>
      </c>
      <c r="B351" s="111" t="s">
        <v>2</v>
      </c>
      <c r="C351" s="111" t="s">
        <v>5</v>
      </c>
      <c r="D351" s="112"/>
      <c r="E351" s="112">
        <v>0.51070203909090972</v>
      </c>
      <c r="F351" s="112">
        <v>0.15560490698273555</v>
      </c>
      <c r="G351" s="112">
        <v>0.134351303465164</v>
      </c>
      <c r="H351" s="112">
        <v>0.32424909622827447</v>
      </c>
      <c r="I351" s="113">
        <v>7.2485230794169242E-3</v>
      </c>
      <c r="J351" s="113">
        <v>3.090396083482716E-8</v>
      </c>
      <c r="K351" s="113">
        <v>3.914868473842148E-8</v>
      </c>
      <c r="L351" s="113">
        <v>2.0070562545271287E-8</v>
      </c>
      <c r="M351" s="113">
        <v>5.6299651274294149E-8</v>
      </c>
      <c r="N351" s="113">
        <v>2.0649152610019428E-8</v>
      </c>
      <c r="O351" s="113">
        <v>4.9089114773082088E-8</v>
      </c>
    </row>
    <row r="352" spans="1:18" x14ac:dyDescent="0.2">
      <c r="A352">
        <v>2</v>
      </c>
      <c r="B352" s="111" t="s">
        <v>2</v>
      </c>
      <c r="C352" s="111" t="s">
        <v>6</v>
      </c>
      <c r="D352" s="112">
        <v>0.51070203909090972</v>
      </c>
      <c r="E352" s="112"/>
      <c r="F352" s="112">
        <v>0.4297478959406007</v>
      </c>
      <c r="G352" s="112">
        <v>0.38368763886748281</v>
      </c>
      <c r="H352" s="112">
        <v>0.10843790391346886</v>
      </c>
      <c r="I352" s="113">
        <v>3.1059054071212344E-2</v>
      </c>
      <c r="J352" s="113">
        <v>1.1562981871993117E-7</v>
      </c>
      <c r="K352" s="113">
        <v>1.4788800584142336E-7</v>
      </c>
      <c r="L352" s="113">
        <v>7.3782985166026549E-8</v>
      </c>
      <c r="M352" s="113">
        <v>2.158014621445048E-7</v>
      </c>
      <c r="N352" s="113">
        <v>7.5998595416848502E-8</v>
      </c>
      <c r="O352" s="113">
        <v>1.871345137738345E-7</v>
      </c>
    </row>
    <row r="353" spans="1:15" x14ac:dyDescent="0.2">
      <c r="A353">
        <v>3</v>
      </c>
      <c r="B353" s="111" t="s">
        <v>2</v>
      </c>
      <c r="C353" s="111" t="s">
        <v>7</v>
      </c>
      <c r="D353" s="112">
        <v>0.15560490698273555</v>
      </c>
      <c r="E353" s="112">
        <v>0.4297478959406007</v>
      </c>
      <c r="F353" s="112"/>
      <c r="G353" s="112">
        <v>0.9333181807257811</v>
      </c>
      <c r="H353" s="113">
        <v>2.1861962561662174E-2</v>
      </c>
      <c r="I353" s="112">
        <v>0.14576476394677806</v>
      </c>
      <c r="J353" s="113">
        <v>6.0657056333290882E-7</v>
      </c>
      <c r="K353" s="113">
        <v>7.8464455433024938E-7</v>
      </c>
      <c r="L353" s="113">
        <v>3.7897497084937726E-7</v>
      </c>
      <c r="M353" s="113">
        <v>1.1647380808721408E-6</v>
      </c>
      <c r="N353" s="113">
        <v>3.9090276060527174E-7</v>
      </c>
      <c r="O353" s="113">
        <v>1.0035622491910701E-6</v>
      </c>
    </row>
    <row r="354" spans="1:15" x14ac:dyDescent="0.2">
      <c r="A354">
        <v>4</v>
      </c>
      <c r="B354" s="111" t="s">
        <v>2</v>
      </c>
      <c r="C354" s="111" t="s">
        <v>346</v>
      </c>
      <c r="D354" s="112">
        <v>0.134351303465164</v>
      </c>
      <c r="E354" s="112">
        <v>0.38368763886748281</v>
      </c>
      <c r="F354" s="112">
        <v>0.9333181807257811</v>
      </c>
      <c r="G354" s="112"/>
      <c r="H354" s="113">
        <v>1.8231304883902899E-2</v>
      </c>
      <c r="I354" s="112">
        <v>0.1684682193936573</v>
      </c>
      <c r="J354" s="113">
        <v>7.251658520335269E-7</v>
      </c>
      <c r="K354" s="113">
        <v>9.3914283560980749E-7</v>
      </c>
      <c r="L354" s="113">
        <v>4.520900995785837E-7</v>
      </c>
      <c r="M354" s="113">
        <v>1.3964934645338545E-6</v>
      </c>
      <c r="N354" s="113">
        <v>4.6638662820619459E-7</v>
      </c>
      <c r="O354" s="113">
        <v>1.202470241934428E-6</v>
      </c>
    </row>
    <row r="355" spans="1:15" x14ac:dyDescent="0.2">
      <c r="A355">
        <v>5</v>
      </c>
      <c r="B355" s="111" t="s">
        <v>2</v>
      </c>
      <c r="C355" s="111" t="s">
        <v>347</v>
      </c>
      <c r="D355" s="112">
        <v>0.32424909622827447</v>
      </c>
      <c r="E355" s="112">
        <v>0.10843790391346886</v>
      </c>
      <c r="F355" s="113">
        <v>2.1861962561662174E-2</v>
      </c>
      <c r="G355" s="113">
        <v>1.8231304883902899E-2</v>
      </c>
      <c r="H355" s="112"/>
      <c r="I355" s="113">
        <v>7.0360336905039844E-4</v>
      </c>
      <c r="J355" s="113">
        <v>4.6555322930075249E-9</v>
      </c>
      <c r="K355" s="113">
        <v>5.8147672232777836E-9</v>
      </c>
      <c r="L355" s="113">
        <v>3.1027852509524223E-9</v>
      </c>
      <c r="M355" s="113">
        <v>8.1831041942592719E-9</v>
      </c>
      <c r="N355" s="113">
        <v>3.1867909422444995E-9</v>
      </c>
      <c r="O355" s="113">
        <v>7.1934893597358496E-9</v>
      </c>
    </row>
    <row r="356" spans="1:15" x14ac:dyDescent="0.2">
      <c r="A356">
        <v>6</v>
      </c>
      <c r="B356" s="111" t="s">
        <v>2</v>
      </c>
      <c r="C356" s="111" t="s">
        <v>355</v>
      </c>
      <c r="D356" s="113">
        <v>7.2485230794169242E-3</v>
      </c>
      <c r="E356" s="113">
        <v>3.1059054071212344E-2</v>
      </c>
      <c r="F356" s="112">
        <v>0.14576476394677806</v>
      </c>
      <c r="G356" s="112">
        <v>0.1684682193936573</v>
      </c>
      <c r="H356" s="113">
        <v>7.0360336905039844E-4</v>
      </c>
      <c r="I356" s="112"/>
      <c r="J356" s="113">
        <v>1.6497093804357377E-5</v>
      </c>
      <c r="K356" s="113">
        <v>2.1727864309206701E-5</v>
      </c>
      <c r="L356" s="113">
        <v>9.9567702669389746E-6</v>
      </c>
      <c r="M356" s="113">
        <v>3.311011903139871E-5</v>
      </c>
      <c r="N356" s="113">
        <v>1.0294221642337398E-5</v>
      </c>
      <c r="O356" s="113">
        <v>2.8253566899949512E-5</v>
      </c>
    </row>
    <row r="357" spans="1:15" x14ac:dyDescent="0.2">
      <c r="A357">
        <v>7</v>
      </c>
      <c r="B357" s="111" t="s">
        <v>3</v>
      </c>
      <c r="C357" s="111" t="s">
        <v>5</v>
      </c>
      <c r="D357" s="113">
        <v>3.090396083482716E-8</v>
      </c>
      <c r="E357" s="113">
        <v>1.1562981871993117E-7</v>
      </c>
      <c r="F357" s="113">
        <v>6.0657056333290882E-7</v>
      </c>
      <c r="G357" s="113">
        <v>7.251658520335269E-7</v>
      </c>
      <c r="H357" s="113">
        <v>4.6555322930075249E-9</v>
      </c>
      <c r="I357" s="113">
        <v>1.6497093804357377E-5</v>
      </c>
      <c r="J357" s="112"/>
      <c r="K357" s="112">
        <v>0.90410736818819781</v>
      </c>
      <c r="L357" s="112">
        <v>0.82422858600936699</v>
      </c>
      <c r="M357" s="112">
        <v>0.76146150263492607</v>
      </c>
      <c r="N357" s="112">
        <v>0.83569108858641217</v>
      </c>
      <c r="O357" s="112">
        <v>0.81436142553387991</v>
      </c>
    </row>
    <row r="358" spans="1:15" x14ac:dyDescent="0.2">
      <c r="A358">
        <v>8</v>
      </c>
      <c r="B358" s="111" t="s">
        <v>3</v>
      </c>
      <c r="C358" s="111" t="s">
        <v>6</v>
      </c>
      <c r="D358" s="113">
        <v>3.914868473842148E-8</v>
      </c>
      <c r="E358" s="113">
        <v>1.4788800584142336E-7</v>
      </c>
      <c r="F358" s="113">
        <v>7.8464455433024938E-7</v>
      </c>
      <c r="G358" s="113">
        <v>9.3914283560980749E-7</v>
      </c>
      <c r="H358" s="113">
        <v>5.8147672232777836E-9</v>
      </c>
      <c r="I358" s="113">
        <v>2.1727864309206701E-5</v>
      </c>
      <c r="J358" s="112">
        <v>0.90410736818819781</v>
      </c>
      <c r="K358" s="112"/>
      <c r="L358" s="112">
        <v>0.73217478905343758</v>
      </c>
      <c r="M358" s="112">
        <v>0.85452804766996415</v>
      </c>
      <c r="N358" s="112">
        <v>0.74323700261014647</v>
      </c>
      <c r="O358" s="112">
        <v>0.90887891294162837</v>
      </c>
    </row>
    <row r="359" spans="1:15" x14ac:dyDescent="0.2">
      <c r="A359">
        <v>9</v>
      </c>
      <c r="B359" s="111" t="s">
        <v>3</v>
      </c>
      <c r="C359" s="111" t="s">
        <v>7</v>
      </c>
      <c r="D359" s="113">
        <v>2.0070562545271287E-8</v>
      </c>
      <c r="E359" s="113">
        <v>7.3782985166026549E-8</v>
      </c>
      <c r="F359" s="113">
        <v>3.7897497084937726E-7</v>
      </c>
      <c r="G359" s="113">
        <v>4.520900995785837E-7</v>
      </c>
      <c r="H359" s="113">
        <v>3.1027852509524223E-9</v>
      </c>
      <c r="I359" s="113">
        <v>9.9567702669389746E-6</v>
      </c>
      <c r="J359" s="112">
        <v>0.82422858600936699</v>
      </c>
      <c r="K359" s="112">
        <v>0.73217478905343758</v>
      </c>
      <c r="L359" s="112"/>
      <c r="M359" s="112">
        <v>0.60005315845498108</v>
      </c>
      <c r="N359" s="112">
        <v>0.9882497121203172</v>
      </c>
      <c r="O359" s="112">
        <v>0.64838616203804156</v>
      </c>
    </row>
    <row r="360" spans="1:15" x14ac:dyDescent="0.2">
      <c r="A360">
        <v>10</v>
      </c>
      <c r="B360" s="111" t="s">
        <v>3</v>
      </c>
      <c r="C360" s="111" t="s">
        <v>346</v>
      </c>
      <c r="D360" s="113">
        <v>5.6299651274294149E-8</v>
      </c>
      <c r="E360" s="113">
        <v>2.158014621445048E-7</v>
      </c>
      <c r="F360" s="113">
        <v>1.1647380808721408E-6</v>
      </c>
      <c r="G360" s="113">
        <v>1.3964934645338545E-6</v>
      </c>
      <c r="H360" s="113">
        <v>8.1831041942592719E-9</v>
      </c>
      <c r="I360" s="113">
        <v>3.311011903139871E-5</v>
      </c>
      <c r="J360" s="112">
        <v>0.76146150263492607</v>
      </c>
      <c r="K360" s="112">
        <v>0.85452804766996415</v>
      </c>
      <c r="L360" s="112">
        <v>0.60005315845498108</v>
      </c>
      <c r="M360" s="112"/>
      <c r="N360" s="112">
        <v>0.61022899964349198</v>
      </c>
      <c r="O360" s="112">
        <v>0.94503203819719106</v>
      </c>
    </row>
    <row r="361" spans="1:15" x14ac:dyDescent="0.2">
      <c r="A361">
        <v>11</v>
      </c>
      <c r="B361" s="111" t="s">
        <v>3</v>
      </c>
      <c r="C361" s="111" t="s">
        <v>347</v>
      </c>
      <c r="D361" s="113">
        <v>2.0649152610019428E-8</v>
      </c>
      <c r="E361" s="113">
        <v>7.5998595416848502E-8</v>
      </c>
      <c r="F361" s="113">
        <v>3.9090276060527174E-7</v>
      </c>
      <c r="G361" s="113">
        <v>4.6638662820619459E-7</v>
      </c>
      <c r="H361" s="113">
        <v>3.1867909422444995E-9</v>
      </c>
      <c r="I361" s="113">
        <v>1.0294221642337398E-5</v>
      </c>
      <c r="J361" s="112">
        <v>0.83569108858641217</v>
      </c>
      <c r="K361" s="112">
        <v>0.74323700261014647</v>
      </c>
      <c r="L361" s="112">
        <v>0.9882497121203172</v>
      </c>
      <c r="M361" s="112">
        <v>0.61022899964349198</v>
      </c>
      <c r="N361" s="112"/>
      <c r="O361" s="112">
        <v>0.65892996555228511</v>
      </c>
    </row>
    <row r="362" spans="1:15" x14ac:dyDescent="0.2">
      <c r="A362">
        <v>12</v>
      </c>
      <c r="B362" s="111" t="s">
        <v>3</v>
      </c>
      <c r="C362" s="111" t="s">
        <v>355</v>
      </c>
      <c r="D362" s="113">
        <v>4.9089114773082088E-8</v>
      </c>
      <c r="E362" s="113">
        <v>1.871345137738345E-7</v>
      </c>
      <c r="F362" s="113">
        <v>1.0035622491910701E-6</v>
      </c>
      <c r="G362" s="113">
        <v>1.202470241934428E-6</v>
      </c>
      <c r="H362" s="113">
        <v>7.1934893597358496E-9</v>
      </c>
      <c r="I362" s="113">
        <v>2.8253566899949512E-5</v>
      </c>
      <c r="J362" s="112">
        <v>0.81436142553387991</v>
      </c>
      <c r="K362" s="112">
        <v>0.90887891294162837</v>
      </c>
      <c r="L362" s="112">
        <v>0.64838616203804156</v>
      </c>
      <c r="M362" s="112">
        <v>0.94503203819719106</v>
      </c>
      <c r="N362" s="112">
        <v>0.65892996555228511</v>
      </c>
      <c r="O362" s="112"/>
    </row>
    <row r="363" spans="1:15" x14ac:dyDescent="0.2">
      <c r="B363" s="91"/>
      <c r="C363" s="91"/>
      <c r="D363" s="97"/>
      <c r="E363" s="97"/>
      <c r="F363" s="97"/>
      <c r="G363" s="97"/>
      <c r="H363" s="97"/>
      <c r="I363" s="97"/>
      <c r="J363" s="100"/>
      <c r="K363" s="100"/>
      <c r="L363" s="100"/>
      <c r="M363" s="100"/>
      <c r="N363" s="100"/>
      <c r="O363" s="100"/>
    </row>
    <row r="364" spans="1:15" x14ac:dyDescent="0.2">
      <c r="A364" t="s">
        <v>106</v>
      </c>
      <c r="B364" t="s">
        <v>236</v>
      </c>
      <c r="C364" s="91" t="s">
        <v>12</v>
      </c>
      <c r="D364" s="92">
        <v>1</v>
      </c>
      <c r="E364" s="92">
        <v>2</v>
      </c>
      <c r="F364" s="92">
        <v>3</v>
      </c>
      <c r="G364" s="92">
        <v>4</v>
      </c>
    </row>
    <row r="365" spans="1:15" x14ac:dyDescent="0.2">
      <c r="A365" s="101" t="s">
        <v>3</v>
      </c>
      <c r="B365" s="101" t="s">
        <v>7</v>
      </c>
      <c r="C365" s="102">
        <v>108.78000000000002</v>
      </c>
      <c r="D365" s="101" t="s">
        <v>309</v>
      </c>
      <c r="E365" s="101"/>
      <c r="F365" s="101"/>
      <c r="G365" s="101"/>
    </row>
    <row r="366" spans="1:15" x14ac:dyDescent="0.2">
      <c r="A366" s="101" t="s">
        <v>3</v>
      </c>
      <c r="B366" s="101" t="s">
        <v>347</v>
      </c>
      <c r="C366" s="102">
        <v>109.22000000000001</v>
      </c>
      <c r="D366" s="101" t="s">
        <v>309</v>
      </c>
      <c r="E366" s="101"/>
      <c r="F366" s="101"/>
      <c r="G366" s="101"/>
    </row>
    <row r="367" spans="1:15" x14ac:dyDescent="0.2">
      <c r="A367" s="101" t="s">
        <v>3</v>
      </c>
      <c r="B367" s="101" t="s">
        <v>5</v>
      </c>
      <c r="C367" s="102">
        <v>115.42000000000003</v>
      </c>
      <c r="D367" s="101" t="s">
        <v>309</v>
      </c>
      <c r="E367" s="101"/>
      <c r="F367" s="101"/>
      <c r="G367" s="101"/>
    </row>
    <row r="368" spans="1:15" x14ac:dyDescent="0.2">
      <c r="A368" s="101" t="s">
        <v>3</v>
      </c>
      <c r="B368" s="101" t="s">
        <v>6</v>
      </c>
      <c r="C368" s="102">
        <v>119.02</v>
      </c>
      <c r="D368" s="101" t="s">
        <v>309</v>
      </c>
      <c r="E368" s="101"/>
      <c r="F368" s="101"/>
      <c r="G368" s="101"/>
    </row>
    <row r="369" spans="1:39" x14ac:dyDescent="0.2">
      <c r="A369" s="101" t="s">
        <v>3</v>
      </c>
      <c r="B369" s="101" t="s">
        <v>355</v>
      </c>
      <c r="C369" s="102">
        <v>122.44</v>
      </c>
      <c r="D369" s="101" t="s">
        <v>309</v>
      </c>
      <c r="E369" s="101"/>
      <c r="F369" s="101"/>
      <c r="G369" s="101"/>
    </row>
    <row r="370" spans="1:39" x14ac:dyDescent="0.2">
      <c r="A370" s="101" t="s">
        <v>3</v>
      </c>
      <c r="B370" s="101" t="s">
        <v>346</v>
      </c>
      <c r="C370" s="102">
        <v>124.5</v>
      </c>
      <c r="D370" s="101" t="s">
        <v>309</v>
      </c>
      <c r="E370" s="101"/>
      <c r="F370" s="101"/>
      <c r="G370" s="101"/>
    </row>
    <row r="371" spans="1:39" x14ac:dyDescent="0.2">
      <c r="A371" s="101" t="s">
        <v>2</v>
      </c>
      <c r="B371" s="101" t="s">
        <v>355</v>
      </c>
      <c r="C371" s="102">
        <v>287.53999999999996</v>
      </c>
      <c r="D371" s="101"/>
      <c r="E371" s="101"/>
      <c r="F371" s="101" t="s">
        <v>309</v>
      </c>
      <c r="G371" s="101"/>
    </row>
    <row r="372" spans="1:39" x14ac:dyDescent="0.2">
      <c r="A372" s="101" t="s">
        <v>2</v>
      </c>
      <c r="B372" s="101" t="s">
        <v>346</v>
      </c>
      <c r="C372" s="102">
        <v>329.7</v>
      </c>
      <c r="D372" s="101"/>
      <c r="E372" s="101" t="s">
        <v>309</v>
      </c>
      <c r="F372" s="101" t="s">
        <v>309</v>
      </c>
      <c r="G372" s="101"/>
    </row>
    <row r="373" spans="1:39" x14ac:dyDescent="0.2">
      <c r="A373" s="101" t="s">
        <v>2</v>
      </c>
      <c r="B373" s="101" t="s">
        <v>7</v>
      </c>
      <c r="C373" s="102">
        <v>332.20000000000005</v>
      </c>
      <c r="D373" s="101"/>
      <c r="E373" s="101" t="s">
        <v>309</v>
      </c>
      <c r="F373" s="101" t="s">
        <v>309</v>
      </c>
      <c r="G373" s="101"/>
    </row>
    <row r="374" spans="1:39" x14ac:dyDescent="0.2">
      <c r="A374" s="101" t="s">
        <v>2</v>
      </c>
      <c r="B374" s="101" t="s">
        <v>6</v>
      </c>
      <c r="C374" s="102">
        <v>355.98</v>
      </c>
      <c r="D374" s="101"/>
      <c r="E374" s="101" t="s">
        <v>309</v>
      </c>
      <c r="F374" s="101"/>
      <c r="G374" s="101" t="s">
        <v>309</v>
      </c>
    </row>
    <row r="375" spans="1:39" x14ac:dyDescent="0.2">
      <c r="A375" s="101" t="s">
        <v>2</v>
      </c>
      <c r="B375" s="101" t="s">
        <v>5</v>
      </c>
      <c r="C375" s="102">
        <v>375.74</v>
      </c>
      <c r="D375" s="101"/>
      <c r="E375" s="101" t="s">
        <v>309</v>
      </c>
      <c r="F375" s="101"/>
      <c r="G375" s="101" t="s">
        <v>309</v>
      </c>
    </row>
    <row r="376" spans="1:39" x14ac:dyDescent="0.2">
      <c r="A376" s="101" t="s">
        <v>2</v>
      </c>
      <c r="B376" s="101" t="s">
        <v>347</v>
      </c>
      <c r="C376" s="102">
        <v>405.56000000000006</v>
      </c>
      <c r="D376" s="101"/>
      <c r="E376" s="101"/>
      <c r="F376" s="101"/>
      <c r="G376" s="101" t="s">
        <v>309</v>
      </c>
    </row>
    <row r="378" spans="1:39" ht="15" x14ac:dyDescent="0.25">
      <c r="A378" s="18" t="s">
        <v>362</v>
      </c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</row>
    <row r="379" spans="1:39" x14ac:dyDescent="0.2">
      <c r="A379" t="s">
        <v>106</v>
      </c>
      <c r="B379" s="79" t="s">
        <v>5</v>
      </c>
      <c r="C379" s="79" t="s">
        <v>6</v>
      </c>
      <c r="D379" s="79" t="s">
        <v>7</v>
      </c>
      <c r="E379" s="79" t="s">
        <v>346</v>
      </c>
      <c r="F379" s="79" t="s">
        <v>347</v>
      </c>
      <c r="G379" s="79" t="s">
        <v>348</v>
      </c>
    </row>
    <row r="380" spans="1:39" x14ac:dyDescent="0.2">
      <c r="A380" t="s">
        <v>2</v>
      </c>
      <c r="B380">
        <v>35.879999999999995</v>
      </c>
      <c r="C380">
        <v>75.12</v>
      </c>
      <c r="D380">
        <v>60.599999999999994</v>
      </c>
      <c r="E380">
        <v>41.219999999999992</v>
      </c>
      <c r="F380">
        <v>42.780000000000008</v>
      </c>
      <c r="G380">
        <v>50.7</v>
      </c>
    </row>
    <row r="381" spans="1:39" x14ac:dyDescent="0.2">
      <c r="A381" t="s">
        <v>2</v>
      </c>
      <c r="B381">
        <v>91.259999999999991</v>
      </c>
      <c r="C381">
        <v>95.579999999999984</v>
      </c>
      <c r="D381">
        <v>75.360000000000028</v>
      </c>
      <c r="E381">
        <v>83.580000000000027</v>
      </c>
      <c r="F381">
        <v>85.5</v>
      </c>
      <c r="G381">
        <v>42.839999999999989</v>
      </c>
    </row>
    <row r="382" spans="1:39" x14ac:dyDescent="0.2">
      <c r="A382" t="s">
        <v>2</v>
      </c>
      <c r="B382">
        <v>90.11999999999999</v>
      </c>
      <c r="C382">
        <v>102.72000000000001</v>
      </c>
      <c r="D382">
        <v>86.640000000000015</v>
      </c>
      <c r="E382">
        <v>38.699999999999996</v>
      </c>
      <c r="F382">
        <v>55.799999999999983</v>
      </c>
      <c r="G382">
        <v>18.54</v>
      </c>
    </row>
    <row r="383" spans="1:39" x14ac:dyDescent="0.2">
      <c r="A383" t="s">
        <v>3</v>
      </c>
      <c r="B383">
        <v>31.8</v>
      </c>
      <c r="C383">
        <v>5.82</v>
      </c>
      <c r="D383">
        <v>23.099999999999998</v>
      </c>
      <c r="E383">
        <v>19.019999999999996</v>
      </c>
      <c r="F383">
        <v>31.020000000000003</v>
      </c>
      <c r="G383">
        <v>17.939999999999998</v>
      </c>
    </row>
    <row r="384" spans="1:39" x14ac:dyDescent="0.2">
      <c r="A384" t="s">
        <v>3</v>
      </c>
      <c r="B384">
        <v>26.880000000000003</v>
      </c>
      <c r="C384">
        <v>6.3000000000000016</v>
      </c>
      <c r="D384">
        <v>33.18</v>
      </c>
      <c r="E384">
        <v>4.2000000000000037</v>
      </c>
      <c r="F384">
        <v>24.900000000000002</v>
      </c>
      <c r="G384">
        <v>26.22</v>
      </c>
    </row>
    <row r="385" spans="1:15" x14ac:dyDescent="0.2">
      <c r="A385" t="s">
        <v>3</v>
      </c>
      <c r="B385">
        <v>2.1599999999999993</v>
      </c>
      <c r="C385">
        <v>9.06</v>
      </c>
      <c r="D385">
        <v>1.68</v>
      </c>
      <c r="E385">
        <v>1.1399999999999999</v>
      </c>
      <c r="F385">
        <v>34.739999999999995</v>
      </c>
      <c r="G385">
        <v>22.199999999999996</v>
      </c>
    </row>
    <row r="387" spans="1:15" x14ac:dyDescent="0.2">
      <c r="B387" t="s">
        <v>312</v>
      </c>
      <c r="C387" t="s">
        <v>349</v>
      </c>
      <c r="D387" t="s">
        <v>314</v>
      </c>
      <c r="E387" t="s">
        <v>315</v>
      </c>
      <c r="F387" t="s">
        <v>316</v>
      </c>
    </row>
    <row r="388" spans="1:15" x14ac:dyDescent="0.2">
      <c r="A388" t="s">
        <v>350</v>
      </c>
      <c r="B388" s="114">
        <v>62025.902500000011</v>
      </c>
      <c r="C388" s="115">
        <v>1</v>
      </c>
      <c r="D388" s="114">
        <v>62025.902500000011</v>
      </c>
      <c r="E388" s="116">
        <v>92.638636313398877</v>
      </c>
      <c r="F388" s="117">
        <v>6.5154169669612294E-4</v>
      </c>
    </row>
    <row r="389" spans="1:15" x14ac:dyDescent="0.2">
      <c r="A389" t="s">
        <v>351</v>
      </c>
      <c r="B389" s="114">
        <v>20144.124899999999</v>
      </c>
      <c r="C389" s="115">
        <v>1</v>
      </c>
      <c r="D389" s="114">
        <v>20144.124899999999</v>
      </c>
      <c r="E389" s="116">
        <v>30.086208910265871</v>
      </c>
      <c r="F389" s="117">
        <v>5.3805669522385413E-3</v>
      </c>
    </row>
    <row r="390" spans="1:15" x14ac:dyDescent="0.2">
      <c r="A390" t="s">
        <v>352</v>
      </c>
      <c r="B390" s="118">
        <v>2678.1871999999998</v>
      </c>
      <c r="C390" s="119">
        <v>4</v>
      </c>
      <c r="D390" s="118">
        <v>669.54679999999996</v>
      </c>
      <c r="E390" s="120"/>
      <c r="F390" s="121"/>
    </row>
    <row r="391" spans="1:15" x14ac:dyDescent="0.2">
      <c r="A391" t="s">
        <v>353</v>
      </c>
      <c r="B391" s="118">
        <v>2216.9249000000041</v>
      </c>
      <c r="C391" s="119">
        <v>5</v>
      </c>
      <c r="D391" s="118">
        <v>443.38498000000084</v>
      </c>
      <c r="E391" s="120">
        <v>2.129478708621928</v>
      </c>
      <c r="F391" s="121">
        <v>0.10374411157190899</v>
      </c>
    </row>
    <row r="392" spans="1:15" x14ac:dyDescent="0.2">
      <c r="A392" t="s">
        <v>354</v>
      </c>
      <c r="B392" s="114">
        <v>4085.2280999999989</v>
      </c>
      <c r="C392" s="115">
        <v>5</v>
      </c>
      <c r="D392" s="114">
        <v>817.04561999999976</v>
      </c>
      <c r="E392" s="116">
        <v>3.9240870355211368</v>
      </c>
      <c r="F392" s="117">
        <v>1.2156434106825431E-2</v>
      </c>
    </row>
    <row r="393" spans="1:15" x14ac:dyDescent="0.2">
      <c r="A393" t="s">
        <v>352</v>
      </c>
      <c r="B393" s="118">
        <v>4164.2584000000006</v>
      </c>
      <c r="C393" s="119">
        <v>20</v>
      </c>
      <c r="D393" s="118">
        <v>208.21292000000003</v>
      </c>
      <c r="E393" s="120"/>
      <c r="F393" s="121"/>
    </row>
    <row r="395" spans="1:15" x14ac:dyDescent="0.2">
      <c r="B395" t="s">
        <v>106</v>
      </c>
      <c r="C395" t="s">
        <v>236</v>
      </c>
      <c r="D395" s="91">
        <v>1</v>
      </c>
      <c r="E395" s="98">
        <v>2</v>
      </c>
      <c r="F395">
        <v>3</v>
      </c>
      <c r="G395">
        <v>4</v>
      </c>
      <c r="H395">
        <v>5</v>
      </c>
      <c r="I395">
        <v>6</v>
      </c>
      <c r="J395">
        <v>7</v>
      </c>
      <c r="K395">
        <v>8</v>
      </c>
      <c r="L395">
        <v>9</v>
      </c>
      <c r="M395">
        <v>10</v>
      </c>
      <c r="N395">
        <v>11</v>
      </c>
      <c r="O395">
        <v>12</v>
      </c>
    </row>
    <row r="396" spans="1:15" x14ac:dyDescent="0.2">
      <c r="A396">
        <v>1</v>
      </c>
      <c r="B396" s="119" t="s">
        <v>2</v>
      </c>
      <c r="C396" s="119" t="s">
        <v>5</v>
      </c>
      <c r="D396" s="121"/>
      <c r="E396" s="121">
        <v>0.12776602358492173</v>
      </c>
      <c r="F396" s="121">
        <v>0.88142476211106668</v>
      </c>
      <c r="G396" s="121">
        <v>0.14391271893579649</v>
      </c>
      <c r="H396" s="121">
        <v>0.35906215561617716</v>
      </c>
      <c r="I396" s="117">
        <v>7.4716508000343129E-3</v>
      </c>
      <c r="J396" s="117">
        <v>1.4119348224729267E-3</v>
      </c>
      <c r="K396" s="117">
        <v>1.7288422404371229E-4</v>
      </c>
      <c r="L396" s="117">
        <v>1.2108976012041861E-3</v>
      </c>
      <c r="M396" s="117">
        <v>2.0417262202210296E-4</v>
      </c>
      <c r="N396" s="117">
        <v>6.8608265307006366E-3</v>
      </c>
      <c r="O396" s="117">
        <v>1.89514004744884E-3</v>
      </c>
    </row>
    <row r="397" spans="1:15" x14ac:dyDescent="0.2">
      <c r="A397">
        <v>2</v>
      </c>
      <c r="B397" s="119" t="s">
        <v>2</v>
      </c>
      <c r="C397" s="119" t="s">
        <v>6</v>
      </c>
      <c r="D397" s="121">
        <v>0.12776602358492173</v>
      </c>
      <c r="E397" s="121"/>
      <c r="F397" s="121">
        <v>0.16594808980931164</v>
      </c>
      <c r="G397" s="117">
        <v>5.5194473062429861E-3</v>
      </c>
      <c r="H397" s="117">
        <v>2.0014133512008092E-2</v>
      </c>
      <c r="I397" s="117">
        <v>1.8817643494595249E-4</v>
      </c>
      <c r="J397" s="117">
        <v>7.3575399311520684E-5</v>
      </c>
      <c r="K397" s="117">
        <v>1.0159012926336253E-5</v>
      </c>
      <c r="L397" s="117">
        <v>6.348852511040004E-5</v>
      </c>
      <c r="M397" s="117">
        <v>1.1856315007219287E-5</v>
      </c>
      <c r="N397" s="117">
        <v>3.4808721271084586E-4</v>
      </c>
      <c r="O397" s="117">
        <v>9.7745402739435328E-5</v>
      </c>
    </row>
    <row r="398" spans="1:15" x14ac:dyDescent="0.2">
      <c r="A398">
        <v>3</v>
      </c>
      <c r="B398" s="119" t="s">
        <v>2</v>
      </c>
      <c r="C398" s="119" t="s">
        <v>7</v>
      </c>
      <c r="D398" s="121">
        <v>0.88142476211106668</v>
      </c>
      <c r="E398" s="121">
        <v>0.16594808980931164</v>
      </c>
      <c r="F398" s="121"/>
      <c r="G398" s="121">
        <v>0.11008064126922412</v>
      </c>
      <c r="H398" s="121">
        <v>0.28874756282126968</v>
      </c>
      <c r="I398" s="117">
        <v>5.31076287878951E-3</v>
      </c>
      <c r="J398" s="117">
        <v>1.0620346257396163E-3</v>
      </c>
      <c r="K398" s="117">
        <v>1.3090285544947733E-4</v>
      </c>
      <c r="L398" s="117">
        <v>9.1090104056690269E-4</v>
      </c>
      <c r="M398" s="117">
        <v>1.5445830348626011E-4</v>
      </c>
      <c r="N398" s="117">
        <v>5.1826977963852494E-3</v>
      </c>
      <c r="O398" s="117">
        <v>1.4255547410827463E-3</v>
      </c>
    </row>
    <row r="399" spans="1:15" x14ac:dyDescent="0.2">
      <c r="A399">
        <v>4</v>
      </c>
      <c r="B399" s="119" t="s">
        <v>2</v>
      </c>
      <c r="C399" s="119" t="s">
        <v>346</v>
      </c>
      <c r="D399" s="121">
        <v>0.14391271893579649</v>
      </c>
      <c r="E399" s="117">
        <v>5.5194473062429861E-3</v>
      </c>
      <c r="F399" s="121">
        <v>0.11008064126922412</v>
      </c>
      <c r="G399" s="121"/>
      <c r="H399" s="121">
        <v>0.56689918770138437</v>
      </c>
      <c r="I399" s="121">
        <v>0.16124127567103608</v>
      </c>
      <c r="J399" s="117">
        <v>2.3401892127589918E-2</v>
      </c>
      <c r="K399" s="117">
        <v>2.9920239796461523E-3</v>
      </c>
      <c r="L399" s="117">
        <v>2.0260335597646839E-2</v>
      </c>
      <c r="M399" s="117">
        <v>3.5420902685838751E-3</v>
      </c>
      <c r="N399" s="121">
        <v>9.5577767091099997E-2</v>
      </c>
      <c r="O399" s="117">
        <v>3.074466208393789E-2</v>
      </c>
    </row>
    <row r="400" spans="1:15" x14ac:dyDescent="0.2">
      <c r="A400">
        <v>5</v>
      </c>
      <c r="B400" s="119" t="s">
        <v>2</v>
      </c>
      <c r="C400" s="119" t="s">
        <v>347</v>
      </c>
      <c r="D400" s="121">
        <v>0.35906215561617716</v>
      </c>
      <c r="E400" s="117">
        <v>2.0014133512008092E-2</v>
      </c>
      <c r="F400" s="121">
        <v>0.28874756282126968</v>
      </c>
      <c r="G400" s="121">
        <v>0.56689918770138437</v>
      </c>
      <c r="H400" s="121"/>
      <c r="I400" s="121">
        <v>5.5097695329701768E-2</v>
      </c>
      <c r="J400" s="117">
        <v>8.1771365789444772E-3</v>
      </c>
      <c r="K400" s="117">
        <v>9.9941312924212156E-4</v>
      </c>
      <c r="L400" s="117">
        <v>7.0353782065868398E-3</v>
      </c>
      <c r="M400" s="117">
        <v>1.1840772004795275E-3</v>
      </c>
      <c r="N400" s="117">
        <v>3.6850539401230731E-2</v>
      </c>
      <c r="O400" s="117">
        <v>1.0888592398111907E-2</v>
      </c>
    </row>
    <row r="401" spans="1:15" x14ac:dyDescent="0.2">
      <c r="A401">
        <v>6</v>
      </c>
      <c r="B401" s="119" t="s">
        <v>2</v>
      </c>
      <c r="C401" s="119" t="s">
        <v>355</v>
      </c>
      <c r="D401" s="117">
        <v>7.4716508000343129E-3</v>
      </c>
      <c r="E401" s="117">
        <v>1.8817643494595249E-4</v>
      </c>
      <c r="F401" s="117">
        <v>5.31076287878951E-3</v>
      </c>
      <c r="G401" s="121">
        <v>0.16124127567103608</v>
      </c>
      <c r="H401" s="121">
        <v>5.5097695329701768E-2</v>
      </c>
      <c r="I401" s="121"/>
      <c r="J401" s="121">
        <v>0.23165454088216031</v>
      </c>
      <c r="K401" s="117">
        <v>4.160482988950065E-2</v>
      </c>
      <c r="L401" s="121">
        <v>0.20752635387936125</v>
      </c>
      <c r="M401" s="117">
        <v>4.8407738591040972E-2</v>
      </c>
      <c r="N401" s="121">
        <v>0.61097892314943225</v>
      </c>
      <c r="O401" s="121">
        <v>0.28385705050129706</v>
      </c>
    </row>
    <row r="402" spans="1:15" x14ac:dyDescent="0.2">
      <c r="A402">
        <v>7</v>
      </c>
      <c r="B402" s="119" t="s">
        <v>3</v>
      </c>
      <c r="C402" s="119" t="s">
        <v>5</v>
      </c>
      <c r="D402" s="117">
        <v>1.4119348224729267E-3</v>
      </c>
      <c r="E402" s="117">
        <v>7.3575399311520684E-5</v>
      </c>
      <c r="F402" s="117">
        <v>1.0620346257396163E-3</v>
      </c>
      <c r="G402" s="117">
        <v>2.3401892127589918E-2</v>
      </c>
      <c r="H402" s="117">
        <v>8.1771365789444772E-3</v>
      </c>
      <c r="I402" s="121">
        <v>0.23165454088216031</v>
      </c>
      <c r="J402" s="121"/>
      <c r="K402" s="121">
        <v>0.27512022243174694</v>
      </c>
      <c r="L402" s="121">
        <v>0.93586836027676223</v>
      </c>
      <c r="M402" s="121">
        <v>0.3143414842431016</v>
      </c>
      <c r="N402" s="121">
        <v>0.4088257882070242</v>
      </c>
      <c r="O402" s="121">
        <v>0.87746126900276777</v>
      </c>
    </row>
    <row r="403" spans="1:15" x14ac:dyDescent="0.2">
      <c r="A403">
        <v>8</v>
      </c>
      <c r="B403" s="119" t="s">
        <v>3</v>
      </c>
      <c r="C403" s="119" t="s">
        <v>6</v>
      </c>
      <c r="D403" s="117">
        <v>1.7288422404371229E-4</v>
      </c>
      <c r="E403" s="117">
        <v>1.0159012926336253E-5</v>
      </c>
      <c r="F403" s="117">
        <v>1.3090285544947733E-4</v>
      </c>
      <c r="G403" s="117">
        <v>2.9920239796461523E-3</v>
      </c>
      <c r="H403" s="117">
        <v>9.9941312924212156E-4</v>
      </c>
      <c r="I403" s="117">
        <v>4.160482988950065E-2</v>
      </c>
      <c r="J403" s="121">
        <v>0.27512022243174694</v>
      </c>
      <c r="K403" s="121"/>
      <c r="L403" s="121">
        <v>0.31047984529901407</v>
      </c>
      <c r="M403" s="121">
        <v>0.92920598977856494</v>
      </c>
      <c r="N403" s="121">
        <v>6.3364542801899182E-2</v>
      </c>
      <c r="O403" s="121">
        <v>0.21579648939491336</v>
      </c>
    </row>
    <row r="404" spans="1:15" x14ac:dyDescent="0.2">
      <c r="A404">
        <v>9</v>
      </c>
      <c r="B404" s="119" t="s">
        <v>3</v>
      </c>
      <c r="C404" s="119" t="s">
        <v>7</v>
      </c>
      <c r="D404" s="117">
        <v>1.2108976012041861E-3</v>
      </c>
      <c r="E404" s="117">
        <v>6.348852511040004E-5</v>
      </c>
      <c r="F404" s="117">
        <v>9.1090104056690269E-4</v>
      </c>
      <c r="G404" s="117">
        <v>2.0260335597646839E-2</v>
      </c>
      <c r="H404" s="117">
        <v>7.0353782065868398E-3</v>
      </c>
      <c r="I404" s="121">
        <v>0.20752635387936125</v>
      </c>
      <c r="J404" s="121">
        <v>0.93586836027676223</v>
      </c>
      <c r="K404" s="121">
        <v>0.31047984529901407</v>
      </c>
      <c r="L404" s="121"/>
      <c r="M404" s="121">
        <v>0.35314157297452242</v>
      </c>
      <c r="N404" s="121">
        <v>0.36591032048924133</v>
      </c>
      <c r="O404" s="121">
        <v>0.81456514290085535</v>
      </c>
    </row>
    <row r="405" spans="1:15" x14ac:dyDescent="0.2">
      <c r="A405">
        <v>10</v>
      </c>
      <c r="B405" s="119" t="s">
        <v>3</v>
      </c>
      <c r="C405" s="119" t="s">
        <v>346</v>
      </c>
      <c r="D405" s="117">
        <v>2.0417262202210296E-4</v>
      </c>
      <c r="E405" s="117">
        <v>1.1856315007219287E-5</v>
      </c>
      <c r="F405" s="117">
        <v>1.5445830348626011E-4</v>
      </c>
      <c r="G405" s="117">
        <v>3.5420902685838751E-3</v>
      </c>
      <c r="H405" s="117">
        <v>1.1840772004795275E-3</v>
      </c>
      <c r="I405" s="117">
        <v>4.8407738591040972E-2</v>
      </c>
      <c r="J405" s="121">
        <v>0.3143414842431016</v>
      </c>
      <c r="K405" s="121">
        <v>0.92920598977856494</v>
      </c>
      <c r="L405" s="121">
        <v>0.35314157297452242</v>
      </c>
      <c r="M405" s="121"/>
      <c r="N405" s="121">
        <v>7.5358115669748593E-2</v>
      </c>
      <c r="O405" s="121">
        <v>0.24864158735635244</v>
      </c>
    </row>
    <row r="406" spans="1:15" x14ac:dyDescent="0.2">
      <c r="A406">
        <v>11</v>
      </c>
      <c r="B406" s="119" t="s">
        <v>3</v>
      </c>
      <c r="C406" s="119" t="s">
        <v>347</v>
      </c>
      <c r="D406" s="117">
        <v>6.8608265307006366E-3</v>
      </c>
      <c r="E406" s="117">
        <v>3.4808721271084586E-4</v>
      </c>
      <c r="F406" s="117">
        <v>5.1826977963852494E-3</v>
      </c>
      <c r="G406" s="121">
        <v>9.5577767091099997E-2</v>
      </c>
      <c r="H406" s="117">
        <v>3.6850539401230731E-2</v>
      </c>
      <c r="I406" s="121">
        <v>0.61097892314943225</v>
      </c>
      <c r="J406" s="121">
        <v>0.4088257882070242</v>
      </c>
      <c r="K406" s="121">
        <v>6.3364542801899182E-2</v>
      </c>
      <c r="L406" s="121">
        <v>0.36591032048924133</v>
      </c>
      <c r="M406" s="121">
        <v>7.5358115669748593E-2</v>
      </c>
      <c r="N406" s="121"/>
      <c r="O406" s="121">
        <v>0.49965957063262756</v>
      </c>
    </row>
    <row r="407" spans="1:15" x14ac:dyDescent="0.2">
      <c r="A407">
        <v>12</v>
      </c>
      <c r="B407" s="119" t="s">
        <v>3</v>
      </c>
      <c r="C407" s="119" t="s">
        <v>355</v>
      </c>
      <c r="D407" s="117">
        <v>1.89514004744884E-3</v>
      </c>
      <c r="E407" s="117">
        <v>9.7745402739435328E-5</v>
      </c>
      <c r="F407" s="117">
        <v>1.4255547410827463E-3</v>
      </c>
      <c r="G407" s="117">
        <v>3.074466208393789E-2</v>
      </c>
      <c r="H407" s="117">
        <v>1.0888592398111907E-2</v>
      </c>
      <c r="I407" s="121">
        <v>0.28385705050129706</v>
      </c>
      <c r="J407" s="121">
        <v>0.87746126900276777</v>
      </c>
      <c r="K407" s="121">
        <v>0.21579648939491336</v>
      </c>
      <c r="L407" s="121">
        <v>0.81456514290085535</v>
      </c>
      <c r="M407" s="121">
        <v>0.24864158735635244</v>
      </c>
      <c r="N407" s="121">
        <v>0.49965957063262756</v>
      </c>
      <c r="O407" s="121"/>
    </row>
    <row r="408" spans="1:15" x14ac:dyDescent="0.2">
      <c r="B408" s="91"/>
      <c r="C408" s="91"/>
      <c r="D408" s="97"/>
      <c r="E408" s="97"/>
      <c r="F408" s="97"/>
      <c r="G408" s="97"/>
      <c r="H408" s="97"/>
      <c r="I408" s="97"/>
      <c r="J408" s="100"/>
      <c r="K408" s="100"/>
      <c r="L408" s="100"/>
      <c r="M408" s="100"/>
      <c r="N408" s="100"/>
      <c r="O408" s="100"/>
    </row>
    <row r="409" spans="1:15" x14ac:dyDescent="0.2">
      <c r="A409" t="s">
        <v>106</v>
      </c>
      <c r="B409" t="s">
        <v>236</v>
      </c>
      <c r="C409" s="91" t="s">
        <v>12</v>
      </c>
      <c r="D409" s="92">
        <v>1</v>
      </c>
      <c r="E409" s="92">
        <v>2</v>
      </c>
      <c r="F409" s="92">
        <v>3</v>
      </c>
      <c r="G409" s="92">
        <v>4</v>
      </c>
      <c r="H409" s="92">
        <v>5</v>
      </c>
      <c r="I409" s="92">
        <v>6</v>
      </c>
    </row>
    <row r="410" spans="1:15" x14ac:dyDescent="0.2">
      <c r="A410" s="119" t="s">
        <v>3</v>
      </c>
      <c r="B410" s="119" t="s">
        <v>6</v>
      </c>
      <c r="C410" s="120">
        <v>7.0600000000000005</v>
      </c>
      <c r="D410" s="119" t="s">
        <v>309</v>
      </c>
      <c r="E410" s="119"/>
      <c r="F410" s="119"/>
      <c r="G410" s="119"/>
      <c r="H410" s="119"/>
      <c r="I410" s="119"/>
    </row>
    <row r="411" spans="1:15" x14ac:dyDescent="0.2">
      <c r="A411" s="119" t="s">
        <v>3</v>
      </c>
      <c r="B411" s="119" t="s">
        <v>346</v>
      </c>
      <c r="C411" s="120">
        <v>8.1199999999999992</v>
      </c>
      <c r="D411" s="119" t="s">
        <v>309</v>
      </c>
      <c r="E411" s="119"/>
      <c r="F411" s="119"/>
      <c r="G411" s="119"/>
      <c r="H411" s="119"/>
      <c r="I411" s="119"/>
    </row>
    <row r="412" spans="1:15" x14ac:dyDescent="0.2">
      <c r="A412" s="119" t="s">
        <v>3</v>
      </c>
      <c r="B412" s="119" t="s">
        <v>7</v>
      </c>
      <c r="C412" s="120">
        <v>19.32</v>
      </c>
      <c r="D412" s="119" t="s">
        <v>309</v>
      </c>
      <c r="E412" s="119" t="s">
        <v>309</v>
      </c>
      <c r="F412" s="119"/>
      <c r="G412" s="119"/>
      <c r="H412" s="119"/>
      <c r="I412" s="119"/>
    </row>
    <row r="413" spans="1:15" x14ac:dyDescent="0.2">
      <c r="A413" s="119" t="s">
        <v>3</v>
      </c>
      <c r="B413" s="119" t="s">
        <v>5</v>
      </c>
      <c r="C413" s="120">
        <v>20.28</v>
      </c>
      <c r="D413" s="119" t="s">
        <v>309</v>
      </c>
      <c r="E413" s="119" t="s">
        <v>309</v>
      </c>
      <c r="F413" s="119"/>
      <c r="G413" s="119"/>
      <c r="H413" s="119"/>
      <c r="I413" s="119"/>
    </row>
    <row r="414" spans="1:15" x14ac:dyDescent="0.2">
      <c r="A414" s="119" t="s">
        <v>3</v>
      </c>
      <c r="B414" s="119" t="s">
        <v>355</v>
      </c>
      <c r="C414" s="120">
        <v>22.119999999999997</v>
      </c>
      <c r="D414" s="119" t="s">
        <v>309</v>
      </c>
      <c r="E414" s="119" t="s">
        <v>309</v>
      </c>
      <c r="F414" s="119"/>
      <c r="G414" s="119"/>
      <c r="H414" s="119"/>
      <c r="I414" s="119"/>
    </row>
    <row r="415" spans="1:15" x14ac:dyDescent="0.2">
      <c r="A415" s="119" t="s">
        <v>3</v>
      </c>
      <c r="B415" s="119" t="s">
        <v>347</v>
      </c>
      <c r="C415" s="120">
        <v>30.22</v>
      </c>
      <c r="D415" s="119" t="s">
        <v>309</v>
      </c>
      <c r="E415" s="119" t="s">
        <v>309</v>
      </c>
      <c r="F415" s="119"/>
      <c r="G415" s="119" t="s">
        <v>309</v>
      </c>
      <c r="H415" s="119"/>
      <c r="I415" s="119"/>
    </row>
    <row r="416" spans="1:15" x14ac:dyDescent="0.2">
      <c r="A416" s="119" t="s">
        <v>2</v>
      </c>
      <c r="B416" s="119" t="s">
        <v>355</v>
      </c>
      <c r="C416" s="120">
        <v>37.36</v>
      </c>
      <c r="D416" s="119"/>
      <c r="E416" s="119" t="s">
        <v>309</v>
      </c>
      <c r="F416" s="119"/>
      <c r="G416" s="119" t="s">
        <v>309</v>
      </c>
      <c r="H416" s="119" t="s">
        <v>309</v>
      </c>
      <c r="I416" s="119"/>
    </row>
    <row r="417" spans="1:39" x14ac:dyDescent="0.2">
      <c r="A417" s="119" t="s">
        <v>2</v>
      </c>
      <c r="B417" s="119" t="s">
        <v>346</v>
      </c>
      <c r="C417" s="120">
        <v>54.5</v>
      </c>
      <c r="D417" s="119"/>
      <c r="E417" s="119"/>
      <c r="F417" s="119" t="s">
        <v>309</v>
      </c>
      <c r="G417" s="119" t="s">
        <v>309</v>
      </c>
      <c r="H417" s="119" t="s">
        <v>309</v>
      </c>
      <c r="I417" s="119"/>
    </row>
    <row r="418" spans="1:39" x14ac:dyDescent="0.2">
      <c r="A418" s="119" t="s">
        <v>2</v>
      </c>
      <c r="B418" s="119" t="s">
        <v>347</v>
      </c>
      <c r="C418" s="120">
        <v>61.359999999999992</v>
      </c>
      <c r="D418" s="119"/>
      <c r="E418" s="119"/>
      <c r="F418" s="119" t="s">
        <v>309</v>
      </c>
      <c r="G418" s="119"/>
      <c r="H418" s="119" t="s">
        <v>309</v>
      </c>
      <c r="I418" s="119"/>
    </row>
    <row r="419" spans="1:39" x14ac:dyDescent="0.2">
      <c r="A419" s="119" t="s">
        <v>2</v>
      </c>
      <c r="B419" s="119" t="s">
        <v>5</v>
      </c>
      <c r="C419" s="120">
        <v>72.419999999999987</v>
      </c>
      <c r="D419" s="119"/>
      <c r="E419" s="119"/>
      <c r="F419" s="119" t="s">
        <v>309</v>
      </c>
      <c r="G419" s="119"/>
      <c r="H419" s="119"/>
      <c r="I419" s="119" t="s">
        <v>309</v>
      </c>
    </row>
    <row r="420" spans="1:39" x14ac:dyDescent="0.2">
      <c r="A420" s="119" t="s">
        <v>2</v>
      </c>
      <c r="B420" s="119" t="s">
        <v>7</v>
      </c>
      <c r="C420" s="120">
        <v>74.200000000000017</v>
      </c>
      <c r="D420" s="119"/>
      <c r="E420" s="119"/>
      <c r="F420" s="119" t="s">
        <v>309</v>
      </c>
      <c r="G420" s="119"/>
      <c r="H420" s="119"/>
      <c r="I420" s="119" t="s">
        <v>309</v>
      </c>
    </row>
    <row r="421" spans="1:39" x14ac:dyDescent="0.2">
      <c r="A421" s="119" t="s">
        <v>2</v>
      </c>
      <c r="B421" s="119" t="s">
        <v>6</v>
      </c>
      <c r="C421" s="120">
        <v>91.14</v>
      </c>
      <c r="D421" s="119"/>
      <c r="E421" s="119"/>
      <c r="F421" s="119"/>
      <c r="G421" s="119"/>
      <c r="H421" s="119"/>
      <c r="I421" s="119" t="s">
        <v>309</v>
      </c>
    </row>
    <row r="423" spans="1:39" ht="15" x14ac:dyDescent="0.25">
      <c r="A423" s="18" t="s">
        <v>363</v>
      </c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</row>
    <row r="424" spans="1:39" x14ac:dyDescent="0.2">
      <c r="A424" t="s">
        <v>106</v>
      </c>
      <c r="B424" s="79" t="s">
        <v>5</v>
      </c>
      <c r="C424" s="79" t="s">
        <v>6</v>
      </c>
      <c r="D424" s="79" t="s">
        <v>7</v>
      </c>
      <c r="E424" s="79" t="s">
        <v>346</v>
      </c>
      <c r="F424" s="79" t="s">
        <v>347</v>
      </c>
      <c r="G424" s="79" t="s">
        <v>348</v>
      </c>
    </row>
    <row r="425" spans="1:39" x14ac:dyDescent="0.2">
      <c r="A425" t="s">
        <v>2</v>
      </c>
      <c r="B425">
        <v>71.460000000000008</v>
      </c>
      <c r="C425">
        <v>1.56</v>
      </c>
      <c r="D425">
        <v>20.759999999999998</v>
      </c>
      <c r="E425">
        <v>0</v>
      </c>
      <c r="F425">
        <v>71.040000000000006</v>
      </c>
      <c r="G425">
        <v>28.019999999999996</v>
      </c>
    </row>
    <row r="426" spans="1:39" x14ac:dyDescent="0.2">
      <c r="A426" t="s">
        <v>2</v>
      </c>
      <c r="B426">
        <v>41.28</v>
      </c>
      <c r="C426">
        <v>52.140000000000008</v>
      </c>
      <c r="D426">
        <v>8.0999999999999979</v>
      </c>
      <c r="E426">
        <v>87.240000000000009</v>
      </c>
      <c r="F426">
        <v>111.3</v>
      </c>
      <c r="G426">
        <v>42.300000000000004</v>
      </c>
    </row>
    <row r="427" spans="1:39" x14ac:dyDescent="0.2">
      <c r="A427" t="s">
        <v>2</v>
      </c>
      <c r="B427">
        <v>8.9399999999999977</v>
      </c>
      <c r="C427">
        <v>99.600000000000009</v>
      </c>
      <c r="D427">
        <v>48.06</v>
      </c>
      <c r="E427">
        <v>27.84</v>
      </c>
      <c r="F427">
        <v>36.42</v>
      </c>
      <c r="G427">
        <v>35.760000000000005</v>
      </c>
    </row>
    <row r="428" spans="1:39" x14ac:dyDescent="0.2">
      <c r="A428" t="s">
        <v>3</v>
      </c>
      <c r="B428">
        <v>11.639999999999997</v>
      </c>
      <c r="C428">
        <v>0</v>
      </c>
      <c r="D428">
        <v>3.6599999999999988</v>
      </c>
      <c r="E428">
        <v>18.600000000000001</v>
      </c>
      <c r="F428">
        <v>0.84000000000000075</v>
      </c>
      <c r="G428">
        <v>4.919999999999999</v>
      </c>
    </row>
    <row r="429" spans="1:39" x14ac:dyDescent="0.2">
      <c r="A429" t="s">
        <v>3</v>
      </c>
      <c r="B429">
        <v>0</v>
      </c>
      <c r="C429">
        <v>0</v>
      </c>
      <c r="D429">
        <v>0</v>
      </c>
      <c r="E429">
        <v>0</v>
      </c>
      <c r="F429">
        <v>6.0000000000000053E-2</v>
      </c>
      <c r="G429">
        <v>0</v>
      </c>
    </row>
    <row r="430" spans="1:39" x14ac:dyDescent="0.2">
      <c r="A430" t="s">
        <v>3</v>
      </c>
      <c r="B430">
        <v>4.9800000000000004</v>
      </c>
      <c r="C430">
        <v>13.2</v>
      </c>
      <c r="D430">
        <v>5.9399999999999995</v>
      </c>
      <c r="E430">
        <v>0</v>
      </c>
      <c r="F430">
        <v>4.4399999999999995</v>
      </c>
      <c r="G430">
        <v>10.5</v>
      </c>
    </row>
    <row r="432" spans="1:39" x14ac:dyDescent="0.2">
      <c r="B432" t="s">
        <v>312</v>
      </c>
      <c r="C432" t="s">
        <v>349</v>
      </c>
      <c r="D432" t="s">
        <v>314</v>
      </c>
      <c r="E432" t="s">
        <v>315</v>
      </c>
      <c r="F432" t="s">
        <v>316</v>
      </c>
    </row>
    <row r="433" spans="1:15" x14ac:dyDescent="0.2">
      <c r="A433" t="s">
        <v>350</v>
      </c>
      <c r="B433" s="122">
        <v>21054.010000000009</v>
      </c>
      <c r="C433" s="123">
        <v>1</v>
      </c>
      <c r="D433" s="122">
        <v>21054.010000000009</v>
      </c>
      <c r="E433" s="124">
        <v>41.120012999652154</v>
      </c>
      <c r="F433" s="125">
        <v>3.0389321526889113E-3</v>
      </c>
    </row>
    <row r="434" spans="1:15" x14ac:dyDescent="0.2">
      <c r="A434" t="s">
        <v>351</v>
      </c>
      <c r="B434" s="122">
        <v>14122.945600000003</v>
      </c>
      <c r="C434" s="123">
        <v>1</v>
      </c>
      <c r="D434" s="122">
        <v>14122.945600000003</v>
      </c>
      <c r="E434" s="124">
        <v>27.58314006051009</v>
      </c>
      <c r="F434" s="125">
        <v>6.2887795856755302E-3</v>
      </c>
    </row>
    <row r="435" spans="1:15" x14ac:dyDescent="0.2">
      <c r="A435" t="s">
        <v>352</v>
      </c>
      <c r="B435" s="126">
        <v>2048.0548000000013</v>
      </c>
      <c r="C435" s="127">
        <v>4</v>
      </c>
      <c r="D435" s="126">
        <v>512.01370000000031</v>
      </c>
      <c r="E435" s="128"/>
      <c r="F435" s="129"/>
    </row>
    <row r="436" spans="1:15" x14ac:dyDescent="0.2">
      <c r="A436" t="s">
        <v>353</v>
      </c>
      <c r="B436" s="126">
        <v>1810.6988000000008</v>
      </c>
      <c r="C436" s="127">
        <v>5</v>
      </c>
      <c r="D436" s="126">
        <v>362.13976000000014</v>
      </c>
      <c r="E436" s="128">
        <v>0.56014236850450438</v>
      </c>
      <c r="F436" s="129">
        <v>0.72920496313646677</v>
      </c>
    </row>
    <row r="437" spans="1:15" x14ac:dyDescent="0.2">
      <c r="A437" t="s">
        <v>354</v>
      </c>
      <c r="B437" s="126">
        <v>2255.9408000000003</v>
      </c>
      <c r="C437" s="127">
        <v>5</v>
      </c>
      <c r="D437" s="126">
        <v>451.18816000000004</v>
      </c>
      <c r="E437" s="128">
        <v>0.69787864382411147</v>
      </c>
      <c r="F437" s="129">
        <v>0.63130429351004447</v>
      </c>
    </row>
    <row r="438" spans="1:15" x14ac:dyDescent="0.2">
      <c r="A438" t="s">
        <v>352</v>
      </c>
      <c r="B438" s="126">
        <v>12930.275600000003</v>
      </c>
      <c r="C438" s="127">
        <v>20</v>
      </c>
      <c r="D438" s="126">
        <v>646.51378000000011</v>
      </c>
      <c r="E438" s="128"/>
      <c r="F438" s="129"/>
    </row>
    <row r="440" spans="1:15" x14ac:dyDescent="0.2">
      <c r="B440" t="s">
        <v>106</v>
      </c>
      <c r="C440" t="s">
        <v>236</v>
      </c>
      <c r="D440" s="91">
        <v>1</v>
      </c>
      <c r="E440" s="98">
        <v>2</v>
      </c>
      <c r="F440">
        <v>3</v>
      </c>
      <c r="G440">
        <v>4</v>
      </c>
      <c r="H440">
        <v>5</v>
      </c>
      <c r="I440">
        <v>6</v>
      </c>
      <c r="J440">
        <v>7</v>
      </c>
      <c r="K440">
        <v>8</v>
      </c>
      <c r="L440">
        <v>9</v>
      </c>
      <c r="M440">
        <v>10</v>
      </c>
      <c r="N440">
        <v>11</v>
      </c>
      <c r="O440">
        <v>12</v>
      </c>
    </row>
    <row r="441" spans="1:15" x14ac:dyDescent="0.2">
      <c r="A441">
        <v>1</v>
      </c>
      <c r="B441" s="127" t="s">
        <v>2</v>
      </c>
      <c r="C441" s="127" t="s">
        <v>5</v>
      </c>
      <c r="D441" s="129"/>
      <c r="E441" s="129">
        <v>0.61722496417391326</v>
      </c>
      <c r="F441" s="129">
        <v>0.48066096520438528</v>
      </c>
      <c r="G441" s="129">
        <v>0.91666251097815654</v>
      </c>
      <c r="H441" s="129">
        <v>0.13474914608684252</v>
      </c>
      <c r="I441" s="129">
        <v>0.80477700704666777</v>
      </c>
      <c r="J441" s="129">
        <v>9.8967532970725025E-2</v>
      </c>
      <c r="K441" s="129">
        <v>8.9046092933288801E-2</v>
      </c>
      <c r="L441" s="129">
        <v>7.9535540300608054E-2</v>
      </c>
      <c r="M441" s="129">
        <v>0.10512964020743842</v>
      </c>
      <c r="N441" s="129">
        <v>6.9427569805068257E-2</v>
      </c>
      <c r="O441" s="129">
        <v>9.5384216213874162E-2</v>
      </c>
    </row>
    <row r="442" spans="1:15" x14ac:dyDescent="0.2">
      <c r="A442">
        <v>2</v>
      </c>
      <c r="B442" s="127" t="s">
        <v>2</v>
      </c>
      <c r="C442" s="127" t="s">
        <v>6</v>
      </c>
      <c r="D442" s="129">
        <v>0.61722496417391326</v>
      </c>
      <c r="E442" s="129"/>
      <c r="F442" s="129">
        <v>0.23430945832707595</v>
      </c>
      <c r="G442" s="129">
        <v>0.54635846591859494</v>
      </c>
      <c r="H442" s="129">
        <v>0.30578311581962392</v>
      </c>
      <c r="I442" s="129">
        <v>0.45719613955906835</v>
      </c>
      <c r="J442" s="125">
        <v>3.5156127058331155E-2</v>
      </c>
      <c r="K442" s="125">
        <v>3.1206973308246067E-2</v>
      </c>
      <c r="L442" s="125">
        <v>2.7490905335131766E-2</v>
      </c>
      <c r="M442" s="125">
        <v>3.7644773111962904E-2</v>
      </c>
      <c r="N442" s="125">
        <v>2.3619908906972409E-2</v>
      </c>
      <c r="O442" s="125">
        <v>3.3721480868569187E-2</v>
      </c>
    </row>
    <row r="443" spans="1:15" x14ac:dyDescent="0.2">
      <c r="A443">
        <v>3</v>
      </c>
      <c r="B443" s="127" t="s">
        <v>2</v>
      </c>
      <c r="C443" s="127" t="s">
        <v>7</v>
      </c>
      <c r="D443" s="129">
        <v>0.48066096520438528</v>
      </c>
      <c r="E443" s="129">
        <v>0.23430945832707595</v>
      </c>
      <c r="F443" s="129"/>
      <c r="G443" s="129">
        <v>0.5469827322748757</v>
      </c>
      <c r="H443" s="125">
        <v>3.3897625969278811E-2</v>
      </c>
      <c r="I443" s="129">
        <v>0.6447101645983786</v>
      </c>
      <c r="J443" s="129">
        <v>0.33431770811788974</v>
      </c>
      <c r="K443" s="129">
        <v>0.30818124063016084</v>
      </c>
      <c r="L443" s="129">
        <v>0.28225952127257792</v>
      </c>
      <c r="M443" s="129">
        <v>0.3501261276786598</v>
      </c>
      <c r="N443" s="129">
        <v>0.25366413343352412</v>
      </c>
      <c r="O443" s="129">
        <v>0.32497860444690596</v>
      </c>
    </row>
    <row r="444" spans="1:15" x14ac:dyDescent="0.2">
      <c r="A444">
        <v>4</v>
      </c>
      <c r="B444" s="127" t="s">
        <v>2</v>
      </c>
      <c r="C444" s="127" t="s">
        <v>346</v>
      </c>
      <c r="D444" s="129">
        <v>0.91666251097815654</v>
      </c>
      <c r="E444" s="129">
        <v>0.54635846591859494</v>
      </c>
      <c r="F444" s="129">
        <v>0.5469827322748757</v>
      </c>
      <c r="G444" s="129"/>
      <c r="H444" s="129">
        <v>0.11156600104491832</v>
      </c>
      <c r="I444" s="129">
        <v>0.8865492334558237</v>
      </c>
      <c r="J444" s="129">
        <v>0.12077515321359922</v>
      </c>
      <c r="K444" s="129">
        <v>0.10901963911144863</v>
      </c>
      <c r="L444" s="129">
        <v>9.770057596576498E-2</v>
      </c>
      <c r="M444" s="129">
        <v>0.12805096494240942</v>
      </c>
      <c r="N444" s="129">
        <v>8.5611852390526155E-2</v>
      </c>
      <c r="O444" s="129">
        <v>0.1165353890244184</v>
      </c>
    </row>
    <row r="445" spans="1:15" x14ac:dyDescent="0.2">
      <c r="A445">
        <v>5</v>
      </c>
      <c r="B445" s="127" t="s">
        <v>2</v>
      </c>
      <c r="C445" s="127" t="s">
        <v>347</v>
      </c>
      <c r="D445" s="129">
        <v>0.13474914608684252</v>
      </c>
      <c r="E445" s="129">
        <v>0.30578311581962392</v>
      </c>
      <c r="F445" s="125">
        <v>3.3897625969278811E-2</v>
      </c>
      <c r="G445" s="129">
        <v>0.11156600104491832</v>
      </c>
      <c r="H445" s="129"/>
      <c r="I445" s="129">
        <v>8.5480275750191237E-2</v>
      </c>
      <c r="J445" s="125">
        <v>3.0049068378963373E-3</v>
      </c>
      <c r="K445" s="125">
        <v>2.6216995775254492E-3</v>
      </c>
      <c r="L445" s="125">
        <v>2.2696852356517416E-3</v>
      </c>
      <c r="M445" s="125">
        <v>3.251027568966447E-3</v>
      </c>
      <c r="N445" s="125">
        <v>1.9123095628810205E-3</v>
      </c>
      <c r="O445" s="125">
        <v>2.8646368636022768E-3</v>
      </c>
    </row>
    <row r="446" spans="1:15" x14ac:dyDescent="0.2">
      <c r="A446">
        <v>6</v>
      </c>
      <c r="B446" s="127" t="s">
        <v>2</v>
      </c>
      <c r="C446" s="127" t="s">
        <v>355</v>
      </c>
      <c r="D446" s="129">
        <v>0.80477700704666777</v>
      </c>
      <c r="E446" s="129">
        <v>0.45719613955906835</v>
      </c>
      <c r="F446" s="129">
        <v>0.6447101645983786</v>
      </c>
      <c r="G446" s="129">
        <v>0.8865492334558237</v>
      </c>
      <c r="H446" s="129">
        <v>8.5480275750191237E-2</v>
      </c>
      <c r="I446" s="129"/>
      <c r="J446" s="129">
        <v>0.15681431449392003</v>
      </c>
      <c r="K446" s="129">
        <v>0.14220672342626528</v>
      </c>
      <c r="L446" s="129">
        <v>0.12805096494240942</v>
      </c>
      <c r="M446" s="129">
        <v>0.1658102601079221</v>
      </c>
      <c r="N446" s="129">
        <v>0.11282661255211124</v>
      </c>
      <c r="O446" s="129">
        <v>0.15155651784753199</v>
      </c>
    </row>
    <row r="447" spans="1:15" x14ac:dyDescent="0.2">
      <c r="A447">
        <v>7</v>
      </c>
      <c r="B447" s="127" t="s">
        <v>3</v>
      </c>
      <c r="C447" s="127" t="s">
        <v>5</v>
      </c>
      <c r="D447" s="129">
        <v>9.8967532970725025E-2</v>
      </c>
      <c r="E447" s="125">
        <v>3.5156127058331155E-2</v>
      </c>
      <c r="F447" s="129">
        <v>0.33431770811788974</v>
      </c>
      <c r="G447" s="129">
        <v>0.12077515321359922</v>
      </c>
      <c r="H447" s="125">
        <v>3.0049068378963373E-3</v>
      </c>
      <c r="I447" s="129">
        <v>0.15681431449392003</v>
      </c>
      <c r="J447" s="129"/>
      <c r="K447" s="129">
        <v>0.95675398260046896</v>
      </c>
      <c r="L447" s="129">
        <v>0.91138204221781205</v>
      </c>
      <c r="M447" s="129">
        <v>0.97495405034372007</v>
      </c>
      <c r="N447" s="129">
        <v>0.85810332655846755</v>
      </c>
      <c r="O447" s="129">
        <v>0.98481893810311782</v>
      </c>
    </row>
    <row r="448" spans="1:15" x14ac:dyDescent="0.2">
      <c r="A448">
        <v>8</v>
      </c>
      <c r="B448" s="127" t="s">
        <v>3</v>
      </c>
      <c r="C448" s="127" t="s">
        <v>6</v>
      </c>
      <c r="D448" s="129">
        <v>8.9046092933288801E-2</v>
      </c>
      <c r="E448" s="125">
        <v>3.1206973308246067E-2</v>
      </c>
      <c r="F448" s="129">
        <v>0.30818124063016084</v>
      </c>
      <c r="G448" s="129">
        <v>0.10901963911144863</v>
      </c>
      <c r="H448" s="125">
        <v>2.6216995775254492E-3</v>
      </c>
      <c r="I448" s="129">
        <v>0.14220672342626528</v>
      </c>
      <c r="J448" s="129">
        <v>0.95675398260046896</v>
      </c>
      <c r="K448" s="129"/>
      <c r="L448" s="129">
        <v>0.95448046996866842</v>
      </c>
      <c r="M448" s="129">
        <v>0.93177054216319466</v>
      </c>
      <c r="N448" s="129">
        <v>0.90083398214635224</v>
      </c>
      <c r="O448" s="129">
        <v>0.97191945439308081</v>
      </c>
    </row>
    <row r="449" spans="1:15" x14ac:dyDescent="0.2">
      <c r="A449">
        <v>9</v>
      </c>
      <c r="B449" s="127" t="s">
        <v>3</v>
      </c>
      <c r="C449" s="127" t="s">
        <v>7</v>
      </c>
      <c r="D449" s="129">
        <v>7.9535540300608054E-2</v>
      </c>
      <c r="E449" s="125">
        <v>2.7490905335131766E-2</v>
      </c>
      <c r="F449" s="129">
        <v>0.28225952127257792</v>
      </c>
      <c r="G449" s="129">
        <v>9.770057596576498E-2</v>
      </c>
      <c r="H449" s="125">
        <v>2.2696852356517416E-3</v>
      </c>
      <c r="I449" s="129">
        <v>0.12805096494240942</v>
      </c>
      <c r="J449" s="129">
        <v>0.91138204221781205</v>
      </c>
      <c r="K449" s="129">
        <v>0.95448046996866842</v>
      </c>
      <c r="L449" s="129"/>
      <c r="M449" s="129">
        <v>0.8865492334558237</v>
      </c>
      <c r="N449" s="129">
        <v>0.94614781882271604</v>
      </c>
      <c r="O449" s="129">
        <v>0.92647941668071576</v>
      </c>
    </row>
    <row r="450" spans="1:15" x14ac:dyDescent="0.2">
      <c r="A450">
        <v>10</v>
      </c>
      <c r="B450" s="127" t="s">
        <v>3</v>
      </c>
      <c r="C450" s="127" t="s">
        <v>346</v>
      </c>
      <c r="D450" s="129">
        <v>0.10512964020743842</v>
      </c>
      <c r="E450" s="125">
        <v>3.7644773111962904E-2</v>
      </c>
      <c r="F450" s="129">
        <v>0.3501261276786598</v>
      </c>
      <c r="G450" s="129">
        <v>0.12805096494240942</v>
      </c>
      <c r="H450" s="125">
        <v>3.251027568966447E-3</v>
      </c>
      <c r="I450" s="129">
        <v>0.1658102601079221</v>
      </c>
      <c r="J450" s="129">
        <v>0.97495405034372007</v>
      </c>
      <c r="K450" s="129">
        <v>0.93177054216319466</v>
      </c>
      <c r="L450" s="129">
        <v>0.8865492334558237</v>
      </c>
      <c r="M450" s="129"/>
      <c r="N450" s="129">
        <v>0.83355875940186286</v>
      </c>
      <c r="O450" s="129">
        <v>0.95978591860847784</v>
      </c>
    </row>
    <row r="451" spans="1:15" x14ac:dyDescent="0.2">
      <c r="A451">
        <v>11</v>
      </c>
      <c r="B451" s="127" t="s">
        <v>3</v>
      </c>
      <c r="C451" s="127" t="s">
        <v>347</v>
      </c>
      <c r="D451" s="129">
        <v>6.9427569805068257E-2</v>
      </c>
      <c r="E451" s="125">
        <v>2.3619908906972409E-2</v>
      </c>
      <c r="F451" s="129">
        <v>0.25366413343352412</v>
      </c>
      <c r="G451" s="129">
        <v>8.5611852390526155E-2</v>
      </c>
      <c r="H451" s="125">
        <v>1.9123095628810205E-3</v>
      </c>
      <c r="I451" s="129">
        <v>0.11282661255211124</v>
      </c>
      <c r="J451" s="129">
        <v>0.85810332655846755</v>
      </c>
      <c r="K451" s="129">
        <v>0.90083398214635224</v>
      </c>
      <c r="L451" s="129">
        <v>0.94614781882271604</v>
      </c>
      <c r="M451" s="129">
        <v>0.83355875940186286</v>
      </c>
      <c r="N451" s="129"/>
      <c r="O451" s="129">
        <v>0.87305273906510439</v>
      </c>
    </row>
    <row r="452" spans="1:15" x14ac:dyDescent="0.2">
      <c r="A452">
        <v>12</v>
      </c>
      <c r="B452" s="127" t="s">
        <v>3</v>
      </c>
      <c r="C452" s="127" t="s">
        <v>355</v>
      </c>
      <c r="D452" s="129">
        <v>9.5384216213874162E-2</v>
      </c>
      <c r="E452" s="125">
        <v>3.3721480868569187E-2</v>
      </c>
      <c r="F452" s="129">
        <v>0.32497860444690596</v>
      </c>
      <c r="G452" s="129">
        <v>0.1165353890244184</v>
      </c>
      <c r="H452" s="125">
        <v>2.8646368636022768E-3</v>
      </c>
      <c r="I452" s="129">
        <v>0.15155651784753199</v>
      </c>
      <c r="J452" s="129">
        <v>0.98481893810311782</v>
      </c>
      <c r="K452" s="129">
        <v>0.97191945439308081</v>
      </c>
      <c r="L452" s="129">
        <v>0.92647941668071576</v>
      </c>
      <c r="M452" s="129">
        <v>0.95978591860847784</v>
      </c>
      <c r="N452" s="129">
        <v>0.87305273906510439</v>
      </c>
      <c r="O452" s="129"/>
    </row>
    <row r="453" spans="1:15" x14ac:dyDescent="0.2">
      <c r="B453" s="91"/>
      <c r="C453" s="91"/>
      <c r="D453" s="97"/>
      <c r="E453" s="97"/>
      <c r="F453" s="97"/>
      <c r="G453" s="97"/>
      <c r="H453" s="97"/>
      <c r="I453" s="97"/>
      <c r="J453" s="100"/>
      <c r="K453" s="100"/>
      <c r="L453" s="100"/>
      <c r="M453" s="100"/>
      <c r="N453" s="100"/>
      <c r="O453" s="100"/>
    </row>
    <row r="454" spans="1:15" x14ac:dyDescent="0.2">
      <c r="A454" t="s">
        <v>106</v>
      </c>
      <c r="B454" t="s">
        <v>236</v>
      </c>
      <c r="C454" s="91" t="s">
        <v>12</v>
      </c>
      <c r="D454" s="92">
        <v>1</v>
      </c>
      <c r="E454" s="92">
        <v>2</v>
      </c>
      <c r="F454" s="92">
        <v>3</v>
      </c>
      <c r="G454" s="92"/>
    </row>
    <row r="455" spans="1:15" x14ac:dyDescent="0.2">
      <c r="A455" s="127" t="s">
        <v>3</v>
      </c>
      <c r="B455" s="127" t="s">
        <v>347</v>
      </c>
      <c r="C455" s="128">
        <v>1.7800000000000002</v>
      </c>
      <c r="D455" s="127" t="s">
        <v>309</v>
      </c>
      <c r="E455" s="127"/>
      <c r="F455" s="127"/>
      <c r="G455" s="91"/>
    </row>
    <row r="456" spans="1:15" x14ac:dyDescent="0.2">
      <c r="A456" s="127" t="s">
        <v>3</v>
      </c>
      <c r="B456" s="127" t="s">
        <v>7</v>
      </c>
      <c r="C456" s="128">
        <v>3.1999999999999993</v>
      </c>
      <c r="D456" s="127" t="s">
        <v>309</v>
      </c>
      <c r="E456" s="127"/>
      <c r="F456" s="127"/>
      <c r="G456" s="91"/>
    </row>
    <row r="457" spans="1:15" x14ac:dyDescent="0.2">
      <c r="A457" s="127" t="s">
        <v>3</v>
      </c>
      <c r="B457" s="127" t="s">
        <v>6</v>
      </c>
      <c r="C457" s="128">
        <v>4.3999999999999995</v>
      </c>
      <c r="D457" s="127" t="s">
        <v>309</v>
      </c>
      <c r="E457" s="127"/>
      <c r="F457" s="127"/>
      <c r="G457" s="91"/>
    </row>
    <row r="458" spans="1:15" x14ac:dyDescent="0.2">
      <c r="A458" s="127" t="s">
        <v>3</v>
      </c>
      <c r="B458" s="127" t="s">
        <v>355</v>
      </c>
      <c r="C458" s="128">
        <v>5.14</v>
      </c>
      <c r="D458" s="127" t="s">
        <v>309</v>
      </c>
      <c r="E458" s="127"/>
      <c r="F458" s="127"/>
      <c r="G458" s="91"/>
    </row>
    <row r="459" spans="1:15" x14ac:dyDescent="0.2">
      <c r="A459" s="127" t="s">
        <v>3</v>
      </c>
      <c r="B459" s="127" t="s">
        <v>5</v>
      </c>
      <c r="C459" s="128">
        <v>5.5399999999999991</v>
      </c>
      <c r="D459" s="127" t="s">
        <v>309</v>
      </c>
      <c r="E459" s="127"/>
      <c r="F459" s="127"/>
      <c r="G459" s="91"/>
    </row>
    <row r="460" spans="1:15" x14ac:dyDescent="0.2">
      <c r="A460" s="127" t="s">
        <v>3</v>
      </c>
      <c r="B460" s="127" t="s">
        <v>346</v>
      </c>
      <c r="C460" s="128">
        <v>6.2000000000000011</v>
      </c>
      <c r="D460" s="127" t="s">
        <v>309</v>
      </c>
      <c r="E460" s="127"/>
      <c r="F460" s="127"/>
      <c r="G460" s="91"/>
    </row>
    <row r="461" spans="1:15" x14ac:dyDescent="0.2">
      <c r="A461" s="127" t="s">
        <v>2</v>
      </c>
      <c r="B461" s="127" t="s">
        <v>7</v>
      </c>
      <c r="C461" s="128">
        <v>25.64</v>
      </c>
      <c r="D461" s="127" t="s">
        <v>309</v>
      </c>
      <c r="E461" s="127" t="s">
        <v>309</v>
      </c>
      <c r="F461" s="127"/>
      <c r="G461" s="91"/>
    </row>
    <row r="462" spans="1:15" x14ac:dyDescent="0.2">
      <c r="A462" s="127" t="s">
        <v>2</v>
      </c>
      <c r="B462" s="127" t="s">
        <v>355</v>
      </c>
      <c r="C462" s="128">
        <v>35.36</v>
      </c>
      <c r="D462" s="127" t="s">
        <v>309</v>
      </c>
      <c r="E462" s="127" t="s">
        <v>309</v>
      </c>
      <c r="F462" s="127" t="s">
        <v>309</v>
      </c>
      <c r="G462" s="91"/>
    </row>
    <row r="463" spans="1:15" x14ac:dyDescent="0.2">
      <c r="A463" s="127" t="s">
        <v>2</v>
      </c>
      <c r="B463" s="127" t="s">
        <v>346</v>
      </c>
      <c r="C463" s="128">
        <v>38.36</v>
      </c>
      <c r="D463" s="127" t="s">
        <v>309</v>
      </c>
      <c r="E463" s="127" t="s">
        <v>309</v>
      </c>
      <c r="F463" s="127" t="s">
        <v>309</v>
      </c>
      <c r="G463" s="91"/>
    </row>
    <row r="464" spans="1:15" x14ac:dyDescent="0.2">
      <c r="A464" s="127" t="s">
        <v>2</v>
      </c>
      <c r="B464" s="127" t="s">
        <v>5</v>
      </c>
      <c r="C464" s="128">
        <v>40.56</v>
      </c>
      <c r="D464" s="127" t="s">
        <v>309</v>
      </c>
      <c r="E464" s="127" t="s">
        <v>309</v>
      </c>
      <c r="F464" s="127" t="s">
        <v>309</v>
      </c>
      <c r="G464" s="91"/>
    </row>
    <row r="465" spans="1:7" x14ac:dyDescent="0.2">
      <c r="A465" s="127" t="s">
        <v>2</v>
      </c>
      <c r="B465" s="127" t="s">
        <v>6</v>
      </c>
      <c r="C465" s="128">
        <v>51.1</v>
      </c>
      <c r="D465" s="127"/>
      <c r="E465" s="127" t="s">
        <v>309</v>
      </c>
      <c r="F465" s="127" t="s">
        <v>309</v>
      </c>
      <c r="G465" s="91"/>
    </row>
    <row r="466" spans="1:7" x14ac:dyDescent="0.2">
      <c r="A466" s="127" t="s">
        <v>2</v>
      </c>
      <c r="B466" s="127" t="s">
        <v>347</v>
      </c>
      <c r="C466" s="128">
        <v>72.92</v>
      </c>
      <c r="D466" s="127"/>
      <c r="E466" s="127"/>
      <c r="F466" s="127" t="s">
        <v>309</v>
      </c>
      <c r="G466" s="91"/>
    </row>
  </sheetData>
  <mergeCells count="1">
    <mergeCell ref="C218:O21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D2AFF-7425-4905-A6F3-E7BA4E51379A}">
  <dimension ref="A2:BN122"/>
  <sheetViews>
    <sheetView workbookViewId="0">
      <selection activeCell="P116" sqref="P116"/>
    </sheetView>
  </sheetViews>
  <sheetFormatPr defaultRowHeight="14.25" x14ac:dyDescent="0.2"/>
  <cols>
    <col min="4" max="4" width="11.875" bestFit="1" customWidth="1"/>
    <col min="6" max="6" width="11.875" bestFit="1" customWidth="1"/>
    <col min="8" max="8" width="11.875" bestFit="1" customWidth="1"/>
    <col min="10" max="10" width="11.875" bestFit="1" customWidth="1"/>
    <col min="12" max="12" width="11.875" bestFit="1" customWidth="1"/>
    <col min="14" max="14" width="11.875" bestFit="1" customWidth="1"/>
    <col min="16" max="16" width="11.875" bestFit="1" customWidth="1"/>
    <col min="18" max="18" width="11.875" bestFit="1" customWidth="1"/>
    <col min="20" max="20" width="12.375" bestFit="1" customWidth="1"/>
    <col min="22" max="22" width="12.375" bestFit="1" customWidth="1"/>
    <col min="24" max="24" width="13.5" bestFit="1" customWidth="1"/>
    <col min="26" max="26" width="12.375" bestFit="1" customWidth="1"/>
    <col min="28" max="28" width="12.375" bestFit="1" customWidth="1"/>
    <col min="30" max="30" width="11.375" bestFit="1" customWidth="1"/>
    <col min="32" max="32" width="11.375" bestFit="1" customWidth="1"/>
    <col min="34" max="34" width="12.375" bestFit="1" customWidth="1"/>
    <col min="36" max="36" width="11.375" bestFit="1" customWidth="1"/>
    <col min="38" max="38" width="11.375" bestFit="1" customWidth="1"/>
    <col min="40" max="40" width="10.375" bestFit="1" customWidth="1"/>
    <col min="41" max="41" width="9.125" bestFit="1" customWidth="1"/>
    <col min="42" max="42" width="10.375" bestFit="1" customWidth="1"/>
    <col min="43" max="45" width="9.375" bestFit="1" customWidth="1"/>
    <col min="46" max="46" width="10.375" bestFit="1" customWidth="1"/>
    <col min="47" max="47" width="9.375" bestFit="1" customWidth="1"/>
    <col min="48" max="48" width="12.375" bestFit="1" customWidth="1"/>
    <col min="49" max="49" width="9.125" bestFit="1" customWidth="1"/>
    <col min="50" max="50" width="11.375" bestFit="1" customWidth="1"/>
    <col min="51" max="51" width="9.125" bestFit="1" customWidth="1"/>
    <col min="52" max="52" width="11.375" bestFit="1" customWidth="1"/>
    <col min="53" max="53" width="9.125" bestFit="1" customWidth="1"/>
    <col min="54" max="54" width="10.375" bestFit="1" customWidth="1"/>
  </cols>
  <sheetData>
    <row r="2" spans="1:66" ht="23.25" x14ac:dyDescent="0.35">
      <c r="B2" s="137" t="s">
        <v>88</v>
      </c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8" t="s">
        <v>89</v>
      </c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AY2" s="138"/>
      <c r="AZ2" s="138"/>
      <c r="BA2" s="138"/>
      <c r="BB2" s="138"/>
      <c r="BC2" s="138"/>
      <c r="BD2" s="138"/>
      <c r="BE2" s="138"/>
      <c r="BF2" s="138"/>
      <c r="BG2" s="138"/>
      <c r="BH2" s="138"/>
      <c r="BI2" s="138"/>
      <c r="BJ2" s="138"/>
      <c r="BK2" s="138"/>
      <c r="BL2" s="138"/>
      <c r="BM2" s="138"/>
      <c r="BN2" s="138"/>
    </row>
    <row r="3" spans="1:66" ht="23.25" x14ac:dyDescent="0.35"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39" t="s">
        <v>90</v>
      </c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  <c r="AK3" s="139"/>
      <c r="AL3" s="139"/>
      <c r="AM3" s="139"/>
      <c r="AN3" s="139"/>
      <c r="AO3" s="140" t="s">
        <v>91</v>
      </c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0"/>
      <c r="BA3" s="140"/>
      <c r="BB3" s="140"/>
      <c r="BC3" s="140"/>
      <c r="BD3" s="140"/>
      <c r="BE3" s="140"/>
      <c r="BF3" s="140"/>
      <c r="BG3" s="140"/>
      <c r="BH3" s="140"/>
      <c r="BI3" s="140"/>
      <c r="BJ3" s="140"/>
      <c r="BK3" s="140"/>
      <c r="BL3" s="140"/>
      <c r="BM3" s="140"/>
      <c r="BN3" s="140"/>
    </row>
    <row r="4" spans="1:66" ht="20.25" x14ac:dyDescent="0.3">
      <c r="B4" s="141" t="s">
        <v>92</v>
      </c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2" t="s">
        <v>93</v>
      </c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1" t="s">
        <v>94</v>
      </c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  <c r="AO4" s="142" t="s">
        <v>95</v>
      </c>
      <c r="AP4" s="142"/>
      <c r="AQ4" s="142"/>
      <c r="AR4" s="142"/>
      <c r="AS4" s="142"/>
      <c r="AT4" s="142"/>
      <c r="AU4" s="142"/>
      <c r="AV4" s="142"/>
      <c r="AW4" s="142"/>
      <c r="AX4" s="142"/>
      <c r="AY4" s="142"/>
      <c r="AZ4" s="142"/>
      <c r="BA4" s="142"/>
      <c r="BB4" s="141" t="s">
        <v>96</v>
      </c>
      <c r="BC4" s="141"/>
      <c r="BD4" s="141"/>
      <c r="BE4" s="141"/>
      <c r="BF4" s="141"/>
      <c r="BG4" s="141"/>
      <c r="BH4" s="141"/>
      <c r="BI4" s="141"/>
      <c r="BJ4" s="141"/>
      <c r="BK4" s="141"/>
      <c r="BL4" s="141"/>
      <c r="BM4" s="141"/>
      <c r="BN4" s="141"/>
    </row>
    <row r="5" spans="1:66" x14ac:dyDescent="0.2">
      <c r="B5" t="s">
        <v>1</v>
      </c>
      <c r="C5" t="s">
        <v>2</v>
      </c>
      <c r="I5" t="s">
        <v>3</v>
      </c>
      <c r="O5" t="s">
        <v>1</v>
      </c>
      <c r="P5" t="s">
        <v>2</v>
      </c>
      <c r="V5" t="s">
        <v>3</v>
      </c>
      <c r="AB5" t="s">
        <v>1</v>
      </c>
      <c r="AC5" t="s">
        <v>2</v>
      </c>
      <c r="AI5" t="s">
        <v>3</v>
      </c>
      <c r="AO5" t="s">
        <v>1</v>
      </c>
      <c r="AP5" t="s">
        <v>2</v>
      </c>
      <c r="AV5" t="s">
        <v>3</v>
      </c>
      <c r="BB5" t="s">
        <v>1</v>
      </c>
      <c r="BC5" t="s">
        <v>2</v>
      </c>
      <c r="BI5" t="s">
        <v>3</v>
      </c>
    </row>
    <row r="6" spans="1:66" ht="15" x14ac:dyDescent="0.25">
      <c r="A6" s="18" t="s">
        <v>12</v>
      </c>
      <c r="C6" s="4" t="s">
        <v>4</v>
      </c>
      <c r="D6" s="3" t="s">
        <v>5</v>
      </c>
      <c r="E6" s="5" t="s">
        <v>6</v>
      </c>
      <c r="F6" s="6" t="s">
        <v>7</v>
      </c>
      <c r="G6" s="7" t="s">
        <v>8</v>
      </c>
      <c r="H6" s="8" t="s">
        <v>9</v>
      </c>
      <c r="I6" s="4" t="s">
        <v>4</v>
      </c>
      <c r="J6" s="3" t="s">
        <v>5</v>
      </c>
      <c r="K6" s="5" t="s">
        <v>6</v>
      </c>
      <c r="L6" s="6" t="s">
        <v>7</v>
      </c>
      <c r="M6" s="7" t="s">
        <v>8</v>
      </c>
      <c r="N6" s="8" t="s">
        <v>9</v>
      </c>
      <c r="P6" s="4" t="s">
        <v>4</v>
      </c>
      <c r="Q6" s="3" t="s">
        <v>5</v>
      </c>
      <c r="R6" s="5" t="s">
        <v>6</v>
      </c>
      <c r="S6" s="6" t="s">
        <v>7</v>
      </c>
      <c r="T6" s="7" t="s">
        <v>8</v>
      </c>
      <c r="U6" s="8" t="s">
        <v>9</v>
      </c>
      <c r="V6" s="4" t="s">
        <v>4</v>
      </c>
      <c r="W6" s="3" t="s">
        <v>5</v>
      </c>
      <c r="X6" s="5" t="s">
        <v>6</v>
      </c>
      <c r="Y6" s="6" t="s">
        <v>7</v>
      </c>
      <c r="Z6" s="7" t="s">
        <v>8</v>
      </c>
      <c r="AA6" s="8" t="s">
        <v>9</v>
      </c>
      <c r="AC6" s="4" t="s">
        <v>4</v>
      </c>
      <c r="AD6" s="3" t="s">
        <v>5</v>
      </c>
      <c r="AE6" s="5" t="s">
        <v>6</v>
      </c>
      <c r="AF6" s="6" t="s">
        <v>7</v>
      </c>
      <c r="AG6" s="7" t="s">
        <v>8</v>
      </c>
      <c r="AH6" s="8" t="s">
        <v>9</v>
      </c>
      <c r="AI6" s="4" t="s">
        <v>4</v>
      </c>
      <c r="AJ6" s="3" t="s">
        <v>5</v>
      </c>
      <c r="AK6" s="5" t="s">
        <v>6</v>
      </c>
      <c r="AL6" s="6" t="s">
        <v>7</v>
      </c>
      <c r="AM6" s="7" t="s">
        <v>8</v>
      </c>
      <c r="AN6" s="8" t="s">
        <v>9</v>
      </c>
      <c r="AP6" s="4" t="s">
        <v>4</v>
      </c>
      <c r="AQ6" s="3" t="s">
        <v>5</v>
      </c>
      <c r="AR6" s="5" t="s">
        <v>6</v>
      </c>
      <c r="AS6" s="6" t="s">
        <v>7</v>
      </c>
      <c r="AT6" s="7" t="s">
        <v>8</v>
      </c>
      <c r="AU6" s="8" t="s">
        <v>9</v>
      </c>
      <c r="AV6" s="4" t="s">
        <v>4</v>
      </c>
      <c r="AW6" s="3" t="s">
        <v>5</v>
      </c>
      <c r="AX6" s="5" t="s">
        <v>6</v>
      </c>
      <c r="AY6" s="6" t="s">
        <v>7</v>
      </c>
      <c r="AZ6" s="7" t="s">
        <v>8</v>
      </c>
      <c r="BA6" s="8" t="s">
        <v>9</v>
      </c>
      <c r="BC6" s="4" t="s">
        <v>4</v>
      </c>
      <c r="BD6" s="3" t="s">
        <v>5</v>
      </c>
      <c r="BE6" s="5" t="s">
        <v>6</v>
      </c>
      <c r="BF6" s="6" t="s">
        <v>7</v>
      </c>
      <c r="BG6" s="7" t="s">
        <v>8</v>
      </c>
      <c r="BH6" s="8" t="s">
        <v>9</v>
      </c>
      <c r="BI6" s="4" t="s">
        <v>4</v>
      </c>
      <c r="BJ6" s="3" t="s">
        <v>5</v>
      </c>
      <c r="BK6" s="5" t="s">
        <v>6</v>
      </c>
      <c r="BL6" s="6" t="s">
        <v>7</v>
      </c>
      <c r="BM6" s="7" t="s">
        <v>8</v>
      </c>
      <c r="BN6" s="8" t="s">
        <v>9</v>
      </c>
    </row>
    <row r="7" spans="1:66" ht="15" x14ac:dyDescent="0.25">
      <c r="A7" s="18" t="s">
        <v>97</v>
      </c>
      <c r="B7" s="19">
        <v>40.369389120000001</v>
      </c>
      <c r="C7" s="20">
        <v>70.773133333333334</v>
      </c>
      <c r="D7" s="20">
        <v>68.0398</v>
      </c>
      <c r="E7" s="20">
        <v>62.373133333333335</v>
      </c>
      <c r="F7" s="20">
        <v>60.239800000000002</v>
      </c>
      <c r="G7" s="20">
        <v>64.306466666666651</v>
      </c>
      <c r="H7" s="20">
        <v>64.439799999999991</v>
      </c>
      <c r="I7" s="20">
        <v>69.546666666666653</v>
      </c>
      <c r="J7" s="20">
        <v>71.946666666666673</v>
      </c>
      <c r="K7" s="20">
        <v>67.546666666666653</v>
      </c>
      <c r="L7" s="20">
        <v>72.146666666666661</v>
      </c>
      <c r="M7" s="20">
        <v>74.88000000000001</v>
      </c>
      <c r="N7" s="20">
        <v>51.013333333333335</v>
      </c>
      <c r="O7" s="14">
        <v>2.6000000000000002E-2</v>
      </c>
      <c r="P7" s="14">
        <v>5.8566666666666663E-2</v>
      </c>
      <c r="Q7" s="14">
        <v>7.8699999999999992E-2</v>
      </c>
      <c r="R7" s="14">
        <v>8.0666666666666664E-2</v>
      </c>
      <c r="S7" s="14">
        <v>2.1473333333333334E-2</v>
      </c>
      <c r="T7" s="14">
        <v>3.1066666666666663E-2</v>
      </c>
      <c r="U7" s="14">
        <v>3.1300000000000001E-2</v>
      </c>
      <c r="V7" s="14">
        <v>1.4716666666666664E-2</v>
      </c>
      <c r="W7" s="14">
        <v>2.1333333333333333E-2</v>
      </c>
      <c r="X7" s="14">
        <v>5.068333333333333E-2</v>
      </c>
      <c r="Y7" s="14">
        <v>1.414E-2</v>
      </c>
      <c r="Z7" s="14">
        <v>6.0416666666666674E-3</v>
      </c>
      <c r="AA7" s="14">
        <v>7.3116666666666668E-3</v>
      </c>
      <c r="AB7" s="21">
        <v>1.5528E-3</v>
      </c>
      <c r="AC7" s="21">
        <v>4.7933333333333335E-2</v>
      </c>
      <c r="AD7" s="21">
        <v>5.1333333333333335E-2</v>
      </c>
      <c r="AE7" s="21">
        <v>3.7000000000000005E-2</v>
      </c>
      <c r="AF7" s="21">
        <v>1.3699999999999999E-2</v>
      </c>
      <c r="AG7" s="21">
        <v>2.2000000000000002E-2</v>
      </c>
      <c r="AH7" s="21">
        <v>2.3966666666666664E-2</v>
      </c>
      <c r="AI7" s="21">
        <v>6.685E-3</v>
      </c>
      <c r="AJ7" s="21">
        <v>3.6216666666666667E-3</v>
      </c>
      <c r="AK7" s="21">
        <v>5.0616666666666666E-3</v>
      </c>
      <c r="AL7" s="21">
        <v>1.5250000000000001E-3</v>
      </c>
      <c r="AM7" s="21">
        <v>2.6166666666666664E-3</v>
      </c>
      <c r="AN7" s="21">
        <v>2.6566666666666666E-3</v>
      </c>
      <c r="AO7" s="20">
        <v>0.193998</v>
      </c>
      <c r="AP7" s="20">
        <v>10.055154</v>
      </c>
      <c r="AQ7" s="20">
        <v>9.6051540000000006</v>
      </c>
      <c r="AR7" s="20">
        <v>9.6918206666666666</v>
      </c>
      <c r="AS7" s="20">
        <v>10.465154</v>
      </c>
      <c r="AT7" s="20">
        <v>9.8051539999999999</v>
      </c>
      <c r="AU7" s="20">
        <v>10.061820666666668</v>
      </c>
      <c r="AV7" s="20">
        <v>2.9394849999999999</v>
      </c>
      <c r="AW7" s="20">
        <v>3.0344850000000001</v>
      </c>
      <c r="AX7" s="20">
        <v>2.9044849999999998</v>
      </c>
      <c r="AY7" s="20">
        <v>2.8878183333333332</v>
      </c>
      <c r="AZ7" s="20">
        <v>2.8544850000000004</v>
      </c>
      <c r="BA7" s="20">
        <v>2.722818333333334</v>
      </c>
      <c r="BB7" s="10">
        <v>2.45592E-2</v>
      </c>
      <c r="BC7" s="10">
        <v>0.26899999999999996</v>
      </c>
      <c r="BD7" s="10">
        <v>0.28499999999999998</v>
      </c>
      <c r="BE7" s="10">
        <v>0.23766666666666669</v>
      </c>
      <c r="BF7" s="10">
        <v>0.28866666666666668</v>
      </c>
      <c r="BG7" s="10">
        <v>0.3753333333333333</v>
      </c>
      <c r="BH7" s="10">
        <v>0.3113333333333333</v>
      </c>
      <c r="BI7" s="10">
        <v>0.154</v>
      </c>
      <c r="BJ7" s="10">
        <v>0.11476666666666667</v>
      </c>
      <c r="BK7" s="10">
        <v>0.15333333333333335</v>
      </c>
      <c r="BL7" s="10">
        <v>0.27033333333333331</v>
      </c>
      <c r="BM7" s="10">
        <v>0.17333333333333334</v>
      </c>
      <c r="BN7" s="10">
        <v>0.14933333333333335</v>
      </c>
    </row>
    <row r="8" spans="1:66" ht="15" x14ac:dyDescent="0.25">
      <c r="A8" s="18" t="s">
        <v>98</v>
      </c>
      <c r="B8" s="19">
        <v>136.00476939999999</v>
      </c>
      <c r="C8" s="20">
        <v>172.53466666666665</v>
      </c>
      <c r="D8" s="20">
        <v>142.80133333333336</v>
      </c>
      <c r="E8" s="20">
        <v>161.268</v>
      </c>
      <c r="F8" s="20">
        <v>161.268</v>
      </c>
      <c r="G8" s="20">
        <v>167.00133333333335</v>
      </c>
      <c r="H8" s="20">
        <v>169.268</v>
      </c>
      <c r="I8" s="20">
        <v>174.38533333333334</v>
      </c>
      <c r="J8" s="20">
        <v>158.20000000000002</v>
      </c>
      <c r="K8" s="20">
        <v>156.31866666666667</v>
      </c>
      <c r="L8" s="20">
        <v>164.65200000000002</v>
      </c>
      <c r="M8" s="20">
        <v>173.3186666666667</v>
      </c>
      <c r="N8" s="20">
        <v>158.40000000000003</v>
      </c>
      <c r="O8" s="14">
        <v>3.6049999999999999E-2</v>
      </c>
      <c r="P8" s="14">
        <v>5.5500000000000002E-3</v>
      </c>
      <c r="Q8" s="14">
        <v>1.1833333333333333E-2</v>
      </c>
      <c r="R8" s="14">
        <v>1.9699999999999999E-2</v>
      </c>
      <c r="S8" s="14">
        <v>6.186666666666666E-2</v>
      </c>
      <c r="T8" s="14">
        <v>3.5666666666666673E-2</v>
      </c>
      <c r="U8" s="14">
        <v>3.4500000000000003E-2</v>
      </c>
      <c r="V8" s="14">
        <v>4.6883333333333334E-3</v>
      </c>
      <c r="W8" s="14">
        <v>1.7766666666666667E-2</v>
      </c>
      <c r="X8" s="14">
        <v>8.533333333333333E-2</v>
      </c>
      <c r="Y8" s="14">
        <v>2.8583333333333332E-2</v>
      </c>
      <c r="Z8" s="14">
        <v>1.9699999999999999E-2</v>
      </c>
      <c r="AA8" s="14">
        <v>2.4866666666666665E-2</v>
      </c>
      <c r="AB8" s="21">
        <v>6.3948000000000008E-3</v>
      </c>
      <c r="AC8" s="21">
        <v>3.9013333333333337E-2</v>
      </c>
      <c r="AD8" s="21">
        <v>4.4379999999999996E-2</v>
      </c>
      <c r="AE8" s="21">
        <v>2.9846666666666664E-2</v>
      </c>
      <c r="AF8" s="21">
        <v>5.3546666666666659E-2</v>
      </c>
      <c r="AG8" s="21">
        <v>4.7913333333333336E-2</v>
      </c>
      <c r="AH8" s="21">
        <v>4.5879999999999997E-2</v>
      </c>
      <c r="AI8" s="21">
        <v>1.8349999999999998E-2</v>
      </c>
      <c r="AJ8" s="21">
        <v>2.35E-2</v>
      </c>
      <c r="AK8" s="21">
        <v>1.5500000000000002E-2</v>
      </c>
      <c r="AL8" s="21">
        <v>2.5916666666666664E-2</v>
      </c>
      <c r="AM8" s="21">
        <v>2.7383333333333336E-2</v>
      </c>
      <c r="AN8" s="21">
        <v>2.0516666666666666E-2</v>
      </c>
      <c r="AO8" s="20">
        <v>1.95</v>
      </c>
      <c r="AP8" s="20">
        <v>34.526420000000002</v>
      </c>
      <c r="AQ8" s="20">
        <v>31.093086666666672</v>
      </c>
      <c r="AR8" s="20">
        <v>30.326419999999999</v>
      </c>
      <c r="AS8" s="20">
        <v>32.35975333333333</v>
      </c>
      <c r="AT8" s="20">
        <v>32.759753333333336</v>
      </c>
      <c r="AU8" s="20">
        <v>34.059753333333326</v>
      </c>
      <c r="AV8" s="20">
        <v>17.544799999999999</v>
      </c>
      <c r="AW8" s="20">
        <v>18.444800000000001</v>
      </c>
      <c r="AX8" s="20">
        <v>17.761466666666667</v>
      </c>
      <c r="AY8" s="20">
        <v>17.461466666666666</v>
      </c>
      <c r="AZ8" s="20">
        <v>17.244800000000001</v>
      </c>
      <c r="BA8" s="20">
        <v>16.894800000000004</v>
      </c>
      <c r="BB8" s="10">
        <v>0.64966200000000007</v>
      </c>
      <c r="BC8" s="10">
        <v>3.9766666666666666</v>
      </c>
      <c r="BD8" s="10">
        <v>4.4733333333333336</v>
      </c>
      <c r="BE8" s="10">
        <v>4.22</v>
      </c>
      <c r="BF8" s="10">
        <v>4.2966666666666669</v>
      </c>
      <c r="BG8" s="10">
        <v>4.57</v>
      </c>
      <c r="BH8" s="10">
        <v>4.6466666666666674</v>
      </c>
      <c r="BI8" s="10">
        <v>1.484666666666667</v>
      </c>
      <c r="BJ8" s="10">
        <v>1.5213333333333334</v>
      </c>
      <c r="BK8" s="10">
        <v>1.6113333333333333</v>
      </c>
      <c r="BL8" s="10">
        <v>1.7013333333333331</v>
      </c>
      <c r="BM8" s="10">
        <v>1.6913333333333334</v>
      </c>
      <c r="BN8" s="10">
        <v>1.498</v>
      </c>
    </row>
    <row r="9" spans="1:66" ht="15" x14ac:dyDescent="0.25">
      <c r="A9" s="18" t="s">
        <v>99</v>
      </c>
      <c r="B9" s="19">
        <v>107.03067849999999</v>
      </c>
      <c r="C9" s="20">
        <v>113.26666666666667</v>
      </c>
      <c r="D9" s="20">
        <v>91.964666666666673</v>
      </c>
      <c r="E9" s="20">
        <v>99.8</v>
      </c>
      <c r="F9" s="20">
        <v>99.933333333333337</v>
      </c>
      <c r="G9" s="20">
        <v>102.26666666666667</v>
      </c>
      <c r="H9" s="20">
        <v>102.46666666666668</v>
      </c>
      <c r="I9" s="20">
        <v>105.32599999999999</v>
      </c>
      <c r="J9" s="20">
        <v>100.1</v>
      </c>
      <c r="K9" s="20">
        <v>98.392666666666656</v>
      </c>
      <c r="L9" s="20">
        <v>106.85933333333332</v>
      </c>
      <c r="M9" s="20">
        <v>117.19266666666665</v>
      </c>
      <c r="N9" s="20">
        <v>120</v>
      </c>
      <c r="O9" s="14">
        <v>6.8250000000000005E-2</v>
      </c>
      <c r="P9" s="14">
        <v>2.0966666666666668E-3</v>
      </c>
      <c r="Q9" s="14">
        <v>7.6633333333333336E-3</v>
      </c>
      <c r="R9" s="14">
        <v>1.5700000000000002E-2</v>
      </c>
      <c r="S9" s="14">
        <v>4.5433333333333333E-2</v>
      </c>
      <c r="T9" s="14">
        <v>2.2099999999999998E-2</v>
      </c>
      <c r="U9" s="14">
        <v>2.2066666666666665E-2</v>
      </c>
      <c r="V9" s="14">
        <v>3.4333333333333334E-3</v>
      </c>
      <c r="W9" s="14">
        <v>2.173333333333333E-2</v>
      </c>
      <c r="X9" s="14">
        <v>0.12833333333333333</v>
      </c>
      <c r="Y9" s="14">
        <v>1.8466666666666662E-2</v>
      </c>
      <c r="Z9" s="14">
        <v>1.4316666666666665E-2</v>
      </c>
      <c r="AA9" s="14">
        <v>1.95E-2</v>
      </c>
      <c r="AB9" s="21">
        <v>0</v>
      </c>
      <c r="AC9" s="21">
        <v>8.3666666666666677E-5</v>
      </c>
      <c r="AD9" s="21">
        <v>3.9533333333333331E-4</v>
      </c>
      <c r="AE9" s="21">
        <v>5.1100000000000006E-4</v>
      </c>
      <c r="AF9" s="21">
        <v>1.7100000000000001E-2</v>
      </c>
      <c r="AG9" s="21">
        <v>8.8633333333333342E-3</v>
      </c>
      <c r="AH9" s="21">
        <v>9.8133333333333336E-3</v>
      </c>
      <c r="AI9" s="21">
        <v>0</v>
      </c>
      <c r="AJ9" s="21">
        <v>0</v>
      </c>
      <c r="AK9" s="21">
        <v>0</v>
      </c>
      <c r="AL9" s="21">
        <v>8.2833333333333318E-3</v>
      </c>
      <c r="AM9" s="21">
        <v>2.9849999999999998E-3</v>
      </c>
      <c r="AN9" s="21">
        <v>3.6400000000000004E-3</v>
      </c>
      <c r="AO9" s="20">
        <v>3.6000000000000005</v>
      </c>
      <c r="AP9" s="20">
        <v>34.992596666666664</v>
      </c>
      <c r="AQ9" s="20">
        <v>36.559263333333327</v>
      </c>
      <c r="AR9" s="20">
        <v>35.25926333333333</v>
      </c>
      <c r="AS9" s="20">
        <v>35.725929999999998</v>
      </c>
      <c r="AT9" s="20">
        <v>34.525930000000002</v>
      </c>
      <c r="AU9" s="20">
        <v>34.025929999999995</v>
      </c>
      <c r="AV9" s="20">
        <v>27.866666666666664</v>
      </c>
      <c r="AW9" s="20">
        <v>24.366666666666664</v>
      </c>
      <c r="AX9" s="20">
        <v>24.200000000000003</v>
      </c>
      <c r="AY9" s="20">
        <v>24.383333333333336</v>
      </c>
      <c r="AZ9" s="20">
        <v>25.133333333333336</v>
      </c>
      <c r="BA9" s="20">
        <v>26.150000000000002</v>
      </c>
      <c r="BB9" s="10">
        <v>2.2350000000000003</v>
      </c>
      <c r="BC9" s="10">
        <v>8.5533333333333346</v>
      </c>
      <c r="BD9" s="10">
        <v>9.4966666666666679</v>
      </c>
      <c r="BE9" s="10">
        <v>9.2533333333333339</v>
      </c>
      <c r="BF9" s="10">
        <v>9.4133333333333322</v>
      </c>
      <c r="BG9" s="10">
        <v>9.9133333333333322</v>
      </c>
      <c r="BH9" s="10">
        <v>9.6566666666666663</v>
      </c>
      <c r="BI9" s="10">
        <v>5.2039233333333339</v>
      </c>
      <c r="BJ9" s="10">
        <v>4.9772566666666673</v>
      </c>
      <c r="BK9" s="10">
        <v>4.95059</v>
      </c>
      <c r="BL9" s="10">
        <v>5.2972566666666667</v>
      </c>
      <c r="BM9" s="10">
        <v>5.2439233333333339</v>
      </c>
      <c r="BN9" s="10">
        <v>4.8739233333333338</v>
      </c>
    </row>
    <row r="10" spans="1:66" ht="15" x14ac:dyDescent="0.25">
      <c r="A10" s="18" t="s">
        <v>100</v>
      </c>
      <c r="B10" s="19">
        <v>248.47513480000001</v>
      </c>
      <c r="C10" s="20">
        <v>465.14933333333329</v>
      </c>
      <c r="D10" s="20">
        <v>207.28266666666664</v>
      </c>
      <c r="E10" s="20">
        <v>235.14933333333332</v>
      </c>
      <c r="F10" s="20">
        <v>251.81600000000003</v>
      </c>
      <c r="G10" s="20">
        <v>275.14933333333335</v>
      </c>
      <c r="H10" s="20">
        <v>295.14933333333335</v>
      </c>
      <c r="I10" s="20">
        <v>203.69400000000002</v>
      </c>
      <c r="J10" s="20">
        <v>185.5</v>
      </c>
      <c r="K10" s="20">
        <v>212</v>
      </c>
      <c r="L10" s="20">
        <v>244</v>
      </c>
      <c r="M10" s="20">
        <v>199.69400000000002</v>
      </c>
      <c r="N10" s="20">
        <v>229</v>
      </c>
      <c r="O10" s="14">
        <v>0.18554999999999999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>
        <v>0</v>
      </c>
      <c r="W10" s="14">
        <v>4.161666666666667E-2</v>
      </c>
      <c r="X10" s="14">
        <v>0.34650000000000003</v>
      </c>
      <c r="Y10" s="14">
        <v>0</v>
      </c>
      <c r="Z10" s="14">
        <v>0</v>
      </c>
      <c r="AA10" s="14">
        <v>0</v>
      </c>
      <c r="AB10" s="21">
        <v>3.1400000000000009E-3</v>
      </c>
      <c r="AC10" s="21">
        <v>1.5933333333333334E-2</v>
      </c>
      <c r="AD10" s="21">
        <v>1.9766666666666665E-2</v>
      </c>
      <c r="AE10" s="21">
        <v>1.2353333333333333E-3</v>
      </c>
      <c r="AF10" s="21">
        <v>1.376E-2</v>
      </c>
      <c r="AG10" s="21">
        <v>9.4466666666666657E-3</v>
      </c>
      <c r="AH10" s="21">
        <v>9.689999999999999E-3</v>
      </c>
      <c r="AI10" s="21">
        <v>0</v>
      </c>
      <c r="AJ10" s="21">
        <v>0</v>
      </c>
      <c r="AK10" s="21">
        <v>0</v>
      </c>
      <c r="AL10" s="21">
        <v>0</v>
      </c>
      <c r="AM10" s="21">
        <v>0</v>
      </c>
      <c r="AN10" s="21">
        <v>0</v>
      </c>
      <c r="AO10" s="20">
        <v>15.699187999999999</v>
      </c>
      <c r="AP10" s="20">
        <v>108.86666666666667</v>
      </c>
      <c r="AQ10" s="20">
        <v>126.65442222222221</v>
      </c>
      <c r="AR10" s="20">
        <v>113.5</v>
      </c>
      <c r="AS10" s="20">
        <v>104.56666666666666</v>
      </c>
      <c r="AT10" s="20">
        <v>99.533333333333346</v>
      </c>
      <c r="AU10" s="20">
        <v>118.46666666666665</v>
      </c>
      <c r="AV10" s="20">
        <v>72.75</v>
      </c>
      <c r="AW10" s="20">
        <v>81.166666666666671</v>
      </c>
      <c r="AX10" s="20">
        <v>75.166666666666671</v>
      </c>
      <c r="AY10" s="20">
        <v>73.75</v>
      </c>
      <c r="AZ10" s="20">
        <v>71.5</v>
      </c>
      <c r="BA10" s="20">
        <v>73.5</v>
      </c>
      <c r="BB10" s="10">
        <v>3.3450000000000002</v>
      </c>
      <c r="BC10" s="10">
        <v>23.599999999999998</v>
      </c>
      <c r="BD10" s="10">
        <v>28.899999999999995</v>
      </c>
      <c r="BE10" s="10">
        <v>24.266666666666666</v>
      </c>
      <c r="BF10" s="10">
        <v>25.133333333333336</v>
      </c>
      <c r="BG10" s="10">
        <v>25.633333333333336</v>
      </c>
      <c r="BH10" s="10">
        <v>28.099999999999998</v>
      </c>
      <c r="BI10" s="10">
        <v>10.13245</v>
      </c>
      <c r="BJ10" s="10">
        <v>9.315783333333334</v>
      </c>
      <c r="BK10" s="10">
        <v>9.5457833333333344</v>
      </c>
      <c r="BL10" s="10">
        <v>14.029116666666669</v>
      </c>
      <c r="BM10" s="10">
        <v>10.262449999999999</v>
      </c>
      <c r="BN10" s="10">
        <v>11.31245</v>
      </c>
    </row>
    <row r="11" spans="1:66" ht="15" x14ac:dyDescent="0.25">
      <c r="A11" s="18" t="s">
        <v>101</v>
      </c>
      <c r="B11" s="19">
        <v>18.09461576</v>
      </c>
      <c r="C11" s="20">
        <v>21.078133333333337</v>
      </c>
      <c r="D11" s="20">
        <v>19.331466666666667</v>
      </c>
      <c r="E11" s="20">
        <v>18.264800000000005</v>
      </c>
      <c r="F11" s="20">
        <v>20.098133333333333</v>
      </c>
      <c r="G11" s="20">
        <v>21.944800000000001</v>
      </c>
      <c r="H11" s="20">
        <v>20.944800000000001</v>
      </c>
      <c r="I11" s="20">
        <v>17.453333333333337</v>
      </c>
      <c r="J11" s="20">
        <v>17.36</v>
      </c>
      <c r="K11" s="20">
        <v>17.453333333333337</v>
      </c>
      <c r="L11" s="20">
        <v>17.819999999999997</v>
      </c>
      <c r="M11" s="20">
        <v>18.153333333333332</v>
      </c>
      <c r="N11" s="20">
        <v>18.64</v>
      </c>
      <c r="O11" s="14">
        <v>4.3249003999999994E-2</v>
      </c>
      <c r="P11" s="14">
        <v>2.6600000000000002E-2</v>
      </c>
      <c r="Q11" s="14">
        <v>0.27399999999999997</v>
      </c>
      <c r="R11" s="14">
        <v>0.28099999999999997</v>
      </c>
      <c r="S11" s="14">
        <v>7.2466666666666665E-2</v>
      </c>
      <c r="T11" s="14">
        <v>0.12833333333333333</v>
      </c>
      <c r="U11" s="14">
        <v>0.115</v>
      </c>
      <c r="V11" s="14">
        <v>2.1649999999999999E-2</v>
      </c>
      <c r="W11" s="14">
        <v>0.12016666666666664</v>
      </c>
      <c r="X11" s="14">
        <v>0.16649999999999998</v>
      </c>
      <c r="Y11" s="14">
        <v>2.6983333333333331E-2</v>
      </c>
      <c r="Z11" s="14">
        <v>5.8999999999999997E-2</v>
      </c>
      <c r="AA11" s="14">
        <v>5.8600000000000006E-2</v>
      </c>
      <c r="AB11" s="21">
        <v>5.4549999999999998E-4</v>
      </c>
      <c r="AC11" s="21">
        <v>9.8187666666666677E-3</v>
      </c>
      <c r="AD11" s="21">
        <v>7.247876666666668E-2</v>
      </c>
      <c r="AE11" s="21">
        <v>8.4512100000000021E-2</v>
      </c>
      <c r="AF11" s="21">
        <v>3.0478766666666667E-2</v>
      </c>
      <c r="AG11" s="21">
        <v>4.8378766666666656E-2</v>
      </c>
      <c r="AH11" s="21">
        <v>5.7145433333333329E-2</v>
      </c>
      <c r="AI11" s="21">
        <v>6.8111666666666668E-3</v>
      </c>
      <c r="AJ11" s="21">
        <v>2.3561166666666664E-2</v>
      </c>
      <c r="AK11" s="21">
        <v>2.0877833333333335E-2</v>
      </c>
      <c r="AL11" s="21">
        <v>1.3111166666666667E-2</v>
      </c>
      <c r="AM11" s="21">
        <v>2.0094500000000001E-2</v>
      </c>
      <c r="AN11" s="21">
        <v>1.9211166666666668E-2</v>
      </c>
      <c r="AO11" s="20">
        <v>0.63149844199999994</v>
      </c>
      <c r="AP11" s="20">
        <v>2.7239566666666666</v>
      </c>
      <c r="AQ11" s="20">
        <v>2.6972900000000002</v>
      </c>
      <c r="AR11" s="20">
        <v>2.7306233333333334</v>
      </c>
      <c r="AS11" s="20">
        <v>3.1406233333333335</v>
      </c>
      <c r="AT11" s="20">
        <v>2.9039566666666663</v>
      </c>
      <c r="AU11" s="20">
        <v>2.9072899999999997</v>
      </c>
      <c r="AV11" s="20">
        <v>2.4853866666666669</v>
      </c>
      <c r="AW11" s="20">
        <v>2.6703866666666669</v>
      </c>
      <c r="AX11" s="20">
        <v>2.5303866666666663</v>
      </c>
      <c r="AY11" s="20">
        <v>2.4670533333333333</v>
      </c>
      <c r="AZ11" s="20">
        <v>2.5903866666666668</v>
      </c>
      <c r="BA11" s="20">
        <v>2.4920533333333337</v>
      </c>
      <c r="BB11" s="10">
        <v>0.11848104</v>
      </c>
      <c r="BC11" s="10">
        <v>1.4033333333333333</v>
      </c>
      <c r="BD11" s="10">
        <v>1.6633333333333333</v>
      </c>
      <c r="BE11" s="10">
        <v>1.53</v>
      </c>
      <c r="BF11" s="10">
        <v>1.5200000000000002</v>
      </c>
      <c r="BG11" s="10">
        <v>1.5466666666666666</v>
      </c>
      <c r="BH11" s="10">
        <v>1.59</v>
      </c>
      <c r="BI11" s="10">
        <v>0.41053333333333331</v>
      </c>
      <c r="BJ11" s="10">
        <v>0.45486666666666664</v>
      </c>
      <c r="BK11" s="10">
        <v>0.51386666666666658</v>
      </c>
      <c r="BL11" s="10">
        <v>0.49853333333333333</v>
      </c>
      <c r="BM11" s="10">
        <v>0.50119999999999998</v>
      </c>
      <c r="BN11" s="10">
        <v>0.42186666666666672</v>
      </c>
    </row>
    <row r="12" spans="1:66" ht="15" x14ac:dyDescent="0.25">
      <c r="A12" s="18" t="s">
        <v>102</v>
      </c>
      <c r="B12" s="19">
        <v>7.0237264799999997</v>
      </c>
      <c r="C12" s="20">
        <v>9.211999999999998</v>
      </c>
      <c r="D12" s="20">
        <v>9.738666666666667</v>
      </c>
      <c r="E12" s="20">
        <v>9.7853333333333357</v>
      </c>
      <c r="F12" s="20">
        <v>10.632</v>
      </c>
      <c r="G12" s="20">
        <v>10.478666666666667</v>
      </c>
      <c r="H12" s="20">
        <v>10.238666666666667</v>
      </c>
      <c r="I12" s="20">
        <v>7.4753333333333334</v>
      </c>
      <c r="J12" s="20">
        <v>5.8953333333333333</v>
      </c>
      <c r="K12" s="20">
        <v>7.3353333333333337</v>
      </c>
      <c r="L12" s="20">
        <v>7.3753333333333337</v>
      </c>
      <c r="M12" s="20">
        <v>6.8219999999999992</v>
      </c>
      <c r="N12" s="20">
        <v>5.8153333333333332</v>
      </c>
      <c r="O12" s="14">
        <v>1.4233536000000001E-2</v>
      </c>
      <c r="P12" s="14">
        <v>2.6233333333333331E-2</v>
      </c>
      <c r="Q12" s="14">
        <v>1.4596666666666666E-2</v>
      </c>
      <c r="R12" s="14">
        <v>4.306666666666667E-2</v>
      </c>
      <c r="S12" s="14">
        <v>9.7166666666666669E-3</v>
      </c>
      <c r="T12" s="14">
        <v>3.4000000000000002E-3</v>
      </c>
      <c r="U12" s="14">
        <v>1.0393333333333333E-2</v>
      </c>
      <c r="V12" s="14">
        <v>1.7216666666666668E-2</v>
      </c>
      <c r="W12" s="14">
        <v>1.8166666666666668E-2</v>
      </c>
      <c r="X12" s="14">
        <v>2.9716666666666669E-2</v>
      </c>
      <c r="Y12" s="14">
        <v>1.1349999999999999E-2</v>
      </c>
      <c r="Z12" s="14">
        <v>1.4616666666666667E-2</v>
      </c>
      <c r="AA12" s="14">
        <v>1.5050000000000001E-2</v>
      </c>
      <c r="AB12" s="21">
        <v>4.8050000000000002E-3</v>
      </c>
      <c r="AC12" s="21">
        <v>1.78E-2</v>
      </c>
      <c r="AD12" s="21">
        <v>3.7433333333333339E-2</v>
      </c>
      <c r="AE12" s="21">
        <v>4.3866666666666665E-2</v>
      </c>
      <c r="AF12" s="21">
        <v>2.413333333333333E-2</v>
      </c>
      <c r="AG12" s="21">
        <v>1.9033333333333333E-2</v>
      </c>
      <c r="AH12" s="21">
        <v>1.77E-2</v>
      </c>
      <c r="AI12" s="21">
        <v>9.9666666666666671E-3</v>
      </c>
      <c r="AJ12" s="21">
        <v>8.2799999999999992E-3</v>
      </c>
      <c r="AK12" s="21">
        <v>9.7916666666666673E-3</v>
      </c>
      <c r="AL12" s="21">
        <v>1.8316666666666663E-3</v>
      </c>
      <c r="AM12" s="21">
        <v>4.8416666666666669E-3</v>
      </c>
      <c r="AN12" s="21">
        <v>4.0800000000000003E-3</v>
      </c>
      <c r="AO12" s="20">
        <v>0.2495</v>
      </c>
      <c r="AP12" s="20">
        <v>2.7396733333333336</v>
      </c>
      <c r="AQ12" s="20">
        <v>2.01634</v>
      </c>
      <c r="AR12" s="20">
        <v>2.5363399999999996</v>
      </c>
      <c r="AS12" s="20">
        <v>2.4930066666666666</v>
      </c>
      <c r="AT12" s="20">
        <v>2.5763399999999996</v>
      </c>
      <c r="AU12" s="20">
        <v>2.8130066666666664</v>
      </c>
      <c r="AV12" s="20">
        <v>1.5676890000000001</v>
      </c>
      <c r="AW12" s="20">
        <v>1.3160223333333334</v>
      </c>
      <c r="AX12" s="20">
        <v>1.0976889999999999</v>
      </c>
      <c r="AY12" s="20">
        <v>1.3010223333333335</v>
      </c>
      <c r="AZ12" s="20">
        <v>1.2160223333333335</v>
      </c>
      <c r="BA12" s="20">
        <v>1.2810223333333335</v>
      </c>
      <c r="BB12" s="10">
        <v>8.5725999999999997E-2</v>
      </c>
      <c r="BC12" s="10">
        <v>0.91033333333333333</v>
      </c>
      <c r="BD12" s="10">
        <v>0.89600000000000002</v>
      </c>
      <c r="BE12" s="10">
        <v>1.0190000000000001</v>
      </c>
      <c r="BF12" s="10">
        <v>1.0450000000000002</v>
      </c>
      <c r="BG12" s="10">
        <v>1.1273333333333335</v>
      </c>
      <c r="BH12" s="10">
        <v>1.0876666666666666</v>
      </c>
      <c r="BI12" s="10">
        <v>0.18781666666666666</v>
      </c>
      <c r="BJ12" s="10">
        <v>0.18381666666666666</v>
      </c>
      <c r="BK12" s="10">
        <v>0.20581666666666665</v>
      </c>
      <c r="BL12" s="10">
        <v>0.20881666666666665</v>
      </c>
      <c r="BM12" s="10">
        <v>0.22014999999999998</v>
      </c>
      <c r="BN12" s="10">
        <v>0.19214999999999999</v>
      </c>
    </row>
    <row r="13" spans="1:66" ht="15" x14ac:dyDescent="0.25">
      <c r="A13" s="18" t="s">
        <v>103</v>
      </c>
      <c r="B13" s="19">
        <v>0.12556050299999999</v>
      </c>
      <c r="C13" s="20">
        <v>0.53533333333333333</v>
      </c>
      <c r="D13" s="20">
        <v>0.40466666666666667</v>
      </c>
      <c r="E13" s="20">
        <v>0.46133333333333332</v>
      </c>
      <c r="F13" s="20">
        <v>0.47533333333333339</v>
      </c>
      <c r="G13" s="20">
        <v>0.45399999999999996</v>
      </c>
      <c r="H13" s="20">
        <v>0.53266666666666673</v>
      </c>
      <c r="I13" s="20">
        <v>0.38866666666666666</v>
      </c>
      <c r="J13" s="20">
        <v>0.38066666666666665</v>
      </c>
      <c r="K13" s="20">
        <v>0.38800000000000007</v>
      </c>
      <c r="L13" s="20">
        <v>0.4426666666666666</v>
      </c>
      <c r="M13" s="20">
        <v>0.39399999999999996</v>
      </c>
      <c r="N13" s="20">
        <v>0.31546666666666662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21">
        <v>0</v>
      </c>
      <c r="AC13" s="21">
        <v>0</v>
      </c>
      <c r="AD13" s="21">
        <v>0</v>
      </c>
      <c r="AE13" s="21">
        <v>0</v>
      </c>
      <c r="AF13" s="21">
        <v>0</v>
      </c>
      <c r="AG13" s="21">
        <v>0</v>
      </c>
      <c r="AH13" s="21">
        <v>0</v>
      </c>
      <c r="AI13" s="21">
        <v>0</v>
      </c>
      <c r="AJ13" s="21">
        <v>0</v>
      </c>
      <c r="AK13" s="21">
        <v>0</v>
      </c>
      <c r="AL13" s="21">
        <v>0</v>
      </c>
      <c r="AM13" s="21">
        <v>0</v>
      </c>
      <c r="AN13" s="21">
        <v>0</v>
      </c>
      <c r="AO13" s="20">
        <v>3.2649999999999998E-2</v>
      </c>
      <c r="AP13" s="20">
        <v>0.3730546666666667</v>
      </c>
      <c r="AQ13" s="20">
        <v>0.35005466666666668</v>
      </c>
      <c r="AR13" s="20">
        <v>0.32905466666666666</v>
      </c>
      <c r="AS13" s="20">
        <v>0.33838799999999997</v>
      </c>
      <c r="AT13" s="20">
        <v>0.36372133333333334</v>
      </c>
      <c r="AU13" s="20">
        <v>0.49305466666666664</v>
      </c>
      <c r="AV13" s="20">
        <v>0.26516666666666672</v>
      </c>
      <c r="AW13" s="20">
        <v>0.26166666666666666</v>
      </c>
      <c r="AX13" s="20">
        <v>0.26166666666666666</v>
      </c>
      <c r="AY13" s="20">
        <v>0.27050000000000002</v>
      </c>
      <c r="AZ13" s="20">
        <v>0.25516666666666671</v>
      </c>
      <c r="BA13" s="20">
        <v>0.26183333333333336</v>
      </c>
      <c r="BB13" s="10">
        <v>1.2149999999999999E-2</v>
      </c>
      <c r="BC13" s="10">
        <v>6.7500000000000004E-2</v>
      </c>
      <c r="BD13" s="10">
        <v>6.9366666666666674E-2</v>
      </c>
      <c r="BE13" s="10">
        <v>6.7299999999999999E-2</v>
      </c>
      <c r="BF13" s="10">
        <v>6.8500000000000005E-2</v>
      </c>
      <c r="BG13" s="10">
        <v>6.8800000000000014E-2</v>
      </c>
      <c r="BH13" s="10">
        <v>7.2500000000000009E-2</v>
      </c>
      <c r="BI13" s="10">
        <v>3.6000000000000004E-2</v>
      </c>
      <c r="BJ13" s="10">
        <v>3.32E-2</v>
      </c>
      <c r="BK13" s="10">
        <v>3.4466666666666666E-2</v>
      </c>
      <c r="BL13" s="10">
        <v>3.9633333333333333E-2</v>
      </c>
      <c r="BM13" s="10">
        <v>3.7199999999999997E-2</v>
      </c>
      <c r="BN13" s="10">
        <v>3.3333333333333333E-2</v>
      </c>
    </row>
    <row r="14" spans="1:66" ht="15" x14ac:dyDescent="0.25">
      <c r="A14" s="18" t="s">
        <v>104</v>
      </c>
      <c r="B14" s="19">
        <v>78.189253120000004</v>
      </c>
      <c r="C14" s="20">
        <v>106.19346666666667</v>
      </c>
      <c r="D14" s="20">
        <v>69.660133333333349</v>
      </c>
      <c r="E14" s="20">
        <v>75.660133333333334</v>
      </c>
      <c r="F14" s="20">
        <v>83.526800000000009</v>
      </c>
      <c r="G14" s="20">
        <v>85.993466666666677</v>
      </c>
      <c r="H14" s="20">
        <v>93.860133333333337</v>
      </c>
      <c r="I14" s="20">
        <v>105.91513333333333</v>
      </c>
      <c r="J14" s="20">
        <v>72.048466666666656</v>
      </c>
      <c r="K14" s="20">
        <v>74.715133333333327</v>
      </c>
      <c r="L14" s="20">
        <v>89.048466666666656</v>
      </c>
      <c r="M14" s="20">
        <v>89.715133333333327</v>
      </c>
      <c r="N14" s="20">
        <v>85.399999999999991</v>
      </c>
      <c r="O14" s="14">
        <v>5.9848728000000004E-2</v>
      </c>
      <c r="P14" s="14">
        <v>0</v>
      </c>
      <c r="Q14" s="14">
        <v>3.7733333333333325E-4</v>
      </c>
      <c r="R14" s="14">
        <v>7.6566666666666658E-3</v>
      </c>
      <c r="S14" s="14">
        <v>0</v>
      </c>
      <c r="T14" s="14">
        <v>0</v>
      </c>
      <c r="U14" s="14">
        <v>0</v>
      </c>
      <c r="V14" s="14">
        <v>0</v>
      </c>
      <c r="W14" s="14">
        <v>1.1916666666666667E-2</v>
      </c>
      <c r="X14" s="14">
        <v>9.1333333333333336E-2</v>
      </c>
      <c r="Y14" s="14">
        <v>5.2783333333333295E-4</v>
      </c>
      <c r="Z14" s="14">
        <v>0</v>
      </c>
      <c r="AA14" s="14">
        <v>9.2900000000000014E-4</v>
      </c>
      <c r="AB14" s="21">
        <v>0</v>
      </c>
      <c r="AC14" s="21">
        <v>0</v>
      </c>
      <c r="AD14" s="21">
        <f>AVERAGE(AC14:AC15)</f>
        <v>8.7166666666666675E-4</v>
      </c>
      <c r="AE14" s="21">
        <v>6.7500000000000001E-5</v>
      </c>
      <c r="AF14" s="21">
        <v>3.9399999999999998E-4</v>
      </c>
      <c r="AG14" s="21">
        <v>2.31E-4</v>
      </c>
      <c r="AH14" s="21">
        <v>3.6846666666666671E-4</v>
      </c>
      <c r="AI14" s="21">
        <v>0</v>
      </c>
      <c r="AJ14" s="21">
        <v>0</v>
      </c>
      <c r="AK14" s="21">
        <v>0</v>
      </c>
      <c r="AL14" s="21">
        <v>0</v>
      </c>
      <c r="AM14" s="21">
        <v>0</v>
      </c>
      <c r="AN14" s="21">
        <v>0</v>
      </c>
      <c r="AO14" s="20">
        <v>4.8497319999999995</v>
      </c>
      <c r="AP14" s="20">
        <v>95.45502333333333</v>
      </c>
      <c r="AQ14" s="20">
        <v>81.488356666666661</v>
      </c>
      <c r="AR14" s="20">
        <v>82.288356666666672</v>
      </c>
      <c r="AS14" s="20">
        <v>70.688356666666664</v>
      </c>
      <c r="AT14" s="20">
        <v>115.18835666666666</v>
      </c>
      <c r="AU14" s="20">
        <v>68.621689999999987</v>
      </c>
      <c r="AV14" s="20">
        <v>50.036350000000006</v>
      </c>
      <c r="AW14" s="20">
        <v>47.936349999999997</v>
      </c>
      <c r="AX14" s="20">
        <v>51.603016666666669</v>
      </c>
      <c r="AY14" s="20">
        <v>67.95301666666667</v>
      </c>
      <c r="AZ14" s="20">
        <v>40.63635</v>
      </c>
      <c r="BA14" s="20">
        <v>57.986350000000002</v>
      </c>
      <c r="BB14" s="10">
        <v>4.0699399999999999</v>
      </c>
      <c r="BC14" s="10">
        <v>13.533333333333333</v>
      </c>
      <c r="BD14" s="10">
        <v>11.566666666666668</v>
      </c>
      <c r="BE14" s="10">
        <v>16.366666666666667</v>
      </c>
      <c r="BF14" s="10">
        <v>12.633333333333335</v>
      </c>
      <c r="BG14" s="10">
        <v>13.1</v>
      </c>
      <c r="BH14" s="10">
        <v>17.333333333333332</v>
      </c>
      <c r="BI14" s="10">
        <v>4.9077591666666667</v>
      </c>
      <c r="BJ14" s="10">
        <v>7.8738966666666679</v>
      </c>
      <c r="BK14" s="10">
        <v>7.8088966666666666</v>
      </c>
      <c r="BL14" s="10">
        <v>8.4463966666666668</v>
      </c>
      <c r="BM14" s="10">
        <v>7.1363966666666663</v>
      </c>
      <c r="BN14" s="10">
        <v>6.4488966666666672</v>
      </c>
    </row>
    <row r="15" spans="1:66" ht="15" x14ac:dyDescent="0.25">
      <c r="A15" s="18" t="s">
        <v>105</v>
      </c>
      <c r="B15" s="19">
        <v>7.5177796800000003</v>
      </c>
      <c r="C15" s="20">
        <v>1.1084666666666667</v>
      </c>
      <c r="D15" s="20">
        <v>1.3498000000000001</v>
      </c>
      <c r="E15" s="20">
        <v>0.73713333333333342</v>
      </c>
      <c r="F15" s="20">
        <v>0.81246666666666678</v>
      </c>
      <c r="G15" s="20">
        <v>0.75780000000000003</v>
      </c>
      <c r="H15" s="20">
        <v>0.72313333333333329</v>
      </c>
      <c r="I15" s="20">
        <v>0.32666666666666666</v>
      </c>
      <c r="J15" s="20">
        <v>0.86373333333333324</v>
      </c>
      <c r="K15" s="20">
        <v>0.45466666666666672</v>
      </c>
      <c r="L15" s="20">
        <v>0.42466666666666669</v>
      </c>
      <c r="M15" s="20">
        <v>0.33466666666666667</v>
      </c>
      <c r="N15" s="20">
        <v>0.57533333333333336</v>
      </c>
      <c r="O15" s="14">
        <v>1.8338380000000001E-2</v>
      </c>
      <c r="P15" s="14">
        <v>3.8899999999999998E-3</v>
      </c>
      <c r="Q15" s="14">
        <v>6.6866666666666671E-3</v>
      </c>
      <c r="R15" s="14">
        <v>7.4533333333333326E-3</v>
      </c>
      <c r="S15" s="14">
        <v>1.8466666666666666E-3</v>
      </c>
      <c r="T15" s="14">
        <v>5.3666666666666674E-4</v>
      </c>
      <c r="U15" s="14">
        <v>5.2176666666666665E-3</v>
      </c>
      <c r="V15" s="14">
        <v>1.0483333333333334E-3</v>
      </c>
      <c r="W15" s="14">
        <v>2.5000000000000001E-3</v>
      </c>
      <c r="X15" s="14">
        <v>2.7749999999999997E-3</v>
      </c>
      <c r="Y15" s="14">
        <v>2.8059999999999999E-3</v>
      </c>
      <c r="Z15" s="14">
        <v>1.6116666666666666E-3</v>
      </c>
      <c r="AA15" s="14">
        <v>1.1850000000000001E-3</v>
      </c>
      <c r="AB15" s="21">
        <v>2.1262E-3</v>
      </c>
      <c r="AC15" s="21">
        <v>1.7433333333333335E-3</v>
      </c>
      <c r="AD15" s="21">
        <v>8.1133333333333335E-3</v>
      </c>
      <c r="AE15" s="21">
        <v>2.6966666666666667E-3</v>
      </c>
      <c r="AF15" s="21">
        <v>1.2166666666666667E-3</v>
      </c>
      <c r="AG15" s="21">
        <v>2.2900000000000001E-4</v>
      </c>
      <c r="AH15" s="21">
        <v>4.8399999999999997E-3</v>
      </c>
      <c r="AI15" s="21">
        <v>3.0766666666666664E-3</v>
      </c>
      <c r="AJ15" s="21">
        <v>6.1616666666666669E-3</v>
      </c>
      <c r="AK15" s="21">
        <v>1.9449999999999999E-3</v>
      </c>
      <c r="AL15" s="21">
        <v>8.3166666666666675E-4</v>
      </c>
      <c r="AM15" s="21">
        <v>0</v>
      </c>
      <c r="AN15" s="21">
        <v>0</v>
      </c>
      <c r="AO15" s="20">
        <v>1.0276E-3</v>
      </c>
      <c r="AP15" s="20">
        <v>7.7333333333333325E-3</v>
      </c>
      <c r="AQ15" s="20">
        <v>1.2729999999999998E-2</v>
      </c>
      <c r="AR15" s="20">
        <v>1.3613333333333333E-2</v>
      </c>
      <c r="AS15" s="20">
        <v>2.9166666666666664E-2</v>
      </c>
      <c r="AT15" s="20">
        <v>2.0866666666666669E-2</v>
      </c>
      <c r="AU15" s="20">
        <v>1.2666666666666666E-2</v>
      </c>
      <c r="AV15" s="20">
        <v>2.2899999999999999E-3</v>
      </c>
      <c r="AW15" s="20">
        <v>8.3533333333333324E-3</v>
      </c>
      <c r="AX15" s="20">
        <v>1.5499999999999999E-3</v>
      </c>
      <c r="AY15" s="20">
        <v>1.8900000000000002E-3</v>
      </c>
      <c r="AZ15" s="20">
        <v>1.0216666666666667E-2</v>
      </c>
      <c r="BA15" s="20">
        <v>4.6333333333333331E-3</v>
      </c>
      <c r="BB15" s="10">
        <v>5.1213999999999999E-3</v>
      </c>
      <c r="BC15" s="10">
        <v>0.10170000000000001</v>
      </c>
      <c r="BD15" s="10">
        <v>0.12146666666666667</v>
      </c>
      <c r="BE15" s="10">
        <v>2.9099999999999997E-2</v>
      </c>
      <c r="BF15" s="10">
        <v>2.0600000000000004E-2</v>
      </c>
      <c r="BG15" s="10">
        <v>1.5133333333333332E-2</v>
      </c>
      <c r="BH15" s="10">
        <v>1.3233333333333333E-2</v>
      </c>
      <c r="BI15" s="10">
        <v>9.2166666666666664E-3</v>
      </c>
      <c r="BJ15" s="10">
        <v>4.0233333333333336E-2</v>
      </c>
      <c r="BK15" s="10">
        <v>1.5933333333333334E-2</v>
      </c>
      <c r="BL15" s="10">
        <v>1.3733333333333332E-2</v>
      </c>
      <c r="BM15" s="10">
        <v>2.5513333333333332E-2</v>
      </c>
      <c r="BN15" s="10">
        <v>1.4633333333333333E-2</v>
      </c>
    </row>
    <row r="16" spans="1:66" ht="15" x14ac:dyDescent="0.25">
      <c r="A16" s="18"/>
      <c r="B16" s="22"/>
      <c r="O16" s="23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24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5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</row>
    <row r="17" spans="1:66" ht="15" x14ac:dyDescent="0.25">
      <c r="A17" s="18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</row>
    <row r="18" spans="1:66" ht="15" x14ac:dyDescent="0.25">
      <c r="A18" s="18" t="s">
        <v>14</v>
      </c>
      <c r="B18" s="26"/>
      <c r="O18" s="27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28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9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</row>
    <row r="19" spans="1:66" ht="15" x14ac:dyDescent="0.25">
      <c r="A19" s="18" t="s">
        <v>97</v>
      </c>
      <c r="B19" s="19">
        <v>1.6105871350000001</v>
      </c>
      <c r="C19" s="20">
        <v>4.9830824908996982</v>
      </c>
      <c r="D19" s="20">
        <v>5.3888774341229908</v>
      </c>
      <c r="E19" s="20">
        <v>2.4774538901416103</v>
      </c>
      <c r="F19" s="20">
        <v>2.6153393661244042</v>
      </c>
      <c r="G19" s="20">
        <v>2.3953658964295585</v>
      </c>
      <c r="H19" s="20">
        <v>3.7040518354904259</v>
      </c>
      <c r="I19" s="20">
        <v>1.9194906731850605</v>
      </c>
      <c r="J19" s="20">
        <v>1.5592020751368683</v>
      </c>
      <c r="K19" s="20">
        <v>1.9641226483541638</v>
      </c>
      <c r="L19" s="20">
        <v>1.7524585904126553</v>
      </c>
      <c r="M19" s="20">
        <v>3.064491982549657</v>
      </c>
      <c r="N19" s="20">
        <v>13.599999999999985</v>
      </c>
      <c r="O19" s="14">
        <v>1.8999999999999987E-3</v>
      </c>
      <c r="P19" s="14">
        <v>2.588650442047188E-3</v>
      </c>
      <c r="Q19" s="14">
        <v>9.5091184309237676E-3</v>
      </c>
      <c r="R19" s="14">
        <v>6.4055531463809495E-3</v>
      </c>
      <c r="S19" s="14">
        <v>9.5807468973515379E-3</v>
      </c>
      <c r="T19" s="14">
        <v>1.6666666666666685E-4</v>
      </c>
      <c r="U19" s="14">
        <v>7.8102496759066586E-4</v>
      </c>
      <c r="V19" s="14">
        <v>5.1343072669164528E-4</v>
      </c>
      <c r="W19" s="14">
        <v>6.2017694607623486E-3</v>
      </c>
      <c r="X19" s="14">
        <v>2.570721904662406E-3</v>
      </c>
      <c r="Y19" s="14">
        <v>1.1305619546638447E-2</v>
      </c>
      <c r="Z19" s="14">
        <v>2.5964147288991511E-3</v>
      </c>
      <c r="AA19" s="14">
        <v>3.9598151612305239E-3</v>
      </c>
      <c r="AB19" s="21">
        <v>1.5000000000000146E-5</v>
      </c>
      <c r="AC19" s="21">
        <v>3.948558105322895E-3</v>
      </c>
      <c r="AD19" s="21">
        <v>8.0449432012358359E-3</v>
      </c>
      <c r="AE19" s="21">
        <v>9.2915732431775755E-4</v>
      </c>
      <c r="AF19" s="21">
        <v>2.1517434791350027E-3</v>
      </c>
      <c r="AG19" s="21">
        <v>3.1469562013687583E-3</v>
      </c>
      <c r="AH19" s="21">
        <v>2.0739120307069715E-3</v>
      </c>
      <c r="AI19" s="21">
        <v>1.1425738488167847E-3</v>
      </c>
      <c r="AJ19" s="21">
        <v>1.2604011707036437E-4</v>
      </c>
      <c r="AK19" s="21">
        <v>8.0919884934284086E-4</v>
      </c>
      <c r="AL19" s="21">
        <v>4.728636167014756E-4</v>
      </c>
      <c r="AM19" s="21">
        <v>5.0085205178553244E-4</v>
      </c>
      <c r="AN19" s="21">
        <v>3.9718103904614802E-4</v>
      </c>
      <c r="AO19" s="20">
        <v>1.100000000000001E-2</v>
      </c>
      <c r="AP19" s="20">
        <v>0.5008770086336346</v>
      </c>
      <c r="AQ19" s="20">
        <v>0.25208023414072844</v>
      </c>
      <c r="AR19" s="20">
        <v>0.45757816575725929</v>
      </c>
      <c r="AS19" s="20">
        <v>0.27284509239574833</v>
      </c>
      <c r="AT19" s="20">
        <v>0.3975480404233489</v>
      </c>
      <c r="AU19" s="20">
        <v>0.6670915312842095</v>
      </c>
      <c r="AV19" s="20">
        <v>0.11094292827095088</v>
      </c>
      <c r="AW19" s="20">
        <v>0.11579435795121176</v>
      </c>
      <c r="AX19" s="20">
        <v>5.4848275573014305E-2</v>
      </c>
      <c r="AY19" s="20">
        <v>9.1712109947983927E-2</v>
      </c>
      <c r="AZ19" s="20">
        <v>0.11856784274554932</v>
      </c>
      <c r="BA19" s="20">
        <v>3.4801021696368541E-2</v>
      </c>
      <c r="BB19" s="10">
        <v>7.0000000000000259E-4</v>
      </c>
      <c r="BC19" s="10">
        <v>1.7349351572897471E-2</v>
      </c>
      <c r="BD19" s="10">
        <v>4.4575778176045321E-2</v>
      </c>
      <c r="BE19" s="10">
        <v>2.1835241646883032E-2</v>
      </c>
      <c r="BF19" s="10">
        <v>3.613093472973606E-2</v>
      </c>
      <c r="BG19" s="10">
        <v>7.4838344301419418E-2</v>
      </c>
      <c r="BH19" s="10">
        <v>2.4740879352018168E-2</v>
      </c>
      <c r="BI19" s="10">
        <v>2.2912878474779255E-2</v>
      </c>
      <c r="BJ19" s="10">
        <v>2.2556324562698099E-2</v>
      </c>
      <c r="BK19" s="10">
        <v>3.9299420408505292E-3</v>
      </c>
      <c r="BL19" s="10">
        <v>8.7335241709429315E-2</v>
      </c>
      <c r="BM19" s="10">
        <v>4.0960685758148485E-3</v>
      </c>
      <c r="BN19" s="10">
        <v>1.985223189243741E-2</v>
      </c>
    </row>
    <row r="20" spans="1:66" ht="15" x14ac:dyDescent="0.25">
      <c r="A20" s="18" t="s">
        <v>98</v>
      </c>
      <c r="B20" s="19">
        <v>3.400783337</v>
      </c>
      <c r="C20" s="20">
        <v>1.8985374487864226</v>
      </c>
      <c r="D20" s="20">
        <v>18.52721721624097</v>
      </c>
      <c r="E20" s="20">
        <v>4.9517673612559818</v>
      </c>
      <c r="F20" s="20">
        <v>9.4572723340295113</v>
      </c>
      <c r="G20" s="20">
        <v>3.9838563115543053</v>
      </c>
      <c r="H20" s="20">
        <v>12.681219710001452</v>
      </c>
      <c r="I20" s="20">
        <v>6.1636929767073232</v>
      </c>
      <c r="J20" s="20">
        <v>2</v>
      </c>
      <c r="K20" s="20">
        <v>4.6014490471299814</v>
      </c>
      <c r="L20" s="20">
        <v>6.8286976145610003</v>
      </c>
      <c r="M20" s="20">
        <v>4.5299006611624542</v>
      </c>
      <c r="N20" s="20">
        <v>1.2000000000000028</v>
      </c>
      <c r="O20" s="14">
        <v>7.3500000000000206E-3</v>
      </c>
      <c r="P20" s="14">
        <v>1.3316656236958736E-4</v>
      </c>
      <c r="Q20" s="14">
        <v>6.6416196150570917E-4</v>
      </c>
      <c r="R20" s="14">
        <v>1.7502380790433421E-3</v>
      </c>
      <c r="S20" s="14">
        <v>3.0585036283196456E-3</v>
      </c>
      <c r="T20" s="14">
        <v>4.0167703997669888E-3</v>
      </c>
      <c r="U20" s="14">
        <v>1.0066445913694318E-3</v>
      </c>
      <c r="V20" s="14">
        <v>1.1938499812697453E-4</v>
      </c>
      <c r="W20" s="14">
        <v>2.7689247812904684E-3</v>
      </c>
      <c r="X20" s="14">
        <v>1.1620145342368937E-2</v>
      </c>
      <c r="Y20" s="14">
        <v>1.4405824439364017E-3</v>
      </c>
      <c r="Z20" s="14">
        <v>2.9297326385411589E-4</v>
      </c>
      <c r="AA20" s="14">
        <v>1.9507121206825398E-3</v>
      </c>
      <c r="AB20" s="21">
        <v>2.5000000000000282E-5</v>
      </c>
      <c r="AC20" s="21">
        <v>1.5502687938977978E-3</v>
      </c>
      <c r="AD20" s="21">
        <v>2.3240290684737801E-3</v>
      </c>
      <c r="AE20" s="21">
        <v>8.3533093907611083E-4</v>
      </c>
      <c r="AF20" s="21">
        <v>2.2995168574676274E-3</v>
      </c>
      <c r="AG20" s="21">
        <v>8.3266639978645429E-4</v>
      </c>
      <c r="AH20" s="21">
        <v>1.2574224075906659E-3</v>
      </c>
      <c r="AI20" s="21">
        <v>1.1184066046538421E-3</v>
      </c>
      <c r="AJ20" s="21">
        <v>1.1715374513859985E-3</v>
      </c>
      <c r="AK20" s="21">
        <v>2.0816659994661287E-4</v>
      </c>
      <c r="AL20" s="21">
        <v>1.3320827468458732E-3</v>
      </c>
      <c r="AM20" s="21">
        <v>1.7186073173098935E-3</v>
      </c>
      <c r="AN20" s="21">
        <v>4.9693505052918717E-4</v>
      </c>
      <c r="AO20" s="20">
        <v>9.0000000000000094E-2</v>
      </c>
      <c r="AP20" s="20">
        <v>0.91347930706964908</v>
      </c>
      <c r="AQ20" s="20">
        <v>0.25166114784235888</v>
      </c>
      <c r="AR20" s="20">
        <v>1.319511694192633</v>
      </c>
      <c r="AS20" s="20">
        <v>0.75351030369715433</v>
      </c>
      <c r="AT20" s="20">
        <v>0.81103500403976392</v>
      </c>
      <c r="AU20" s="20">
        <v>0.95974533659253269</v>
      </c>
      <c r="AV20" s="20">
        <v>0.70059498523278996</v>
      </c>
      <c r="AW20" s="20">
        <v>7.6376261582597263E-2</v>
      </c>
      <c r="AX20" s="20">
        <v>0.73842926389585828</v>
      </c>
      <c r="AY20" s="20">
        <v>0.54031883591491092</v>
      </c>
      <c r="AZ20" s="20">
        <v>0.47258156262526019</v>
      </c>
      <c r="BA20" s="20">
        <v>0.27537852736430485</v>
      </c>
      <c r="BB20" s="10">
        <v>1.0000000000000009E-2</v>
      </c>
      <c r="BC20" s="10">
        <v>2.2959295704774121</v>
      </c>
      <c r="BD20" s="10">
        <v>2.5826802041749262</v>
      </c>
      <c r="BE20" s="10">
        <v>2.4364181359802206</v>
      </c>
      <c r="BF20" s="10">
        <v>2.4806816566180925</v>
      </c>
      <c r="BG20" s="10">
        <v>2.6384907301965899</v>
      </c>
      <c r="BH20" s="10">
        <v>2.6827542508344617</v>
      </c>
      <c r="BI20" s="10">
        <v>9.1712109947983955E-2</v>
      </c>
      <c r="BJ20" s="10">
        <v>8.66666666666666E-2</v>
      </c>
      <c r="BK20" s="10">
        <v>3.4801021696368541E-2</v>
      </c>
      <c r="BL20" s="10">
        <v>1.7638342073763955E-2</v>
      </c>
      <c r="BM20" s="10">
        <v>2.0275875100994024E-2</v>
      </c>
      <c r="BN20" s="10">
        <v>0.12662279942148361</v>
      </c>
    </row>
    <row r="21" spans="1:66" ht="15" x14ac:dyDescent="0.25">
      <c r="A21" s="18" t="s">
        <v>99</v>
      </c>
      <c r="B21" s="19">
        <v>1.826249491</v>
      </c>
      <c r="C21" s="20">
        <v>8.171767114754152</v>
      </c>
      <c r="D21" s="20">
        <v>7.9337621452736524</v>
      </c>
      <c r="E21" s="20">
        <v>8.2655913279087123</v>
      </c>
      <c r="F21" s="20">
        <v>1.1095544651395488</v>
      </c>
      <c r="G21" s="20">
        <v>2.4908722256359201</v>
      </c>
      <c r="H21" s="20">
        <v>2.4340181684704927</v>
      </c>
      <c r="I21" s="20">
        <v>7.4806416837060166</v>
      </c>
      <c r="J21" s="20">
        <v>3.7000000000000024</v>
      </c>
      <c r="K21" s="20">
        <v>1.6825905952165319</v>
      </c>
      <c r="L21" s="20">
        <v>7.6213151387700719</v>
      </c>
      <c r="M21" s="20">
        <v>4.7558151538698175</v>
      </c>
      <c r="N21" s="20">
        <v>15</v>
      </c>
      <c r="O21" s="14">
        <v>1.8149999999999972E-2</v>
      </c>
      <c r="P21" s="14">
        <v>9.8713952633072241E-5</v>
      </c>
      <c r="Q21" s="14">
        <v>1.095282814822019E-3</v>
      </c>
      <c r="R21" s="14">
        <v>1.4933184523068072E-3</v>
      </c>
      <c r="S21" s="14">
        <v>4.6308146631499476E-4</v>
      </c>
      <c r="T21" s="14">
        <v>1.9655363983740754E-3</v>
      </c>
      <c r="U21" s="14">
        <v>1.131861789756643E-3</v>
      </c>
      <c r="V21" s="14">
        <v>1.2383905325506615E-4</v>
      </c>
      <c r="W21" s="14">
        <v>3.339327943031527E-3</v>
      </c>
      <c r="X21" s="14">
        <v>3.2782532611810869E-2</v>
      </c>
      <c r="Y21" s="14">
        <v>2.4940484714170673E-3</v>
      </c>
      <c r="Z21" s="14">
        <v>4.5123287902269549E-4</v>
      </c>
      <c r="AA21" s="14">
        <v>5.1961524227066313E-4</v>
      </c>
      <c r="AB21" s="21">
        <v>0</v>
      </c>
      <c r="AC21" s="21">
        <v>3.0387076931558333E-4</v>
      </c>
      <c r="AD21" s="21">
        <v>5.0736749775461356E-4</v>
      </c>
      <c r="AE21" s="21">
        <v>1.2450033467157159E-4</v>
      </c>
      <c r="AF21" s="21">
        <v>1.2013880860626729E-3</v>
      </c>
      <c r="AG21" s="21">
        <v>1.9069201463208789E-3</v>
      </c>
      <c r="AH21" s="21">
        <v>1.0017540172672687E-3</v>
      </c>
      <c r="AI21" s="21">
        <v>1.8691382446940028E-4</v>
      </c>
      <c r="AJ21" s="21">
        <v>1.666666666666664E-5</v>
      </c>
      <c r="AK21" s="21">
        <v>5.206833117271101E-5</v>
      </c>
      <c r="AL21" s="21">
        <v>4.9777281743560245E-4</v>
      </c>
      <c r="AM21" s="21">
        <v>2.0790622886291795E-4</v>
      </c>
      <c r="AN21" s="21">
        <v>4.3279132770116045E-4</v>
      </c>
      <c r="AO21" s="20">
        <v>0.21999999999999995</v>
      </c>
      <c r="AP21" s="20">
        <v>0.51961524227066236</v>
      </c>
      <c r="AQ21" s="20">
        <v>0.17638342073763963</v>
      </c>
      <c r="AR21" s="20">
        <v>0.69602043392736956</v>
      </c>
      <c r="AS21" s="20">
        <v>0.86666666666666659</v>
      </c>
      <c r="AT21" s="20">
        <v>1.5452435981999026</v>
      </c>
      <c r="AU21" s="20">
        <v>0.60644684662200676</v>
      </c>
      <c r="AV21" s="20">
        <v>3.8380044004375216</v>
      </c>
      <c r="AW21" s="20">
        <v>0.48333333333333311</v>
      </c>
      <c r="AX21" s="20">
        <v>0.54999999999999882</v>
      </c>
      <c r="AY21" s="20">
        <v>0.52466920795657213</v>
      </c>
      <c r="AZ21" s="20">
        <v>0.43716256828679967</v>
      </c>
      <c r="BA21" s="20">
        <v>1.9035055380359083</v>
      </c>
      <c r="BB21" s="10">
        <v>4.5000000000000151E-2</v>
      </c>
      <c r="BC21" s="10">
        <v>8.4524815554040095E-2</v>
      </c>
      <c r="BD21" s="10">
        <v>0.68216159701675516</v>
      </c>
      <c r="BE21" s="10">
        <v>1.0233333333333308</v>
      </c>
      <c r="BF21" s="10">
        <v>1.1933891979475015</v>
      </c>
      <c r="BG21" s="10">
        <v>0.61170072566392941</v>
      </c>
      <c r="BH21" s="10">
        <v>0.70749165680200998</v>
      </c>
      <c r="BI21" s="10">
        <v>0.18269586141392988</v>
      </c>
      <c r="BJ21" s="10">
        <v>0.32518370876236175</v>
      </c>
      <c r="BK21" s="10">
        <v>0.14571661996262955</v>
      </c>
      <c r="BL21" s="10">
        <v>6.8394281762277492E-2</v>
      </c>
      <c r="BM21" s="10">
        <v>9.3867518935524891E-2</v>
      </c>
      <c r="BN21" s="10">
        <v>0.11976829482147791</v>
      </c>
    </row>
    <row r="22" spans="1:66" ht="15" x14ac:dyDescent="0.25">
      <c r="A22" s="18" t="s">
        <v>100</v>
      </c>
      <c r="B22" s="19">
        <v>0.78666190000000003</v>
      </c>
      <c r="C22" s="20">
        <v>174.24503818856178</v>
      </c>
      <c r="D22" s="20">
        <v>17.648921906010322</v>
      </c>
      <c r="E22" s="20">
        <v>7.211102550927988</v>
      </c>
      <c r="F22" s="20">
        <v>21.176506899024634</v>
      </c>
      <c r="G22" s="20">
        <v>25.324559884296679</v>
      </c>
      <c r="H22" s="20">
        <v>8.717797887081348</v>
      </c>
      <c r="I22" s="20">
        <v>4.4815671862022182</v>
      </c>
      <c r="J22" s="20">
        <v>12.099999999999993</v>
      </c>
      <c r="K22" s="20">
        <v>6.0000000000000142</v>
      </c>
      <c r="L22" s="20">
        <v>2.9999999999999996</v>
      </c>
      <c r="M22" s="20">
        <v>5.1333333333333355</v>
      </c>
      <c r="N22" s="20">
        <v>25</v>
      </c>
      <c r="O22" s="14">
        <v>9.1449999999999976E-2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1.0408329997330547E-4</v>
      </c>
      <c r="W22" s="14">
        <v>1.4728553146109696E-2</v>
      </c>
      <c r="X22" s="14">
        <v>5.0163067423487306E-2</v>
      </c>
      <c r="Y22" s="14">
        <v>1.0816653826391978E-3</v>
      </c>
      <c r="Z22" s="14">
        <v>7.9652020968990172E-4</v>
      </c>
      <c r="AA22" s="14">
        <v>3.4277620655141423E-3</v>
      </c>
      <c r="AB22" s="21">
        <v>0</v>
      </c>
      <c r="AC22" s="21">
        <v>4.8502004540476925E-3</v>
      </c>
      <c r="AD22" s="21">
        <v>3.398202139040254E-3</v>
      </c>
      <c r="AE22" s="21">
        <v>6.2648366122172575E-4</v>
      </c>
      <c r="AF22" s="21">
        <v>1.9816491448622613E-3</v>
      </c>
      <c r="AG22" s="21">
        <v>2.0582867741022978E-3</v>
      </c>
      <c r="AH22" s="21">
        <v>1.8262621206533664E-3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0">
        <v>0.20000000000000018</v>
      </c>
      <c r="AP22" s="20">
        <v>9.974188911607925</v>
      </c>
      <c r="AQ22" s="20">
        <v>23.661467072024397</v>
      </c>
      <c r="AR22" s="20">
        <v>12.332207155790618</v>
      </c>
      <c r="AS22" s="20">
        <v>2.6934075897354344</v>
      </c>
      <c r="AT22" s="20">
        <v>3.6149381430085055</v>
      </c>
      <c r="AU22" s="20">
        <v>19.77079776955005</v>
      </c>
      <c r="AV22" s="20">
        <v>1.7499999999999998</v>
      </c>
      <c r="AW22" s="20">
        <v>2.619372274250285</v>
      </c>
      <c r="AX22" s="20">
        <v>3.9826010484495074</v>
      </c>
      <c r="AY22" s="20">
        <v>3.2499999999999996</v>
      </c>
      <c r="AZ22" s="20">
        <v>1.6072751268321592</v>
      </c>
      <c r="BA22" s="20">
        <v>2</v>
      </c>
      <c r="BB22" s="10">
        <v>7.5000000000000178E-2</v>
      </c>
      <c r="BC22" s="10">
        <v>0.65574385243019984</v>
      </c>
      <c r="BD22" s="10">
        <v>2.1361959960016552</v>
      </c>
      <c r="BE22" s="10">
        <v>1.5677301355073145</v>
      </c>
      <c r="BF22" s="10">
        <v>3.1803214372834043</v>
      </c>
      <c r="BG22" s="10">
        <v>0.61734197258173817</v>
      </c>
      <c r="BH22" s="10">
        <v>2.8023799409311572</v>
      </c>
      <c r="BI22" s="10">
        <v>0.34530180036213765</v>
      </c>
      <c r="BJ22" s="10">
        <v>0.48666666666666697</v>
      </c>
      <c r="BK22" s="10">
        <v>0.26983534073784876</v>
      </c>
      <c r="BL22" s="10">
        <v>2.7672690107356397</v>
      </c>
      <c r="BM22" s="10">
        <v>0.10000000000000024</v>
      </c>
      <c r="BN22" s="10">
        <v>2.2901164453654612</v>
      </c>
    </row>
    <row r="23" spans="1:66" ht="15" x14ac:dyDescent="0.25">
      <c r="A23" s="18" t="s">
        <v>101</v>
      </c>
      <c r="B23" s="19">
        <v>0.282380454</v>
      </c>
      <c r="C23" s="20">
        <v>0.56960024968783574</v>
      </c>
      <c r="D23" s="20">
        <v>2.5952349497578147</v>
      </c>
      <c r="E23" s="20">
        <v>1.0628891444235056</v>
      </c>
      <c r="F23" s="20">
        <v>0.74889548299108111</v>
      </c>
      <c r="G23" s="20">
        <v>1.1015141094572196</v>
      </c>
      <c r="H23" s="20">
        <v>0.19999999999999929</v>
      </c>
      <c r="I23" s="20">
        <v>0.22479620400116551</v>
      </c>
      <c r="J23" s="20">
        <v>0.35999999999999943</v>
      </c>
      <c r="K23" s="20">
        <v>1.010412457035905</v>
      </c>
      <c r="L23" s="20">
        <v>1.1151282935658624</v>
      </c>
      <c r="M23" s="20">
        <v>0.5902541825349481</v>
      </c>
      <c r="N23" s="20">
        <v>1.5600000000000007</v>
      </c>
      <c r="O23" s="14">
        <v>2.1499999999999987E-3</v>
      </c>
      <c r="P23" s="14">
        <v>1.1590225767142484E-3</v>
      </c>
      <c r="Q23" s="14">
        <v>4.0054130040900117E-2</v>
      </c>
      <c r="R23" s="14">
        <v>2.9546573405388372E-2</v>
      </c>
      <c r="S23" s="14">
        <v>1.0672290184293992E-2</v>
      </c>
      <c r="T23" s="14">
        <v>6.1734197258173848E-3</v>
      </c>
      <c r="U23" s="14">
        <v>8.3266639978644592E-3</v>
      </c>
      <c r="V23" s="14">
        <v>4.0104031385053266E-4</v>
      </c>
      <c r="W23" s="14">
        <v>1.0963322691795854E-2</v>
      </c>
      <c r="X23" s="14">
        <v>8.8459030064770659E-3</v>
      </c>
      <c r="Y23" s="14">
        <v>2.1618536285121412E-3</v>
      </c>
      <c r="Z23" s="14">
        <v>2.6457513110645929E-3</v>
      </c>
      <c r="AA23" s="14">
        <v>4.8999999999999946E-3</v>
      </c>
      <c r="AB23" s="21">
        <v>1.6549999999999996E-4</v>
      </c>
      <c r="AC23" s="21">
        <v>1.4408485154395808E-3</v>
      </c>
      <c r="AD23" s="21">
        <v>8.6240619457680131E-3</v>
      </c>
      <c r="AE23" s="21">
        <v>1.7066634114552247E-2</v>
      </c>
      <c r="AF23" s="21">
        <v>8.2803649946390952E-3</v>
      </c>
      <c r="AG23" s="21">
        <v>5.0978208852192888E-3</v>
      </c>
      <c r="AH23" s="21">
        <v>1.0490842567581414E-2</v>
      </c>
      <c r="AI23" s="21">
        <v>4.7696960070847297E-4</v>
      </c>
      <c r="AJ23" s="21">
        <v>2.6862303202319299E-3</v>
      </c>
      <c r="AK23" s="21">
        <v>1.8853234323172369E-3</v>
      </c>
      <c r="AL23" s="21">
        <v>1.2134661099511594E-3</v>
      </c>
      <c r="AM23" s="21">
        <v>7.4516963020360497E-4</v>
      </c>
      <c r="AN23" s="21">
        <v>2.1548395145191985E-3</v>
      </c>
      <c r="AO23" s="20">
        <v>1.3500000000000066E-2</v>
      </c>
      <c r="AP23" s="20">
        <v>0.11015141094572192</v>
      </c>
      <c r="AQ23" s="20">
        <v>9.7353879110068306E-2</v>
      </c>
      <c r="AR23" s="20">
        <v>0.12128936932440153</v>
      </c>
      <c r="AS23" s="20">
        <v>7.8386506775365669E-2</v>
      </c>
      <c r="AT23" s="20">
        <v>0.17691806012954128</v>
      </c>
      <c r="AU23" s="20">
        <v>5.4873592110514416E-2</v>
      </c>
      <c r="AV23" s="20">
        <v>0.12350213673365237</v>
      </c>
      <c r="AW23" s="20">
        <v>0.12650208606097277</v>
      </c>
      <c r="AX23" s="20">
        <v>0.27702787665584272</v>
      </c>
      <c r="AY23" s="20">
        <v>6.166666666666671E-2</v>
      </c>
      <c r="AZ23" s="20">
        <v>0.26864371283252458</v>
      </c>
      <c r="BA23" s="20">
        <v>8.7860369020647935E-2</v>
      </c>
      <c r="BB23" s="10">
        <v>7.4999999999999928E-3</v>
      </c>
      <c r="BC23" s="10">
        <v>1.7638342073763885E-2</v>
      </c>
      <c r="BD23" s="10">
        <v>0.21987370112054028</v>
      </c>
      <c r="BE23" s="10">
        <v>0.16862186493255624</v>
      </c>
      <c r="BF23" s="10">
        <v>0.12701705922171594</v>
      </c>
      <c r="BG23" s="10">
        <v>3.1797973380564885E-2</v>
      </c>
      <c r="BH23" s="10">
        <v>8.717797887081348E-2</v>
      </c>
      <c r="BI23" s="10">
        <v>5.1089246531056905E-2</v>
      </c>
      <c r="BJ23" s="10">
        <v>5.2157879984183309E-2</v>
      </c>
      <c r="BK23" s="10">
        <v>2.2526527571830622E-2</v>
      </c>
      <c r="BL23" s="10">
        <v>2.8085187871505813E-2</v>
      </c>
      <c r="BM23" s="10">
        <v>8.7177978870813556E-3</v>
      </c>
      <c r="BN23" s="10">
        <v>4.1175774970781481E-2</v>
      </c>
    </row>
    <row r="24" spans="1:66" ht="15" x14ac:dyDescent="0.25">
      <c r="A24" s="18" t="s">
        <v>102</v>
      </c>
      <c r="B24" s="19">
        <v>1.180404316</v>
      </c>
      <c r="C24" s="20">
        <v>0.62528215853147273</v>
      </c>
      <c r="D24" s="20">
        <v>0.23842072989663551</v>
      </c>
      <c r="E24" s="20">
        <v>0.32516662395352519</v>
      </c>
      <c r="F24" s="20">
        <v>1.0003554923681459</v>
      </c>
      <c r="G24" s="20">
        <v>0.54041136594676153</v>
      </c>
      <c r="H24" s="20">
        <v>1.0899745155022906</v>
      </c>
      <c r="I24" s="20">
        <v>0.11566234381931655</v>
      </c>
      <c r="J24" s="20">
        <v>1.5948388981684367</v>
      </c>
      <c r="K24" s="20">
        <v>0.28990419873545198</v>
      </c>
      <c r="L24" s="20">
        <v>0.74344543250403272</v>
      </c>
      <c r="M24" s="20">
        <v>0.22929844695893151</v>
      </c>
      <c r="N24" s="20">
        <v>1.5739687982224353</v>
      </c>
      <c r="O24" s="14">
        <v>6.5649999999999997E-3</v>
      </c>
      <c r="P24" s="14">
        <v>2.4835011129004506E-3</v>
      </c>
      <c r="Q24" s="14">
        <v>5.3923721846491435E-3</v>
      </c>
      <c r="R24" s="14">
        <v>4.571773300494149E-3</v>
      </c>
      <c r="S24" s="14">
        <v>1.3485589016098301E-3</v>
      </c>
      <c r="T24" s="14">
        <v>3.4000000000000002E-3</v>
      </c>
      <c r="U24" s="14">
        <v>6.6945782374827597E-3</v>
      </c>
      <c r="V24" s="14">
        <v>1.0662759701148879E-3</v>
      </c>
      <c r="W24" s="14">
        <v>2.0688832199468828E-3</v>
      </c>
      <c r="X24" s="14">
        <v>1.7166666666666663E-3</v>
      </c>
      <c r="Y24" s="14">
        <v>2.2418370443306863E-3</v>
      </c>
      <c r="Z24" s="14">
        <v>1.6624112340546517E-3</v>
      </c>
      <c r="AA24" s="14">
        <v>1.0251016209787852E-3</v>
      </c>
      <c r="AB24" s="21">
        <v>2.6049999999999992E-3</v>
      </c>
      <c r="AC24" s="21">
        <v>1.5947831618540913E-3</v>
      </c>
      <c r="AD24" s="21">
        <v>5.4275019832126965E-3</v>
      </c>
      <c r="AE24" s="21">
        <v>8.0963640673521551E-3</v>
      </c>
      <c r="AF24" s="21">
        <v>4.4175156416751404E-3</v>
      </c>
      <c r="AG24" s="21">
        <v>4.6448298617327672E-3</v>
      </c>
      <c r="AH24" s="21">
        <v>6.0506198029623365E-3</v>
      </c>
      <c r="AI24" s="21">
        <v>1.5930404193798028E-3</v>
      </c>
      <c r="AJ24" s="21">
        <v>2.3797548893390976E-3</v>
      </c>
      <c r="AK24" s="21">
        <v>4.8537428284206041E-3</v>
      </c>
      <c r="AL24" s="21">
        <v>4.9193328928942293E-3</v>
      </c>
      <c r="AM24" s="21">
        <v>1.2749912853732678E-3</v>
      </c>
      <c r="AN24" s="21">
        <v>6.0046509751469587E-4</v>
      </c>
      <c r="AO24" s="20">
        <v>1.5000000000000013E-3</v>
      </c>
      <c r="AP24" s="20">
        <v>0.1332082746845871</v>
      </c>
      <c r="AQ24" s="20">
        <v>0.28753743717606173</v>
      </c>
      <c r="AR24" s="20">
        <v>4.9103066208854185E-2</v>
      </c>
      <c r="AS24" s="20">
        <v>5.5075705472861003E-2</v>
      </c>
      <c r="AT24" s="20">
        <v>9.3867518935524918E-2</v>
      </c>
      <c r="AU24" s="20">
        <v>9.0184995056457828E-2</v>
      </c>
      <c r="AV24" s="20">
        <v>1.8027756377319976E-2</v>
      </c>
      <c r="AW24" s="20">
        <v>1.9649710204252706E-2</v>
      </c>
      <c r="AX24" s="20">
        <v>1.7559422921421271E-2</v>
      </c>
      <c r="AY24" s="20">
        <v>0.10713439119992128</v>
      </c>
      <c r="AZ24" s="20">
        <v>6.6604137342293632E-2</v>
      </c>
      <c r="BA24" s="20">
        <v>3.3333333333333366E-3</v>
      </c>
      <c r="BB24" s="10">
        <v>6.4500000000000035E-3</v>
      </c>
      <c r="BC24" s="10">
        <v>5.5693606255815216E-2</v>
      </c>
      <c r="BD24" s="10">
        <v>0.10261741242758614</v>
      </c>
      <c r="BE24" s="10">
        <v>0.13080647282658939</v>
      </c>
      <c r="BF24" s="10">
        <v>6.500000000000003E-2</v>
      </c>
      <c r="BG24" s="10">
        <v>0.1180978878350963</v>
      </c>
      <c r="BH24" s="10">
        <v>8.3439266002950832E-2</v>
      </c>
      <c r="BI24" s="10">
        <v>1.1680943645290169E-2</v>
      </c>
      <c r="BJ24" s="10">
        <v>9.9554563487120537E-3</v>
      </c>
      <c r="BK24" s="10">
        <v>7.0553368295055803E-3</v>
      </c>
      <c r="BL24" s="10">
        <v>7.9652020968990125E-3</v>
      </c>
      <c r="BM24" s="10">
        <v>1.4189197769195184E-2</v>
      </c>
      <c r="BN24" s="10">
        <v>1.0598742063723078E-2</v>
      </c>
    </row>
    <row r="25" spans="1:66" ht="15" x14ac:dyDescent="0.25">
      <c r="A25" s="18" t="s">
        <v>103</v>
      </c>
      <c r="B25" s="19">
        <v>1.1791085999999999E-2</v>
      </c>
      <c r="C25" s="20">
        <v>4.9562530650123837E-2</v>
      </c>
      <c r="D25" s="20">
        <v>2.582849417041402E-2</v>
      </c>
      <c r="E25" s="20">
        <v>4.1590597227952775E-2</v>
      </c>
      <c r="F25" s="20">
        <v>2.7551971093029103E-2</v>
      </c>
      <c r="G25" s="20">
        <v>1.604161255402128E-2</v>
      </c>
      <c r="H25" s="20">
        <v>3.3651811904330552E-2</v>
      </c>
      <c r="I25" s="20">
        <v>2.7284509239574848E-2</v>
      </c>
      <c r="J25" s="20">
        <v>4.0436507157655385E-2</v>
      </c>
      <c r="K25" s="20">
        <v>1.446835627614048E-2</v>
      </c>
      <c r="L25" s="20">
        <v>2.8666666666666688E-2</v>
      </c>
      <c r="M25" s="20">
        <v>8.7177978870813209E-3</v>
      </c>
      <c r="N25" s="20">
        <v>0.11226286612727787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1.3228756555322987E-5</v>
      </c>
      <c r="W25" s="14">
        <v>2.6666666666666667E-5</v>
      </c>
      <c r="X25" s="14">
        <v>8.9615846812938214E-5</v>
      </c>
      <c r="Y25" s="14">
        <v>7.2648315725678094E-6</v>
      </c>
      <c r="Z25" s="14">
        <v>1.4240006242195851E-5</v>
      </c>
      <c r="AA25" s="14">
        <v>2.9059326290271167E-5</v>
      </c>
      <c r="AB25" s="21">
        <v>0</v>
      </c>
      <c r="AC25" s="21">
        <v>0</v>
      </c>
      <c r="AD25" s="21">
        <v>0</v>
      </c>
      <c r="AE25" s="21">
        <v>0</v>
      </c>
      <c r="AF25" s="21">
        <v>0</v>
      </c>
      <c r="AG25" s="21">
        <v>0</v>
      </c>
      <c r="AH25" s="21">
        <v>0</v>
      </c>
      <c r="AI25" s="21">
        <v>4.4378423185647801E-5</v>
      </c>
      <c r="AJ25" s="21">
        <v>2.8867513459481365E-6</v>
      </c>
      <c r="AK25" s="21">
        <v>2.0207259421636924E-5</v>
      </c>
      <c r="AL25" s="21">
        <v>9.9289140057376576E-5</v>
      </c>
      <c r="AM25" s="21">
        <v>1.922093765778464E-5</v>
      </c>
      <c r="AN25" s="21">
        <v>1.040832999733069E-5</v>
      </c>
      <c r="AO25" s="20">
        <v>4.4999999999999896E-4</v>
      </c>
      <c r="AP25" s="20">
        <v>2.186575201339094E-2</v>
      </c>
      <c r="AQ25" s="20">
        <v>6.6416196150571134E-3</v>
      </c>
      <c r="AR25" s="20">
        <v>1.7609971922496387E-2</v>
      </c>
      <c r="AS25" s="20">
        <v>1.5624055527010652E-2</v>
      </c>
      <c r="AT25" s="20">
        <v>1.216552506059645E-2</v>
      </c>
      <c r="AU25" s="20">
        <v>0.13636389225565218</v>
      </c>
      <c r="AV25" s="20">
        <v>5.0442486501405242E-3</v>
      </c>
      <c r="AW25" s="20">
        <v>6.4182898379898899E-3</v>
      </c>
      <c r="AX25" s="20">
        <v>7.1724782637833445E-3</v>
      </c>
      <c r="AY25" s="20">
        <v>4.0926763859362109E-3</v>
      </c>
      <c r="AZ25" s="20">
        <v>8.348319857578803E-3</v>
      </c>
      <c r="BA25" s="20">
        <v>3.8980051878421702E-3</v>
      </c>
      <c r="BB25" s="10">
        <v>8.5000000000000006E-4</v>
      </c>
      <c r="BC25" s="10">
        <v>2.8844410203711932E-3</v>
      </c>
      <c r="BD25" s="10">
        <v>1.431005862244383E-3</v>
      </c>
      <c r="BE25" s="10">
        <v>5.3687366608293451E-3</v>
      </c>
      <c r="BF25" s="10">
        <v>8.6216781042517104E-3</v>
      </c>
      <c r="BG25" s="10">
        <v>2.7610384519838444E-3</v>
      </c>
      <c r="BH25" s="10">
        <v>8.0313967236921528E-3</v>
      </c>
      <c r="BI25" s="10">
        <v>1.0148891565092215E-3</v>
      </c>
      <c r="BJ25" s="10">
        <v>1.858314648635514E-3</v>
      </c>
      <c r="BK25" s="10">
        <v>3.382963855030754E-4</v>
      </c>
      <c r="BL25" s="10">
        <v>1.0913803695829936E-3</v>
      </c>
      <c r="BM25" s="10">
        <v>1.1015141094572207E-3</v>
      </c>
      <c r="BN25" s="10">
        <v>1.8976593769987045E-3</v>
      </c>
    </row>
    <row r="26" spans="1:66" ht="15" x14ac:dyDescent="0.25">
      <c r="A26" s="18" t="s">
        <v>104</v>
      </c>
      <c r="B26" s="19">
        <v>4.1675736050000003</v>
      </c>
      <c r="C26" s="20">
        <v>11.65351639825694</v>
      </c>
      <c r="D26" s="20">
        <v>4.3863424398922657</v>
      </c>
      <c r="E26" s="20">
        <v>1.0263202878893745</v>
      </c>
      <c r="F26" s="20">
        <v>3.2748197575507025</v>
      </c>
      <c r="G26" s="20">
        <v>3.9231506612811957</v>
      </c>
      <c r="H26" s="20">
        <v>1.4189197769195161</v>
      </c>
      <c r="I26" s="20">
        <v>13.018448448259861</v>
      </c>
      <c r="J26" s="20">
        <v>7.8437519366974433</v>
      </c>
      <c r="K26" s="20">
        <v>1.0392304845413247</v>
      </c>
      <c r="L26" s="20">
        <v>5.3644923131436943</v>
      </c>
      <c r="M26" s="20">
        <v>4.6360903068569899</v>
      </c>
      <c r="N26" s="20">
        <v>0</v>
      </c>
      <c r="O26" s="14">
        <v>1.0549999999999995E-2</v>
      </c>
      <c r="P26" s="14">
        <v>0</v>
      </c>
      <c r="Q26" s="14">
        <v>7.5854275496580359E-4</v>
      </c>
      <c r="R26" s="14">
        <v>2.130464216497846E-3</v>
      </c>
      <c r="S26" s="14">
        <v>0</v>
      </c>
      <c r="T26" s="14">
        <v>0</v>
      </c>
      <c r="U26" s="14">
        <v>0</v>
      </c>
      <c r="V26" s="14">
        <v>6.6666666666666489E-6</v>
      </c>
      <c r="W26" s="14">
        <v>3.3068531533434853E-3</v>
      </c>
      <c r="X26" s="14">
        <v>1.6932053757428338E-2</v>
      </c>
      <c r="Y26" s="14">
        <v>9.8202029567168864E-4</v>
      </c>
      <c r="Z26" s="14">
        <v>1.6368974718452387E-4</v>
      </c>
      <c r="AA26" s="14">
        <v>6.3595151806826683E-4</v>
      </c>
      <c r="AB26" s="21">
        <v>0</v>
      </c>
      <c r="AC26" s="21">
        <v>0</v>
      </c>
      <c r="AD26" s="21">
        <f>AC26/SQRT(2)</f>
        <v>0</v>
      </c>
      <c r="AE26" s="21">
        <v>0</v>
      </c>
      <c r="AF26" s="21">
        <v>9.5686989711245513E-5</v>
      </c>
      <c r="AG26" s="21">
        <v>1.0958558299338468E-4</v>
      </c>
      <c r="AH26" s="21">
        <v>1.6993592256429416E-4</v>
      </c>
      <c r="AI26" s="21"/>
      <c r="AJ26" s="21"/>
      <c r="AK26" s="21"/>
      <c r="AL26" s="21"/>
      <c r="AM26" s="21"/>
      <c r="AN26" s="21"/>
      <c r="AO26" s="20">
        <v>0.18999999999999995</v>
      </c>
      <c r="AP26" s="20">
        <v>24.233608434935519</v>
      </c>
      <c r="AQ26" s="20">
        <v>7.1140705647329634</v>
      </c>
      <c r="AR26" s="20">
        <v>8.8556949661408773</v>
      </c>
      <c r="AS26" s="20">
        <v>0.46188021535169899</v>
      </c>
      <c r="AT26" s="20">
        <v>48.402789175831586</v>
      </c>
      <c r="AU26" s="20">
        <v>1.7741977842895043</v>
      </c>
      <c r="AV26" s="20">
        <v>3.4608524961344429</v>
      </c>
      <c r="AW26" s="20">
        <v>3.5843409436045568</v>
      </c>
      <c r="AX26" s="20">
        <v>6.0065473536059972</v>
      </c>
      <c r="AY26" s="20">
        <v>22.287914014351166</v>
      </c>
      <c r="AZ26" s="20">
        <v>5.7057719314158701</v>
      </c>
      <c r="BA26" s="20">
        <v>14.002975874196647</v>
      </c>
      <c r="BB26" s="10">
        <v>1.0399999999999991</v>
      </c>
      <c r="BC26" s="10">
        <v>1.2836579675979798</v>
      </c>
      <c r="BD26" s="10">
        <v>0.69362173488949386</v>
      </c>
      <c r="BE26" s="10">
        <v>4.4243015770225744</v>
      </c>
      <c r="BF26" s="10">
        <v>1.7854348987789415</v>
      </c>
      <c r="BG26" s="10">
        <v>1.8929694486000912</v>
      </c>
      <c r="BH26" s="10">
        <v>2.9491995147459602</v>
      </c>
      <c r="BI26" s="10">
        <v>0.18405916923038027</v>
      </c>
      <c r="BJ26" s="10">
        <v>1.6461098923758919</v>
      </c>
      <c r="BK26" s="10">
        <v>0.22912878474779208</v>
      </c>
      <c r="BL26" s="10">
        <v>1.406761450203188</v>
      </c>
      <c r="BM26" s="10">
        <v>0.36121707846913559</v>
      </c>
      <c r="BN26" s="10">
        <v>0.18223915910448815</v>
      </c>
    </row>
    <row r="27" spans="1:66" ht="15" x14ac:dyDescent="0.25">
      <c r="A27" s="18" t="s">
        <v>105</v>
      </c>
      <c r="B27" s="19">
        <v>4.3258280620000003</v>
      </c>
      <c r="C27" s="20">
        <v>0.273293493031454</v>
      </c>
      <c r="D27" s="20">
        <v>0.37526938472397525</v>
      </c>
      <c r="E27" s="20">
        <v>9.1871891481803955E-2</v>
      </c>
      <c r="F27" s="20">
        <v>2.6025628394590796E-2</v>
      </c>
      <c r="G27" s="20">
        <v>3.1184041502737365E-2</v>
      </c>
      <c r="H27" s="20">
        <v>3.0051807118892351E-2</v>
      </c>
      <c r="I27" s="20">
        <v>2.1364560478616103E-2</v>
      </c>
      <c r="J27" s="20">
        <v>0.53048588210348357</v>
      </c>
      <c r="K27" s="20">
        <v>1.3775985546514555E-2</v>
      </c>
      <c r="L27" s="20">
        <v>8.6666666666666749E-3</v>
      </c>
      <c r="M27" s="20">
        <v>1.4110673659011141E-2</v>
      </c>
      <c r="N27" s="20">
        <v>0.18060023378845463</v>
      </c>
      <c r="O27" s="14">
        <v>5.3500000000000015E-3</v>
      </c>
      <c r="P27" s="14">
        <v>9.5552777737401928E-4</v>
      </c>
      <c r="Q27" s="14">
        <v>4.4157382672033946E-3</v>
      </c>
      <c r="R27" s="14">
        <v>1.9624163110252067E-3</v>
      </c>
      <c r="S27" s="14">
        <v>2.6772705835940037E-4</v>
      </c>
      <c r="T27" s="14">
        <v>1.7755030586037051E-4</v>
      </c>
      <c r="U27" s="14">
        <v>4.8411840952854142E-3</v>
      </c>
      <c r="V27" s="14">
        <v>1.1166666666666671E-4</v>
      </c>
      <c r="W27" s="14">
        <v>4.6017206926684872E-4</v>
      </c>
      <c r="X27" s="14">
        <v>5.272333449242375E-4</v>
      </c>
      <c r="Y27" s="14">
        <v>1.5554857762126917E-3</v>
      </c>
      <c r="Z27" s="14">
        <v>4.6395342199166684E-4</v>
      </c>
      <c r="AA27" s="14">
        <v>1.0583005244258364E-4</v>
      </c>
      <c r="AB27" s="21">
        <v>2.8500000000000004E-4</v>
      </c>
      <c r="AC27" s="21">
        <v>4.6207262536435893E-4</v>
      </c>
      <c r="AD27" s="21">
        <v>2.7268867066878874E-3</v>
      </c>
      <c r="AE27" s="21">
        <v>5.3988681941475279E-4</v>
      </c>
      <c r="AF27" s="21">
        <v>7.1724782637833426E-5</v>
      </c>
      <c r="AG27" s="21">
        <v>5.1829849829353476E-5</v>
      </c>
      <c r="AH27" s="21">
        <v>7.1035202540712175E-4</v>
      </c>
      <c r="AI27" s="21">
        <v>3.4869612168445139E-3</v>
      </c>
      <c r="AJ27" s="21">
        <v>2.7439635768557696E-3</v>
      </c>
      <c r="AK27" s="21">
        <v>3.891122374499848E-4</v>
      </c>
      <c r="AL27" s="21">
        <v>1.5743605403817487E-4</v>
      </c>
      <c r="AM27" s="21">
        <v>5.825256312911142E-5</v>
      </c>
      <c r="AN27" s="21">
        <v>1.3330551793197128E-4</v>
      </c>
      <c r="AO27" s="20">
        <v>1.609999999999999E-4</v>
      </c>
      <c r="AP27" s="20">
        <v>1.0778734207276435E-3</v>
      </c>
      <c r="AQ27" s="20">
        <v>1.4699999999999993E-3</v>
      </c>
      <c r="AR27" s="20">
        <v>4.8695836007244444E-3</v>
      </c>
      <c r="AS27" s="20">
        <v>8.67646881577472E-3</v>
      </c>
      <c r="AT27" s="20">
        <v>3.8941551644027295E-3</v>
      </c>
      <c r="AU27" s="20">
        <v>8.6474145140485613E-4</v>
      </c>
      <c r="AV27" s="20">
        <v>2.7024680078279064E-4</v>
      </c>
      <c r="AW27" s="20">
        <v>3.1934585918370361E-3</v>
      </c>
      <c r="AX27" s="20">
        <v>1.4080127840328718E-4</v>
      </c>
      <c r="AY27" s="20">
        <v>4.0038523116285563E-4</v>
      </c>
      <c r="AZ27" s="20">
        <v>2.4264743513537882E-3</v>
      </c>
      <c r="BA27" s="20">
        <v>4.7301632576946494E-4</v>
      </c>
      <c r="BB27" s="10">
        <v>9.7499999999999974E-4</v>
      </c>
      <c r="BC27" s="10">
        <v>5.2825404242024802E-2</v>
      </c>
      <c r="BD27" s="10">
        <v>7.0098510049152352E-2</v>
      </c>
      <c r="BE27" s="10">
        <v>7.0882531933709504E-3</v>
      </c>
      <c r="BF27" s="10">
        <v>2.7392213005402212E-3</v>
      </c>
      <c r="BG27" s="10">
        <v>1.1893041849940847E-3</v>
      </c>
      <c r="BH27" s="10">
        <v>1.4892205269125781E-3</v>
      </c>
      <c r="BI27" s="10">
        <v>6.4571235426035066E-4</v>
      </c>
      <c r="BJ27" s="10">
        <v>1.4967780210988022E-2</v>
      </c>
      <c r="BK27" s="10">
        <v>1.2414149633024046E-3</v>
      </c>
      <c r="BL27" s="10">
        <v>7.3105707331537657E-4</v>
      </c>
      <c r="BM27" s="10">
        <v>1.5793755446729923E-2</v>
      </c>
      <c r="BN27" s="10">
        <v>1.5376750126227727E-3</v>
      </c>
    </row>
    <row r="30" spans="1:66" ht="15" x14ac:dyDescent="0.25">
      <c r="A30" s="18" t="s">
        <v>372</v>
      </c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</row>
    <row r="32" spans="1:66" x14ac:dyDescent="0.2">
      <c r="C32" s="2" t="s">
        <v>97</v>
      </c>
      <c r="D32" s="2"/>
      <c r="E32" s="2"/>
      <c r="F32" s="2"/>
      <c r="G32" s="2"/>
      <c r="H32" s="2"/>
      <c r="I32" s="3" t="s">
        <v>98</v>
      </c>
      <c r="J32" s="3"/>
      <c r="K32" s="3"/>
      <c r="L32" s="3"/>
      <c r="M32" s="3"/>
      <c r="N32" s="3"/>
      <c r="O32" s="5" t="s">
        <v>99</v>
      </c>
      <c r="P32" s="5"/>
      <c r="Q32" s="5"/>
      <c r="R32" s="5"/>
      <c r="S32" s="5"/>
      <c r="T32" s="5"/>
      <c r="U32" s="6" t="s">
        <v>100</v>
      </c>
      <c r="V32" s="6"/>
      <c r="W32" s="6"/>
      <c r="X32" s="6"/>
      <c r="Y32" s="6"/>
      <c r="Z32" s="6"/>
      <c r="AA32" s="3" t="s">
        <v>101</v>
      </c>
      <c r="AB32" s="3"/>
      <c r="AC32" s="3"/>
      <c r="AD32" s="3"/>
      <c r="AE32" s="3"/>
      <c r="AF32" s="3"/>
      <c r="AG32" s="5" t="s">
        <v>102</v>
      </c>
      <c r="AH32" s="5"/>
      <c r="AI32" s="5"/>
      <c r="AJ32" s="5"/>
      <c r="AK32" s="5"/>
      <c r="AL32" s="5"/>
      <c r="AM32" s="130" t="s">
        <v>103</v>
      </c>
      <c r="AN32" s="130"/>
      <c r="AO32" s="130"/>
      <c r="AP32" s="130"/>
      <c r="AQ32" s="130"/>
      <c r="AR32" s="130"/>
      <c r="AS32" s="2" t="s">
        <v>104</v>
      </c>
      <c r="AT32" s="2"/>
      <c r="AU32" s="2"/>
      <c r="AV32" s="2"/>
      <c r="AW32" s="2"/>
      <c r="AX32" s="2"/>
      <c r="AY32" s="45" t="s">
        <v>105</v>
      </c>
      <c r="AZ32" s="45"/>
      <c r="BA32" s="45"/>
      <c r="BB32" s="45"/>
      <c r="BC32" s="45"/>
    </row>
    <row r="33" spans="1:56" x14ac:dyDescent="0.2">
      <c r="C33" s="2" t="s">
        <v>1</v>
      </c>
      <c r="D33" s="2" t="s">
        <v>364</v>
      </c>
      <c r="E33" s="2" t="s">
        <v>2</v>
      </c>
      <c r="F33" s="2" t="s">
        <v>364</v>
      </c>
      <c r="G33" s="2" t="s">
        <v>3</v>
      </c>
      <c r="H33" s="2" t="s">
        <v>364</v>
      </c>
      <c r="I33" s="3" t="s">
        <v>1</v>
      </c>
      <c r="J33" s="2" t="s">
        <v>364</v>
      </c>
      <c r="K33" s="3" t="s">
        <v>2</v>
      </c>
      <c r="L33" s="2" t="s">
        <v>364</v>
      </c>
      <c r="M33" s="3" t="s">
        <v>3</v>
      </c>
      <c r="N33" s="2" t="s">
        <v>364</v>
      </c>
      <c r="O33" s="5" t="s">
        <v>1</v>
      </c>
      <c r="P33" s="2" t="s">
        <v>364</v>
      </c>
      <c r="Q33" s="5" t="s">
        <v>2</v>
      </c>
      <c r="R33" s="2" t="s">
        <v>364</v>
      </c>
      <c r="S33" s="5" t="s">
        <v>3</v>
      </c>
      <c r="T33" s="2" t="s">
        <v>364</v>
      </c>
      <c r="U33" s="6" t="s">
        <v>1</v>
      </c>
      <c r="V33" s="2" t="s">
        <v>364</v>
      </c>
      <c r="W33" s="6" t="s">
        <v>2</v>
      </c>
      <c r="X33" s="2" t="s">
        <v>364</v>
      </c>
      <c r="Y33" s="6" t="s">
        <v>3</v>
      </c>
      <c r="Z33" s="2" t="s">
        <v>364</v>
      </c>
      <c r="AA33" s="3" t="s">
        <v>1</v>
      </c>
      <c r="AB33" s="2" t="s">
        <v>364</v>
      </c>
      <c r="AC33" s="3" t="s">
        <v>2</v>
      </c>
      <c r="AD33" s="2" t="s">
        <v>364</v>
      </c>
      <c r="AE33" s="3" t="s">
        <v>3</v>
      </c>
      <c r="AF33" s="2" t="s">
        <v>364</v>
      </c>
      <c r="AG33" s="5" t="s">
        <v>1</v>
      </c>
      <c r="AH33" s="2" t="s">
        <v>364</v>
      </c>
      <c r="AI33" s="5" t="s">
        <v>2</v>
      </c>
      <c r="AJ33" s="2" t="s">
        <v>364</v>
      </c>
      <c r="AK33" s="5" t="s">
        <v>3</v>
      </c>
      <c r="AL33" s="2" t="s">
        <v>364</v>
      </c>
      <c r="AM33" s="130" t="s">
        <v>1</v>
      </c>
      <c r="AN33" s="2" t="s">
        <v>364</v>
      </c>
      <c r="AO33" s="130" t="s">
        <v>2</v>
      </c>
      <c r="AP33" s="2" t="s">
        <v>364</v>
      </c>
      <c r="AQ33" s="130" t="s">
        <v>3</v>
      </c>
      <c r="AR33" s="2" t="s">
        <v>364</v>
      </c>
      <c r="AS33" s="2" t="s">
        <v>1</v>
      </c>
      <c r="AT33" s="2" t="s">
        <v>364</v>
      </c>
      <c r="AU33" s="2" t="s">
        <v>2</v>
      </c>
      <c r="AV33" s="2" t="s">
        <v>364</v>
      </c>
      <c r="AW33" s="2" t="s">
        <v>3</v>
      </c>
      <c r="AX33" s="2" t="s">
        <v>364</v>
      </c>
      <c r="AY33" s="45" t="s">
        <v>1</v>
      </c>
      <c r="AZ33" s="2" t="s">
        <v>364</v>
      </c>
      <c r="BA33" s="45" t="s">
        <v>2</v>
      </c>
      <c r="BB33" s="2" t="s">
        <v>364</v>
      </c>
      <c r="BC33" s="45" t="s">
        <v>3</v>
      </c>
      <c r="BD33" s="2" t="s">
        <v>364</v>
      </c>
    </row>
    <row r="34" spans="1:56" x14ac:dyDescent="0.2">
      <c r="A34" s="45" t="s">
        <v>5</v>
      </c>
      <c r="B34" s="45" t="s">
        <v>55</v>
      </c>
      <c r="C34" s="19">
        <v>40.369389120000001</v>
      </c>
      <c r="D34" s="19">
        <f>(C34/C$7)*100</f>
        <v>57.040556520035381</v>
      </c>
      <c r="E34" s="20">
        <v>57.68313333333333</v>
      </c>
      <c r="F34" s="19">
        <f>(E34/E$7)*100</f>
        <v>92.480736898472301</v>
      </c>
      <c r="G34" s="20">
        <v>61.59</v>
      </c>
      <c r="H34" s="19">
        <f>(G34/G$7)*100</f>
        <v>95.775748836042439</v>
      </c>
      <c r="I34">
        <v>136.00476939999999</v>
      </c>
      <c r="J34" s="19">
        <f>(I34/I$7)*100</f>
        <v>195.55900508052147</v>
      </c>
      <c r="K34">
        <v>139.13133333333337</v>
      </c>
      <c r="L34" s="19">
        <f>(K34/K$7)*100</f>
        <v>205.97808922226619</v>
      </c>
      <c r="M34">
        <v>154.53000000000003</v>
      </c>
      <c r="N34" s="19">
        <f>(M34/M$7)*100</f>
        <v>206.37019230769232</v>
      </c>
      <c r="O34">
        <v>107.03067849999999</v>
      </c>
      <c r="P34" s="19">
        <f>(O34/O$7)*100</f>
        <v>411656.45576923073</v>
      </c>
      <c r="Q34">
        <v>84.221333333333348</v>
      </c>
      <c r="R34" s="19">
        <f>(Q34/Q$7)*100</f>
        <v>107015.67132570947</v>
      </c>
      <c r="S34">
        <v>92.356666666666655</v>
      </c>
      <c r="T34" s="19">
        <f>(S34/S$7)*100</f>
        <v>430099.3480285625</v>
      </c>
      <c r="U34">
        <v>248.47513480000001</v>
      </c>
      <c r="V34" s="19">
        <f>(U34/U$7)*100</f>
        <v>793850.27092651755</v>
      </c>
      <c r="W34">
        <v>207.28266666666664</v>
      </c>
      <c r="X34" s="19">
        <f>(W34/W$7)*100</f>
        <v>971637.5</v>
      </c>
      <c r="Y34">
        <v>185.5</v>
      </c>
      <c r="Z34" s="19">
        <f>(Y34/Y$7)*100</f>
        <v>1311881.1881188119</v>
      </c>
      <c r="AA34">
        <v>18.09461576</v>
      </c>
      <c r="AB34" s="19">
        <f>(AA34/AA$7)*100</f>
        <v>247475.93927513107</v>
      </c>
      <c r="AC34">
        <v>19.210800000000003</v>
      </c>
      <c r="AD34" s="19">
        <f>(AC34/AC$7)*100</f>
        <v>40078.164116828935</v>
      </c>
      <c r="AE34">
        <v>17.239333333333335</v>
      </c>
      <c r="AF34" s="19">
        <f>(AE34/AE$7)*100</f>
        <v>46592.792792792789</v>
      </c>
      <c r="AG34">
        <v>7.0237264799999997</v>
      </c>
      <c r="AH34" s="19">
        <f>(AG34/AG$7)*100</f>
        <v>31926.029454545449</v>
      </c>
      <c r="AI34">
        <v>9.738666666666667</v>
      </c>
      <c r="AJ34" s="19">
        <f>(AI34/AI$7)*100</f>
        <v>145679.38170032413</v>
      </c>
      <c r="AK34">
        <v>5.8953333333333333</v>
      </c>
      <c r="AL34" s="19">
        <f>(AK34/AK$7)*100</f>
        <v>116470.200856108</v>
      </c>
      <c r="AM34">
        <v>0.12556050299999999</v>
      </c>
      <c r="AN34" s="19">
        <f>(AM34/AM$7)*100</f>
        <v>4798.4905605095537</v>
      </c>
      <c r="AO34">
        <v>0.40466666666666667</v>
      </c>
      <c r="AP34" s="19">
        <f>(AO34/AO$7)*100</f>
        <v>208.59321573761932</v>
      </c>
      <c r="AQ34">
        <v>0.38066666666666665</v>
      </c>
      <c r="AR34" s="19">
        <f>(AQ34/AQ$7)*100</f>
        <v>3.9631500615884621</v>
      </c>
      <c r="AS34">
        <v>78.189253120000004</v>
      </c>
      <c r="AT34" s="19">
        <f>(AS34/AS$7)*100</f>
        <v>747.13905901432508</v>
      </c>
      <c r="AU34">
        <v>69.467133333333351</v>
      </c>
      <c r="AV34" s="19">
        <f>(AU34/AU$7)*100</f>
        <v>690.40321463358771</v>
      </c>
      <c r="AW34">
        <v>71.855466666666658</v>
      </c>
      <c r="AX34" s="19">
        <f>(AW34/AW$7)*100</f>
        <v>2367.9624933610366</v>
      </c>
      <c r="AY34">
        <v>3.2054514465814528</v>
      </c>
      <c r="AZ34" s="19">
        <f>(AY34/AY$7)*100</f>
        <v>110.9990683825836</v>
      </c>
      <c r="BA34" s="14">
        <v>0</v>
      </c>
      <c r="BB34" s="19">
        <f>(BA34/BA$7)*100</f>
        <v>0</v>
      </c>
      <c r="BC34" s="10">
        <v>0</v>
      </c>
      <c r="BD34" s="19">
        <f>(BC34/BC$7)*100</f>
        <v>0</v>
      </c>
    </row>
    <row r="35" spans="1:56" x14ac:dyDescent="0.2">
      <c r="A35" s="45"/>
      <c r="B35" s="45" t="s">
        <v>365</v>
      </c>
      <c r="C35" s="131">
        <v>0.193998</v>
      </c>
      <c r="D35" s="19">
        <f t="shared" ref="D35:F37" si="0">(C35/C$7)*100</f>
        <v>0.27411249278210092</v>
      </c>
      <c r="E35" s="14">
        <v>9.2791540000000001</v>
      </c>
      <c r="F35" s="19">
        <f t="shared" si="0"/>
        <v>14.876844410574211</v>
      </c>
      <c r="G35" s="14">
        <v>2.708485</v>
      </c>
      <c r="H35" s="19">
        <f t="shared" ref="H35:H37" si="1">(G35/G$7)*100</f>
        <v>4.2118392447830555</v>
      </c>
      <c r="I35" s="131">
        <v>1.95</v>
      </c>
      <c r="J35" s="19">
        <f t="shared" ref="J35:J37" si="2">(I35/I$7)*100</f>
        <v>2.8038726993865035</v>
      </c>
      <c r="K35" s="14">
        <v>30.901086666666671</v>
      </c>
      <c r="L35" s="19">
        <f t="shared" ref="L35:L37" si="3">(K35/K$7)*100</f>
        <v>45.74775957362813</v>
      </c>
      <c r="M35" s="14">
        <v>18.252800000000001</v>
      </c>
      <c r="N35" s="19">
        <f t="shared" ref="N35:N37" si="4">(M35/M$7)*100</f>
        <v>24.376068376068375</v>
      </c>
      <c r="O35" s="131">
        <v>3.6000000000000005</v>
      </c>
      <c r="P35" s="19">
        <f t="shared" ref="P35:P37" si="5">(O35/O$7)*100</f>
        <v>13846.153846153848</v>
      </c>
      <c r="Q35" s="14">
        <v>35.627596666666662</v>
      </c>
      <c r="R35" s="19">
        <f t="shared" ref="R35:R37" si="6">(Q35/Q$7)*100</f>
        <v>45270.135535789916</v>
      </c>
      <c r="S35" s="14">
        <v>23.434999999999995</v>
      </c>
      <c r="T35" s="19">
        <f t="shared" ref="T35:T37" si="7">(S35/S$7)*100</f>
        <v>109135.36168891647</v>
      </c>
      <c r="U35" s="131">
        <v>15.699187999999999</v>
      </c>
      <c r="V35" s="19">
        <f t="shared" ref="V35:V37" si="8">(U35/U$7)*100</f>
        <v>50157.150159744408</v>
      </c>
      <c r="W35" s="14">
        <v>111.08775555555555</v>
      </c>
      <c r="X35" s="19">
        <f t="shared" ref="X35:X37" si="9">(W35/W$7)*100</f>
        <v>520723.85416666669</v>
      </c>
      <c r="Y35" s="14">
        <v>65.600000000000009</v>
      </c>
      <c r="Z35" s="19">
        <f t="shared" ref="Z35:Z37" si="10">(Y35/Y$7)*100</f>
        <v>463932.10749646398</v>
      </c>
      <c r="AA35" s="131">
        <v>0.63149844199999994</v>
      </c>
      <c r="AB35" s="19">
        <f t="shared" ref="AB35:AB37" si="11">(AA35/AA$7)*100</f>
        <v>8636.8603875085464</v>
      </c>
      <c r="AC35" s="14">
        <v>2.6401566666666669</v>
      </c>
      <c r="AD35" s="19">
        <f t="shared" ref="AD35:AD37" si="12">(AC35/AC$7)*100</f>
        <v>5507.9763560500705</v>
      </c>
      <c r="AE35" s="14">
        <v>2.6132533333333337</v>
      </c>
      <c r="AF35" s="19">
        <f t="shared" ref="AF35:AF37" si="13">(AE35/AE$7)*100</f>
        <v>7062.8468468468473</v>
      </c>
      <c r="AG35" s="131">
        <v>0.2495</v>
      </c>
      <c r="AH35" s="19">
        <f t="shared" ref="AH35:AH37" si="14">(AG35/AG$7)*100</f>
        <v>1134.090909090909</v>
      </c>
      <c r="AI35" s="14">
        <v>1.8763399999999999</v>
      </c>
      <c r="AJ35" s="19">
        <f t="shared" ref="AJ35:AJ37" si="15">(AI35/AI$7)*100</f>
        <v>28067.913238593865</v>
      </c>
      <c r="AK35" s="14">
        <v>1.1760223333333335</v>
      </c>
      <c r="AL35" s="19">
        <f t="shared" ref="AL35:AL37" si="16">(AK35/AK$7)*100</f>
        <v>23233.895291405999</v>
      </c>
      <c r="AM35" s="131">
        <v>3.2649999999999998E-2</v>
      </c>
      <c r="AN35" s="19">
        <f t="shared" ref="AN35:AN37" si="17">(AM35/AM$7)*100</f>
        <v>1247.7707006369426</v>
      </c>
      <c r="AO35" s="14">
        <v>0.33195466666666668</v>
      </c>
      <c r="AP35" s="19">
        <f t="shared" ref="AP35:AP37" si="18">(AO35/AO$7)*100</f>
        <v>171.11241696649793</v>
      </c>
      <c r="AQ35" s="14">
        <v>0.24356666666666665</v>
      </c>
      <c r="AR35" s="19">
        <f t="shared" ref="AR35:AR37" si="19">(AQ35/AQ$7)*100</f>
        <v>2.5357913747834404</v>
      </c>
      <c r="AS35" s="131">
        <v>4.8497319999999995</v>
      </c>
      <c r="AT35" s="19">
        <f t="shared" ref="AT35:AT37" si="20">(AS35/AS$7)*100</f>
        <v>46.341716519412898</v>
      </c>
      <c r="AU35" s="14">
        <v>81.125689999999992</v>
      </c>
      <c r="AV35" s="19">
        <f t="shared" ref="AV35:AV37" si="21">(AU35/AU$7)*100</f>
        <v>806.27246983995133</v>
      </c>
      <c r="AW35" s="14">
        <v>47.573683333333328</v>
      </c>
      <c r="AX35" s="19">
        <f t="shared" ref="AX35:AX37" si="22">(AW35/AW$7)*100</f>
        <v>1567.7679518380658</v>
      </c>
      <c r="AY35" s="131">
        <v>1.0276E-3</v>
      </c>
      <c r="AZ35" s="33">
        <f t="shared" ref="AZ35:AZ37" si="23">(AY35/AY$7)*100</f>
        <v>3.5583955823629256E-2</v>
      </c>
      <c r="BA35" s="14">
        <v>0</v>
      </c>
      <c r="BB35" s="19">
        <f t="shared" ref="BB35:BB37" si="24">(BA35/BA$7)*100</f>
        <v>0</v>
      </c>
      <c r="BC35" s="14">
        <v>0</v>
      </c>
      <c r="BD35" s="19">
        <f t="shared" ref="BD35:BD37" si="25">(BC35/BC$7)*100</f>
        <v>0</v>
      </c>
    </row>
    <row r="36" spans="1:56" x14ac:dyDescent="0.2">
      <c r="A36" s="45"/>
      <c r="B36" s="45" t="s">
        <v>366</v>
      </c>
      <c r="C36" s="131">
        <v>2.6000000000000002E-2</v>
      </c>
      <c r="D36" s="19">
        <f t="shared" si="0"/>
        <v>3.6737104569813217E-2</v>
      </c>
      <c r="E36" s="14">
        <v>6.7766666666666656E-2</v>
      </c>
      <c r="F36" s="19">
        <f t="shared" si="0"/>
        <v>0.1086472060085699</v>
      </c>
      <c r="G36" s="14">
        <v>1.0399999999999998E-2</v>
      </c>
      <c r="H36" s="19">
        <f t="shared" si="1"/>
        <v>1.617255703677287E-2</v>
      </c>
      <c r="I36" s="131">
        <v>3.6049999999999999E-2</v>
      </c>
      <c r="J36" s="19">
        <f t="shared" si="2"/>
        <v>5.1835697852760744E-2</v>
      </c>
      <c r="K36" s="14">
        <v>9.2666666666666661E-3</v>
      </c>
      <c r="L36" s="19">
        <f t="shared" si="3"/>
        <v>1.3718910382945126E-2</v>
      </c>
      <c r="M36" s="14">
        <v>1.52E-2</v>
      </c>
      <c r="N36" s="19">
        <f t="shared" si="4"/>
        <v>2.0299145299145296E-2</v>
      </c>
      <c r="O36" s="131">
        <v>6.8250000000000005E-2</v>
      </c>
      <c r="P36" s="19">
        <f t="shared" si="5"/>
        <v>262.5</v>
      </c>
      <c r="Q36" s="14">
        <v>0</v>
      </c>
      <c r="R36" s="19">
        <f t="shared" si="6"/>
        <v>0</v>
      </c>
      <c r="S36" s="14">
        <v>1.240333333333333E-2</v>
      </c>
      <c r="T36" s="19">
        <f t="shared" si="7"/>
        <v>57.761564731449845</v>
      </c>
      <c r="U36" s="131">
        <v>0.18554999999999999</v>
      </c>
      <c r="V36" s="19">
        <f t="shared" si="8"/>
        <v>592.81150159744402</v>
      </c>
      <c r="W36" s="14">
        <v>0</v>
      </c>
      <c r="X36" s="19">
        <f t="shared" si="9"/>
        <v>0</v>
      </c>
      <c r="Y36" s="14">
        <v>4.161666666666667E-2</v>
      </c>
      <c r="Z36" s="19">
        <f t="shared" si="10"/>
        <v>294.31871758604433</v>
      </c>
      <c r="AA36" s="131">
        <v>4.3249003999999994E-2</v>
      </c>
      <c r="AB36" s="19">
        <f t="shared" si="11"/>
        <v>591.50677912012759</v>
      </c>
      <c r="AC36" s="14">
        <v>0.26674999999999999</v>
      </c>
      <c r="AD36" s="19">
        <f t="shared" si="12"/>
        <v>556.50208623087622</v>
      </c>
      <c r="AE36" s="14">
        <v>0.11291666666666664</v>
      </c>
      <c r="AF36" s="19">
        <f t="shared" si="13"/>
        <v>305.18018018018006</v>
      </c>
      <c r="AG36" s="131">
        <v>1.4233536000000001E-2</v>
      </c>
      <c r="AH36" s="19">
        <f t="shared" si="14"/>
        <v>64.697890909090901</v>
      </c>
      <c r="AI36" s="14">
        <v>0</v>
      </c>
      <c r="AJ36" s="19">
        <f t="shared" si="15"/>
        <v>0</v>
      </c>
      <c r="AK36" s="14">
        <v>0</v>
      </c>
      <c r="AL36" s="19">
        <f t="shared" si="16"/>
        <v>0</v>
      </c>
      <c r="AM36" s="131">
        <v>0</v>
      </c>
      <c r="AN36" s="19">
        <f t="shared" si="17"/>
        <v>0</v>
      </c>
      <c r="AO36" s="14">
        <v>0</v>
      </c>
      <c r="AP36" s="19">
        <f t="shared" si="18"/>
        <v>0</v>
      </c>
      <c r="AQ36" s="14">
        <v>9.9999999999999995E-8</v>
      </c>
      <c r="AR36" s="19">
        <f t="shared" si="19"/>
        <v>1.04110772195844E-6</v>
      </c>
      <c r="AS36" s="131">
        <v>5.9848728000000004E-2</v>
      </c>
      <c r="AT36" s="19">
        <f t="shared" si="20"/>
        <v>0.57188578400279633</v>
      </c>
      <c r="AU36" s="14">
        <v>0</v>
      </c>
      <c r="AV36" s="19">
        <f t="shared" si="21"/>
        <v>0</v>
      </c>
      <c r="AW36" s="14">
        <v>0</v>
      </c>
      <c r="AX36" s="19">
        <f t="shared" si="22"/>
        <v>0</v>
      </c>
      <c r="AY36" s="131">
        <v>1.8338380000000001E-2</v>
      </c>
      <c r="AZ36" s="19">
        <f t="shared" si="23"/>
        <v>0.63502540268287888</v>
      </c>
      <c r="BA36" s="14">
        <v>0</v>
      </c>
      <c r="BB36" s="19">
        <f t="shared" si="24"/>
        <v>0</v>
      </c>
      <c r="BC36" s="14">
        <v>0</v>
      </c>
      <c r="BD36" s="19">
        <f t="shared" si="25"/>
        <v>0</v>
      </c>
    </row>
    <row r="37" spans="1:56" x14ac:dyDescent="0.2">
      <c r="A37" s="45"/>
      <c r="B37" s="132" t="s">
        <v>367</v>
      </c>
      <c r="C37" s="133">
        <f>SUM(C34:C36)</f>
        <v>40.589387120000005</v>
      </c>
      <c r="D37" s="19">
        <f t="shared" si="0"/>
        <v>57.351406117387306</v>
      </c>
      <c r="E37" s="133">
        <f t="shared" ref="E37:BC37" si="26">SUM(E34:E36)</f>
        <v>67.030054000000007</v>
      </c>
      <c r="F37" s="19">
        <f t="shared" si="0"/>
        <v>107.46622851505509</v>
      </c>
      <c r="G37" s="133">
        <f t="shared" si="26"/>
        <v>64.308885000000004</v>
      </c>
      <c r="H37" s="19">
        <f t="shared" si="1"/>
        <v>100.00376063786227</v>
      </c>
      <c r="I37" s="133">
        <f t="shared" si="26"/>
        <v>137.99081939999996</v>
      </c>
      <c r="J37" s="19">
        <f t="shared" si="2"/>
        <v>198.41471347776073</v>
      </c>
      <c r="K37" s="133">
        <f t="shared" si="26"/>
        <v>170.04168666666672</v>
      </c>
      <c r="L37" s="19">
        <f t="shared" si="3"/>
        <v>251.73956770627726</v>
      </c>
      <c r="M37" s="133">
        <f t="shared" si="26"/>
        <v>172.79800000000003</v>
      </c>
      <c r="N37" s="19">
        <f t="shared" si="4"/>
        <v>230.76655982905984</v>
      </c>
      <c r="O37" s="133">
        <f t="shared" si="26"/>
        <v>110.69892849999999</v>
      </c>
      <c r="P37" s="19">
        <f t="shared" si="5"/>
        <v>425765.10961538454</v>
      </c>
      <c r="Q37" s="133">
        <f t="shared" si="26"/>
        <v>119.84893000000001</v>
      </c>
      <c r="R37" s="19">
        <f t="shared" si="6"/>
        <v>152285.80686149938</v>
      </c>
      <c r="S37" s="133">
        <f t="shared" si="26"/>
        <v>115.80407</v>
      </c>
      <c r="T37" s="19">
        <f t="shared" si="7"/>
        <v>539292.47128221055</v>
      </c>
      <c r="U37" s="133">
        <f t="shared" si="26"/>
        <v>264.35987280000001</v>
      </c>
      <c r="V37" s="19">
        <f t="shared" si="8"/>
        <v>844600.23258785927</v>
      </c>
      <c r="W37" s="133">
        <f t="shared" si="26"/>
        <v>318.3704222222222</v>
      </c>
      <c r="X37" s="19">
        <f t="shared" si="9"/>
        <v>1492361.3541666665</v>
      </c>
      <c r="Y37" s="133">
        <f t="shared" si="26"/>
        <v>251.14161666666669</v>
      </c>
      <c r="Z37" s="19">
        <f t="shared" si="10"/>
        <v>1776107.614332862</v>
      </c>
      <c r="AA37" s="133">
        <f t="shared" si="26"/>
        <v>18.769363206000001</v>
      </c>
      <c r="AB37" s="19">
        <f t="shared" si="11"/>
        <v>256704.30644175975</v>
      </c>
      <c r="AC37" s="133">
        <f t="shared" si="26"/>
        <v>22.117706666666667</v>
      </c>
      <c r="AD37" s="19">
        <f t="shared" si="12"/>
        <v>46142.642559109874</v>
      </c>
      <c r="AE37" s="133">
        <f t="shared" si="26"/>
        <v>19.965503333333334</v>
      </c>
      <c r="AF37" s="19">
        <f t="shared" si="13"/>
        <v>53960.819819819815</v>
      </c>
      <c r="AG37" s="133">
        <f t="shared" si="26"/>
        <v>7.2874600159999998</v>
      </c>
      <c r="AH37" s="19">
        <f t="shared" si="14"/>
        <v>33124.818254545447</v>
      </c>
      <c r="AI37" s="133">
        <f t="shared" si="26"/>
        <v>11.615006666666666</v>
      </c>
      <c r="AJ37" s="19">
        <f t="shared" si="15"/>
        <v>173747.29493891797</v>
      </c>
      <c r="AK37" s="133">
        <f t="shared" si="26"/>
        <v>7.0713556666666673</v>
      </c>
      <c r="AL37" s="19">
        <f t="shared" si="16"/>
        <v>139704.09614751401</v>
      </c>
      <c r="AM37" s="133">
        <f t="shared" si="26"/>
        <v>0.158210503</v>
      </c>
      <c r="AN37" s="19">
        <f t="shared" si="17"/>
        <v>6046.2612611464974</v>
      </c>
      <c r="AO37" s="133">
        <f t="shared" si="26"/>
        <v>0.73662133333333335</v>
      </c>
      <c r="AP37" s="19">
        <f t="shared" si="18"/>
        <v>379.70563270411725</v>
      </c>
      <c r="AQ37" s="133">
        <f t="shared" si="26"/>
        <v>0.62423343333333325</v>
      </c>
      <c r="AR37" s="19">
        <f t="shared" si="19"/>
        <v>6.4989424774796243</v>
      </c>
      <c r="AS37" s="133">
        <f t="shared" si="26"/>
        <v>83.098833848000012</v>
      </c>
      <c r="AT37" s="19">
        <f t="shared" si="20"/>
        <v>794.0526613177409</v>
      </c>
      <c r="AU37" s="133">
        <f t="shared" si="26"/>
        <v>150.59282333333334</v>
      </c>
      <c r="AV37" s="19">
        <f t="shared" si="21"/>
        <v>1496.6756844735389</v>
      </c>
      <c r="AW37" s="133">
        <f t="shared" si="26"/>
        <v>119.42914999999999</v>
      </c>
      <c r="AX37" s="19">
        <f t="shared" si="22"/>
        <v>3935.7304451991026</v>
      </c>
      <c r="AY37" s="133">
        <f t="shared" si="26"/>
        <v>3.2248174265814527</v>
      </c>
      <c r="AZ37" s="19">
        <f t="shared" si="23"/>
        <v>111.66967774109011</v>
      </c>
      <c r="BA37" s="133">
        <f t="shared" si="26"/>
        <v>0</v>
      </c>
      <c r="BB37" s="19">
        <f t="shared" si="24"/>
        <v>0</v>
      </c>
      <c r="BC37" s="133">
        <f t="shared" si="26"/>
        <v>0</v>
      </c>
      <c r="BD37" s="19">
        <f t="shared" si="25"/>
        <v>0</v>
      </c>
    </row>
    <row r="38" spans="1:56" x14ac:dyDescent="0.2">
      <c r="A38" s="16" t="s">
        <v>6</v>
      </c>
      <c r="B38" s="16" t="s">
        <v>55</v>
      </c>
      <c r="C38" s="131">
        <v>40.369389120000001</v>
      </c>
      <c r="D38" s="131">
        <f>(C38/C$11)*100</f>
        <v>191.52260060979464</v>
      </c>
      <c r="E38" s="14">
        <v>59.436466666666668</v>
      </c>
      <c r="F38" s="131">
        <f>(E38/E$11)*100</f>
        <v>325.41537091381593</v>
      </c>
      <c r="G38" s="14">
        <v>64.609999999999985</v>
      </c>
      <c r="H38" s="131">
        <f>(G38/G$11)*100</f>
        <v>294.42054609748089</v>
      </c>
      <c r="I38" s="131">
        <v>136.00476939999999</v>
      </c>
      <c r="J38" s="131">
        <f>(I38/I$11)*100</f>
        <v>779.24810580595852</v>
      </c>
      <c r="K38" s="14">
        <v>160.46466666666666</v>
      </c>
      <c r="L38" s="131">
        <f>(K38/K$11)*100</f>
        <v>919.39266615737176</v>
      </c>
      <c r="M38" s="14">
        <v>155.51533333333333</v>
      </c>
      <c r="N38" s="131">
        <f>(M38/M$11)*100</f>
        <v>856.67645978699966</v>
      </c>
      <c r="O38" s="131">
        <v>107.03067849999999</v>
      </c>
      <c r="P38" s="131">
        <f>(O38/O$11)*100</f>
        <v>247475.47596703039</v>
      </c>
      <c r="Q38" s="14">
        <v>96.213333333333324</v>
      </c>
      <c r="R38" s="131">
        <f>(Q38/Q$11)*100</f>
        <v>35114.355231143556</v>
      </c>
      <c r="S38" s="14">
        <v>94.805999999999983</v>
      </c>
      <c r="T38" s="131">
        <f>(S38/S$11)*100</f>
        <v>130827.04691812326</v>
      </c>
      <c r="U38" s="131">
        <v>248.47513480000001</v>
      </c>
      <c r="V38" s="131">
        <f>(U38/U$11)*100</f>
        <v>216065.33460869564</v>
      </c>
      <c r="W38" s="14">
        <v>235.14933333333332</v>
      </c>
      <c r="X38" s="131">
        <f>(W38/W$11)*100</f>
        <v>195685.99167822473</v>
      </c>
      <c r="Y38" s="14">
        <v>212</v>
      </c>
      <c r="Z38" s="131">
        <f>(Y38/Y$11)*100</f>
        <v>785670.16676961095</v>
      </c>
      <c r="AA38" s="131">
        <v>18.09461576</v>
      </c>
      <c r="AB38" s="131">
        <f>(AA38/AA$11)*100</f>
        <v>30878.183890784981</v>
      </c>
      <c r="AC38" s="14">
        <v>18.264800000000005</v>
      </c>
      <c r="AD38" s="131">
        <f>(AC38/AC$11)*100</f>
        <v>186019.28959170028</v>
      </c>
      <c r="AE38" s="14">
        <v>17.453333333333337</v>
      </c>
      <c r="AF38" s="131">
        <f>(AE38/AE$11)*100</f>
        <v>20651.875096386593</v>
      </c>
      <c r="AG38" s="131">
        <v>7.0237264799999997</v>
      </c>
      <c r="AH38" s="131">
        <f>(AG38/AG$11)*100</f>
        <v>14518.200780921108</v>
      </c>
      <c r="AI38" s="14">
        <v>9.7853333333333357</v>
      </c>
      <c r="AJ38" s="131">
        <f>(AI38/AI$11)*100</f>
        <v>143666.03861306192</v>
      </c>
      <c r="AK38" s="14">
        <v>7.3353333333333337</v>
      </c>
      <c r="AL38" s="131">
        <f>(AK38/AK$11)*100</f>
        <v>35134.552595655681</v>
      </c>
      <c r="AM38" s="131">
        <v>0.12556050299999999</v>
      </c>
      <c r="AN38" s="131">
        <f>(AM38/AM$11)*100</f>
        <v>624.85009828560044</v>
      </c>
      <c r="AO38" s="14">
        <v>0.46133333333333332</v>
      </c>
      <c r="AP38" s="131">
        <f>(AO38/AO$11)*100</f>
        <v>73.053756375432727</v>
      </c>
      <c r="AQ38" s="14">
        <v>0.38800000000000007</v>
      </c>
      <c r="AR38" s="131">
        <f>(AQ38/AQ$11)*100</f>
        <v>14.384808455894621</v>
      </c>
      <c r="AS38" s="131">
        <v>78.189253120000004</v>
      </c>
      <c r="AT38" s="131">
        <f>(AS38/AS$11)*100</f>
        <v>2489.6093807280295</v>
      </c>
      <c r="AU38" s="14">
        <v>75.660133333333334</v>
      </c>
      <c r="AV38" s="131">
        <f>(AU38/AU$11)*100</f>
        <v>2602.4281490093299</v>
      </c>
      <c r="AW38" s="14">
        <v>74.715133333333327</v>
      </c>
      <c r="AX38" s="131">
        <f>(AW38/AW$11)*100</f>
        <v>2797.9144093988884</v>
      </c>
      <c r="AY38" s="131">
        <v>7.5177796800000003</v>
      </c>
      <c r="AZ38" s="131">
        <f>(AY38/AY$11)*100</f>
        <v>304.7270838625297</v>
      </c>
      <c r="BA38" s="14">
        <v>0.44713333333333311</v>
      </c>
      <c r="BB38" s="131">
        <f>(BA38/BA$11)*100</f>
        <v>17.942366134486143</v>
      </c>
      <c r="BC38" s="14">
        <v>0.16466666666666641</v>
      </c>
      <c r="BD38" s="131">
        <f>(BC38/BC$11)*100</f>
        <v>11.733966745843212</v>
      </c>
    </row>
    <row r="39" spans="1:56" x14ac:dyDescent="0.2">
      <c r="A39" s="16"/>
      <c r="B39" s="16" t="s">
        <v>365</v>
      </c>
      <c r="C39" s="131">
        <v>0.193998</v>
      </c>
      <c r="D39" s="131">
        <f t="shared" ref="D39:F41" si="27">(C39/C$11)*100</f>
        <v>0.92037561833432424</v>
      </c>
      <c r="E39" s="14">
        <v>9.5258206666666663</v>
      </c>
      <c r="F39" s="131">
        <f t="shared" si="27"/>
        <v>52.153982888762343</v>
      </c>
      <c r="G39" s="14">
        <v>2.7384849999999998</v>
      </c>
      <c r="H39" s="131">
        <f t="shared" ref="H39:H41" si="28">(G39/G$11)*100</f>
        <v>12.478969960993036</v>
      </c>
      <c r="I39" s="131">
        <v>1.95</v>
      </c>
      <c r="J39" s="131">
        <f t="shared" ref="J39:J41" si="29">(I39/I$11)*100</f>
        <v>11.172650878533229</v>
      </c>
      <c r="K39" s="14">
        <v>30.19642</v>
      </c>
      <c r="L39" s="131">
        <f t="shared" ref="L39:L41" si="30">(K39/K$11)*100</f>
        <v>173.01233766233764</v>
      </c>
      <c r="M39" s="14">
        <v>17.631466666666668</v>
      </c>
      <c r="N39" s="131">
        <f t="shared" ref="N39:N41" si="31">(M39/M$11)*100</f>
        <v>97.125229526257812</v>
      </c>
      <c r="O39" s="131">
        <v>3.6000000000000005</v>
      </c>
      <c r="P39" s="131">
        <f t="shared" ref="P39:P41" si="32">(O39/O$11)*100</f>
        <v>8323.8911120357861</v>
      </c>
      <c r="Q39" s="14">
        <v>34.185596666666662</v>
      </c>
      <c r="R39" s="131">
        <f t="shared" ref="R39:R41" si="33">(Q39/Q$11)*100</f>
        <v>12476.495133819952</v>
      </c>
      <c r="S39" s="14">
        <v>23.126333333333335</v>
      </c>
      <c r="T39" s="131">
        <f t="shared" ref="T39:T41" si="34">(S39/S$11)*100</f>
        <v>31913.063477460906</v>
      </c>
      <c r="U39" s="131">
        <v>15.699187999999999</v>
      </c>
      <c r="V39" s="131">
        <f t="shared" ref="V39:V41" si="35">(U39/U$11)*100</f>
        <v>13651.467826086955</v>
      </c>
      <c r="W39" s="14">
        <v>108.60333333333334</v>
      </c>
      <c r="X39" s="131">
        <f t="shared" ref="X39:X41" si="36">(W39/W$11)*100</f>
        <v>90377.253814147043</v>
      </c>
      <c r="Y39" s="14">
        <v>70.27000000000001</v>
      </c>
      <c r="Z39" s="131">
        <f t="shared" ref="Z39:Z41" si="37">(Y39/Y$11)*100</f>
        <v>260420.01235330457</v>
      </c>
      <c r="AA39" s="131">
        <v>0.63149844199999994</v>
      </c>
      <c r="AB39" s="131">
        <f t="shared" ref="AB39:AB41" si="38">(AA39/AA$11)*100</f>
        <v>1077.6423924914675</v>
      </c>
      <c r="AC39" s="14">
        <v>2.6846233333333336</v>
      </c>
      <c r="AD39" s="131">
        <f t="shared" ref="AD39:AD41" si="39">(AC39/AC$11)*100</f>
        <v>27341.757111381947</v>
      </c>
      <c r="AE39" s="14">
        <v>2.4843866666666665</v>
      </c>
      <c r="AF39" s="131">
        <f t="shared" ref="AF39:AF41" si="40">(AE39/AE$11)*100</f>
        <v>2939.6816156108603</v>
      </c>
      <c r="AG39" s="131">
        <v>0.2495</v>
      </c>
      <c r="AH39" s="131">
        <f t="shared" ref="AH39:AH41" si="41">(AG39/AG$11)*100</f>
        <v>515.72211776102893</v>
      </c>
      <c r="AI39" s="14">
        <v>2.4758733333333329</v>
      </c>
      <c r="AJ39" s="131">
        <f t="shared" ref="AJ39:AJ41" si="42">(AI39/AI$11)*100</f>
        <v>36350.209215259245</v>
      </c>
      <c r="AK39" s="14">
        <v>1.0372223333333332</v>
      </c>
      <c r="AL39" s="131">
        <f t="shared" ref="AL39:AL41" si="43">(AK39/AK$11)*100</f>
        <v>4968.0554335938423</v>
      </c>
      <c r="AM39" s="131">
        <v>3.2649999999999998E-2</v>
      </c>
      <c r="AN39" s="131">
        <f t="shared" ref="AN39:AN41" si="44">(AM39/AM$11)*100</f>
        <v>162.48227126825748</v>
      </c>
      <c r="AO39" s="14">
        <v>0.31782133333333334</v>
      </c>
      <c r="AP39" s="131">
        <f t="shared" ref="AP39:AP41" si="45">(AO39/AO$11)*100</f>
        <v>50.328126277995381</v>
      </c>
      <c r="AQ39" s="14">
        <v>0.25043333333333334</v>
      </c>
      <c r="AR39" s="131">
        <f t="shared" ref="AR39:AR41" si="46">(AQ39/AQ$11)*100</f>
        <v>9.2846276571422912</v>
      </c>
      <c r="AS39" s="131">
        <v>4.8497319999999995</v>
      </c>
      <c r="AT39" s="131">
        <f t="shared" ref="AT39:AT41" si="47">(AS39/AS$11)*100</f>
        <v>154.41940931046594</v>
      </c>
      <c r="AU39" s="14">
        <v>82.09135666666667</v>
      </c>
      <c r="AV39" s="131">
        <f t="shared" ref="AV39:AV41" si="48">(AU39/AU$11)*100</f>
        <v>2823.6383940599899</v>
      </c>
      <c r="AW39" s="14">
        <v>51.406016666666666</v>
      </c>
      <c r="AX39" s="131">
        <f t="shared" ref="AX39:AX41" si="49">(AW39/AW$11)*100</f>
        <v>1925.0401939294684</v>
      </c>
      <c r="AY39" s="131">
        <v>1.0276E-3</v>
      </c>
      <c r="AZ39" s="131">
        <f t="shared" ref="AZ39:AZ41" si="50">(AY39/AY$11)*100</f>
        <v>4.1652930081230513E-2</v>
      </c>
      <c r="BA39" s="14">
        <v>0</v>
      </c>
      <c r="BB39" s="131">
        <f t="shared" ref="BB39:BB41" si="51">(BA39/BA$11)*100</f>
        <v>0</v>
      </c>
      <c r="BC39" s="14">
        <v>0</v>
      </c>
      <c r="BD39" s="131">
        <f t="shared" ref="BD39:BD41" si="52">(BC39/BC$11)*100</f>
        <v>0</v>
      </c>
    </row>
    <row r="40" spans="1:56" x14ac:dyDescent="0.2">
      <c r="A40" s="16"/>
      <c r="B40" s="16" t="s">
        <v>366</v>
      </c>
      <c r="C40" s="131">
        <v>2.6000000000000002E-2</v>
      </c>
      <c r="D40" s="131">
        <f t="shared" si="27"/>
        <v>0.12335058132914994</v>
      </c>
      <c r="E40" s="14">
        <v>7.0359999999999992E-2</v>
      </c>
      <c r="F40" s="131">
        <f t="shared" si="27"/>
        <v>0.38522184748806432</v>
      </c>
      <c r="G40" s="14">
        <v>4.0376666666666665E-2</v>
      </c>
      <c r="H40" s="131">
        <f t="shared" si="28"/>
        <v>0.18399195557337802</v>
      </c>
      <c r="I40">
        <v>3.6049999999999999E-2</v>
      </c>
      <c r="J40" s="131">
        <f t="shared" si="29"/>
        <v>0.2065508021390374</v>
      </c>
      <c r="K40">
        <v>1.9468666666666665E-2</v>
      </c>
      <c r="L40" s="131">
        <f t="shared" si="30"/>
        <v>0.11154698242933535</v>
      </c>
      <c r="M40">
        <v>8.5101999999999997E-2</v>
      </c>
      <c r="N40" s="131">
        <f t="shared" si="31"/>
        <v>0.46879544619904512</v>
      </c>
      <c r="O40" s="131">
        <v>6.8250000000000005E-2</v>
      </c>
      <c r="P40" s="131">
        <f t="shared" si="32"/>
        <v>157.80710233234507</v>
      </c>
      <c r="Q40" s="14">
        <v>1.4944833333333336E-2</v>
      </c>
      <c r="R40" s="131">
        <f t="shared" si="33"/>
        <v>5.4543187347931887</v>
      </c>
      <c r="S40" s="14">
        <v>0.12757816666666666</v>
      </c>
      <c r="T40" s="131">
        <f t="shared" si="34"/>
        <v>176.05082796688131</v>
      </c>
      <c r="U40" s="131">
        <v>0.18554999999999999</v>
      </c>
      <c r="V40" s="131">
        <f t="shared" si="35"/>
        <v>161.3478260869565</v>
      </c>
      <c r="W40" s="14">
        <v>0</v>
      </c>
      <c r="X40" s="131">
        <f t="shared" si="36"/>
        <v>0</v>
      </c>
      <c r="Y40" s="14">
        <v>0.34650000000000003</v>
      </c>
      <c r="Z40" s="131">
        <f t="shared" si="37"/>
        <v>1284.1260037059917</v>
      </c>
      <c r="AA40" s="131">
        <v>4.3249003999999994E-2</v>
      </c>
      <c r="AB40" s="131">
        <f t="shared" si="38"/>
        <v>73.803761092150154</v>
      </c>
      <c r="AC40" s="14">
        <v>0.25979999999999998</v>
      </c>
      <c r="AD40" s="131">
        <f t="shared" si="39"/>
        <v>2645.953497214517</v>
      </c>
      <c r="AE40" s="14">
        <v>0.14529999999999998</v>
      </c>
      <c r="AF40" s="131">
        <f t="shared" si="40"/>
        <v>171.92804343993339</v>
      </c>
      <c r="AG40" s="131">
        <v>1.4233536000000001E-2</v>
      </c>
      <c r="AH40" s="131">
        <f t="shared" si="41"/>
        <v>29.421039395382142</v>
      </c>
      <c r="AI40" s="14">
        <v>8.5333333333333372E-3</v>
      </c>
      <c r="AJ40" s="131">
        <f t="shared" si="42"/>
        <v>125.28445934372483</v>
      </c>
      <c r="AK40" s="14">
        <v>0</v>
      </c>
      <c r="AL40" s="131">
        <f t="shared" si="43"/>
        <v>0</v>
      </c>
      <c r="AM40" s="131">
        <v>0</v>
      </c>
      <c r="AN40" s="131">
        <f t="shared" si="44"/>
        <v>0</v>
      </c>
      <c r="AO40" s="14">
        <v>0</v>
      </c>
      <c r="AP40" s="131">
        <f t="shared" si="45"/>
        <v>0</v>
      </c>
      <c r="AQ40" s="14">
        <v>9.9999999999999995E-8</v>
      </c>
      <c r="AR40" s="131">
        <f t="shared" si="46"/>
        <v>3.7074248597666545E-6</v>
      </c>
      <c r="AS40" s="131">
        <v>5.9848728000000004E-2</v>
      </c>
      <c r="AT40" s="131">
        <f t="shared" si="47"/>
        <v>1.9056321515792514</v>
      </c>
      <c r="AU40" s="14">
        <v>7.0339999999999995E-3</v>
      </c>
      <c r="AV40" s="131">
        <f t="shared" si="48"/>
        <v>0.24194352816540493</v>
      </c>
      <c r="AW40" s="14">
        <v>9.0710666666666676E-2</v>
      </c>
      <c r="AX40" s="131">
        <f t="shared" si="49"/>
        <v>3.3969113087243299</v>
      </c>
      <c r="AY40" s="131">
        <v>1.8338380000000001E-2</v>
      </c>
      <c r="AZ40" s="131">
        <f t="shared" si="50"/>
        <v>0.74333131563160382</v>
      </c>
      <c r="BA40" s="14">
        <v>0</v>
      </c>
      <c r="BB40" s="131">
        <f t="shared" si="51"/>
        <v>0</v>
      </c>
      <c r="BC40" s="14">
        <v>0</v>
      </c>
      <c r="BD40" s="131">
        <f t="shared" si="52"/>
        <v>0</v>
      </c>
    </row>
    <row r="41" spans="1:56" x14ac:dyDescent="0.2">
      <c r="A41" s="16"/>
      <c r="B41" s="132" t="s">
        <v>367</v>
      </c>
      <c r="C41" s="133">
        <f>SUM(C38:C40)</f>
        <v>40.589387120000005</v>
      </c>
      <c r="D41" s="131">
        <f t="shared" si="27"/>
        <v>192.56632680945813</v>
      </c>
      <c r="E41" s="133">
        <f t="shared" ref="E41:BC41" si="53">SUM(E38:E40)</f>
        <v>69.03264733333333</v>
      </c>
      <c r="F41" s="131">
        <f t="shared" si="27"/>
        <v>377.95457565006632</v>
      </c>
      <c r="G41" s="133">
        <f t="shared" si="53"/>
        <v>67.388861666666642</v>
      </c>
      <c r="H41" s="131">
        <f t="shared" si="28"/>
        <v>307.0835080140472</v>
      </c>
      <c r="I41" s="133">
        <f t="shared" si="53"/>
        <v>137.99081939999996</v>
      </c>
      <c r="J41" s="131">
        <f t="shared" si="29"/>
        <v>790.62730748663068</v>
      </c>
      <c r="K41" s="133">
        <f t="shared" si="53"/>
        <v>190.6805553333333</v>
      </c>
      <c r="L41" s="131">
        <f t="shared" si="30"/>
        <v>1092.5165508021387</v>
      </c>
      <c r="M41" s="133">
        <f t="shared" si="53"/>
        <v>173.23190199999999</v>
      </c>
      <c r="N41" s="131">
        <f t="shared" si="31"/>
        <v>954.27048475945639</v>
      </c>
      <c r="O41" s="133">
        <f t="shared" si="53"/>
        <v>110.69892849999999</v>
      </c>
      <c r="P41" s="131">
        <f t="shared" si="32"/>
        <v>255957.17418139853</v>
      </c>
      <c r="Q41" s="133">
        <f t="shared" si="53"/>
        <v>130.41387483333332</v>
      </c>
      <c r="R41" s="131">
        <f t="shared" si="33"/>
        <v>47596.304683698298</v>
      </c>
      <c r="S41" s="133">
        <f t="shared" si="53"/>
        <v>118.05991149999998</v>
      </c>
      <c r="T41" s="131">
        <f t="shared" si="34"/>
        <v>162916.16122355103</v>
      </c>
      <c r="U41" s="133">
        <f t="shared" si="53"/>
        <v>264.35987280000001</v>
      </c>
      <c r="V41" s="131">
        <f t="shared" si="35"/>
        <v>229878.15026086956</v>
      </c>
      <c r="W41" s="133">
        <f t="shared" si="53"/>
        <v>343.75266666666664</v>
      </c>
      <c r="X41" s="131">
        <f t="shared" si="36"/>
        <v>286063.24549237173</v>
      </c>
      <c r="Y41" s="133">
        <f t="shared" si="53"/>
        <v>282.61649999999997</v>
      </c>
      <c r="Z41" s="131">
        <f t="shared" si="37"/>
        <v>1047374.3051266214</v>
      </c>
      <c r="AA41" s="133">
        <f t="shared" si="53"/>
        <v>18.769363206000001</v>
      </c>
      <c r="AB41" s="131">
        <f t="shared" si="38"/>
        <v>32029.630044368598</v>
      </c>
      <c r="AC41" s="133">
        <f t="shared" si="53"/>
        <v>21.209223333333338</v>
      </c>
      <c r="AD41" s="131">
        <f t="shared" si="39"/>
        <v>216007.00020029672</v>
      </c>
      <c r="AE41" s="133">
        <f t="shared" si="53"/>
        <v>20.083020000000001</v>
      </c>
      <c r="AF41" s="131">
        <f t="shared" si="40"/>
        <v>23763.484755437385</v>
      </c>
      <c r="AG41" s="133">
        <f t="shared" si="53"/>
        <v>7.2874600159999998</v>
      </c>
      <c r="AH41" s="131">
        <f t="shared" si="41"/>
        <v>15063.34393807752</v>
      </c>
      <c r="AI41" s="133">
        <f t="shared" si="53"/>
        <v>12.269740000000002</v>
      </c>
      <c r="AJ41" s="131">
        <f t="shared" si="42"/>
        <v>180141.53228766492</v>
      </c>
      <c r="AK41" s="133">
        <f t="shared" si="53"/>
        <v>8.372555666666667</v>
      </c>
      <c r="AL41" s="131">
        <f t="shared" si="43"/>
        <v>40102.608029249524</v>
      </c>
      <c r="AM41" s="133">
        <f t="shared" si="53"/>
        <v>0.158210503</v>
      </c>
      <c r="AN41" s="131">
        <f t="shared" si="44"/>
        <v>787.33236955385792</v>
      </c>
      <c r="AO41" s="133">
        <f t="shared" si="53"/>
        <v>0.77915466666666666</v>
      </c>
      <c r="AP41" s="131">
        <f t="shared" si="45"/>
        <v>123.38188265342811</v>
      </c>
      <c r="AQ41" s="133">
        <f t="shared" si="53"/>
        <v>0.63843343333333336</v>
      </c>
      <c r="AR41" s="131">
        <f t="shared" si="46"/>
        <v>23.669439820461772</v>
      </c>
      <c r="AS41" s="133">
        <f t="shared" si="53"/>
        <v>83.098833848000012</v>
      </c>
      <c r="AT41" s="131">
        <f t="shared" si="47"/>
        <v>2645.9344221900751</v>
      </c>
      <c r="AU41" s="133">
        <f t="shared" si="53"/>
        <v>157.75852399999999</v>
      </c>
      <c r="AV41" s="131">
        <f t="shared" si="48"/>
        <v>5426.3084865974843</v>
      </c>
      <c r="AW41" s="133">
        <f t="shared" si="53"/>
        <v>126.21186066666667</v>
      </c>
      <c r="AX41" s="131">
        <f t="shared" si="49"/>
        <v>4726.351514637081</v>
      </c>
      <c r="AY41" s="133">
        <f t="shared" si="53"/>
        <v>7.5371456600000002</v>
      </c>
      <c r="AZ41" s="131">
        <f t="shared" si="50"/>
        <v>305.51206810824254</v>
      </c>
      <c r="BA41" s="133">
        <f t="shared" si="53"/>
        <v>0.44713333333333311</v>
      </c>
      <c r="BB41" s="131">
        <f t="shared" si="51"/>
        <v>17.942366134486143</v>
      </c>
      <c r="BC41" s="133">
        <f t="shared" si="53"/>
        <v>0.16466666666666641</v>
      </c>
      <c r="BD41" s="131">
        <f t="shared" si="52"/>
        <v>11.733966745843212</v>
      </c>
    </row>
    <row r="42" spans="1:56" x14ac:dyDescent="0.2">
      <c r="A42" s="45" t="s">
        <v>7</v>
      </c>
      <c r="B42" s="45" t="s">
        <v>55</v>
      </c>
      <c r="C42" s="131">
        <v>40.369389120000001</v>
      </c>
      <c r="D42" s="131">
        <f>(C42/C$15)*100</f>
        <v>3641.9127732002166</v>
      </c>
      <c r="E42" s="14">
        <v>48.646466666666669</v>
      </c>
      <c r="F42" s="131">
        <f>(E42/E$15)*100</f>
        <v>6599.4121371077144</v>
      </c>
      <c r="G42" s="14">
        <v>60.553333333333327</v>
      </c>
      <c r="H42" s="131">
        <f>(G42/G$15)*100</f>
        <v>7990.6747602709584</v>
      </c>
      <c r="I42" s="131">
        <v>136.00476939999999</v>
      </c>
      <c r="J42" s="131">
        <f>(I42/I$15)*100</f>
        <v>41634.113081632648</v>
      </c>
      <c r="K42" s="14">
        <v>157.11799999999999</v>
      </c>
      <c r="L42" s="131">
        <f>(K42/K$15)*100</f>
        <v>34556.744868035181</v>
      </c>
      <c r="M42" s="14">
        <v>160.50200000000001</v>
      </c>
      <c r="N42" s="131">
        <f>(M42/M$15)*100</f>
        <v>47958.764940239045</v>
      </c>
      <c r="O42" s="131">
        <v>107.03067849999999</v>
      </c>
      <c r="P42" s="131">
        <f>(O42/O$15)*100</f>
        <v>583643.03989774443</v>
      </c>
      <c r="Q42" s="14">
        <v>57.233333333333341</v>
      </c>
      <c r="R42" s="131">
        <f>(Q42/Q$15)*100</f>
        <v>855932.20338983065</v>
      </c>
      <c r="S42" s="14">
        <v>64.159333333333336</v>
      </c>
      <c r="T42" s="131">
        <f>(S42/S$15)*100</f>
        <v>3474332.129963899</v>
      </c>
      <c r="U42" s="131">
        <v>248.47513480000001</v>
      </c>
      <c r="V42" s="131">
        <f>(U42/U$15)*100</f>
        <v>4762188.7459272984</v>
      </c>
      <c r="W42" s="14">
        <v>150.48266666666672</v>
      </c>
      <c r="X42" s="131">
        <f>(W42/W$15)*100</f>
        <v>6019306.6666666688</v>
      </c>
      <c r="Y42" s="14">
        <v>142.66666666666669</v>
      </c>
      <c r="Z42" s="131">
        <f>(Y42/Y$15)*100</f>
        <v>5084343.0743644582</v>
      </c>
      <c r="AA42" s="131">
        <v>18.09461576</v>
      </c>
      <c r="AB42" s="131">
        <f>(AA42/AA$15)*100</f>
        <v>1526971.794092827</v>
      </c>
      <c r="AC42" s="14">
        <v>18.528133333333333</v>
      </c>
      <c r="AD42" s="131">
        <f>(AC42/AC$15)*100</f>
        <v>1062799.2351816441</v>
      </c>
      <c r="AE42" s="14">
        <v>16.249999999999996</v>
      </c>
      <c r="AF42" s="131">
        <f>(AE42/AE$15)*100</f>
        <v>602595.79728059319</v>
      </c>
      <c r="AG42" s="131">
        <v>7.0237264799999997</v>
      </c>
      <c r="AH42" s="131">
        <f>(AG42/AG$15)*100</f>
        <v>3067129.4672489078</v>
      </c>
      <c r="AI42" s="14">
        <v>7.0419999999999998</v>
      </c>
      <c r="AJ42" s="131">
        <f>(AI42/AI$15)*100</f>
        <v>228884.07367280606</v>
      </c>
      <c r="AK42" s="14">
        <v>3.7853333333333334</v>
      </c>
      <c r="AL42" s="131">
        <f>(AK42/AK$15)*100</f>
        <v>194618.68037703514</v>
      </c>
      <c r="AM42" s="131">
        <v>0.12556050299999999</v>
      </c>
      <c r="AN42" s="131" t="e">
        <f>(AM42/AM$15)*100</f>
        <v>#DIV/0!</v>
      </c>
      <c r="AO42" s="14">
        <v>0.47533333333333339</v>
      </c>
      <c r="AP42" s="131">
        <f>(AO42/AO$15)*100</f>
        <v>46256.649798884129</v>
      </c>
      <c r="AQ42" s="14">
        <v>0.4426666666666666</v>
      </c>
      <c r="AR42" s="131">
        <f>(AQ42/AQ$15)*100</f>
        <v>3477.3500916470275</v>
      </c>
      <c r="AS42" s="131">
        <v>78.189253120000004</v>
      </c>
      <c r="AT42" s="131">
        <f>(AS42/AS$15)*100</f>
        <v>268077.43926857144</v>
      </c>
      <c r="AU42" s="14">
        <v>81.686133333333345</v>
      </c>
      <c r="AV42" s="131">
        <f>(AU42/AU$15)*100</f>
        <v>644890.52631578967</v>
      </c>
      <c r="AW42" s="14">
        <v>87.207799999999992</v>
      </c>
      <c r="AX42" s="131">
        <f>(AW42/AW$15)*100</f>
        <v>1043988.0287310455</v>
      </c>
      <c r="AY42" s="131">
        <v>7.5177796800000003</v>
      </c>
      <c r="AZ42" s="131">
        <f>(AY42/AY$15)*100</f>
        <v>397766.1206349206</v>
      </c>
      <c r="BA42" s="14">
        <v>0.81246666666666678</v>
      </c>
      <c r="BB42" s="131">
        <f>(BA42/BA$15)*100</f>
        <v>17535.251798561156</v>
      </c>
      <c r="BC42" s="14">
        <v>0.42466666666666669</v>
      </c>
      <c r="BD42" s="131">
        <f>(BC42/BC$15)*100</f>
        <v>417.56801048836445</v>
      </c>
    </row>
    <row r="43" spans="1:56" x14ac:dyDescent="0.2">
      <c r="A43" s="45"/>
      <c r="B43" s="45" t="s">
        <v>365</v>
      </c>
      <c r="C43" s="131">
        <v>0.193998</v>
      </c>
      <c r="D43" s="131">
        <f t="shared" ref="D43:F45" si="54">(C43/C$15)*100</f>
        <v>17.501473506946532</v>
      </c>
      <c r="E43" s="14">
        <v>8.9984873333333333</v>
      </c>
      <c r="F43" s="131">
        <f t="shared" si="54"/>
        <v>1220.7407976847244</v>
      </c>
      <c r="G43" s="14">
        <v>1.4211516666666666</v>
      </c>
      <c r="H43" s="131">
        <f t="shared" ref="H43:H45" si="55">(G43/G$15)*100</f>
        <v>187.53650919327879</v>
      </c>
      <c r="I43" s="131">
        <v>1.95</v>
      </c>
      <c r="J43" s="131">
        <f t="shared" ref="J43:J45" si="56">(I43/I$15)*100</f>
        <v>596.9387755102041</v>
      </c>
      <c r="K43" s="14">
        <v>31.179753333333331</v>
      </c>
      <c r="L43" s="131">
        <f t="shared" ref="L43:L45" si="57">(K43/K$15)*100</f>
        <v>6857.7170087976529</v>
      </c>
      <c r="M43" s="14">
        <v>16.281466666666667</v>
      </c>
      <c r="N43" s="131">
        <f t="shared" ref="N43:N45" si="58">(M43/M$15)*100</f>
        <v>4864.9800796812751</v>
      </c>
      <c r="O43" s="131">
        <v>3.6000000000000005</v>
      </c>
      <c r="P43" s="131">
        <f t="shared" ref="P43:P45" si="59">(O43/O$15)*100</f>
        <v>19630.959768529174</v>
      </c>
      <c r="Q43" s="14">
        <v>33.629263333333334</v>
      </c>
      <c r="R43" s="131">
        <f t="shared" ref="R43:R45" si="60">(Q43/Q$15)*100</f>
        <v>502930.15952143568</v>
      </c>
      <c r="S43" s="14">
        <v>22.286666666666669</v>
      </c>
      <c r="T43" s="131">
        <f t="shared" ref="T43:T45" si="61">(S43/S$15)*100</f>
        <v>1206859.2057761734</v>
      </c>
      <c r="U43" s="131">
        <v>15.699187999999999</v>
      </c>
      <c r="V43" s="131">
        <f t="shared" ref="V43:V45" si="62">(U43/U$15)*100</f>
        <v>300885.22327988246</v>
      </c>
      <c r="W43" s="14">
        <v>1.9333333333333371</v>
      </c>
      <c r="X43" s="131">
        <f t="shared" ref="X43:X45" si="63">(W43/W$15)*100</f>
        <v>77333.333333333489</v>
      </c>
      <c r="Y43" s="14">
        <v>0</v>
      </c>
      <c r="Z43" s="131">
        <f t="shared" ref="Z43:Z45" si="64">(Y43/Y$15)*100</f>
        <v>0</v>
      </c>
      <c r="AA43" s="131">
        <v>0.63149844199999994</v>
      </c>
      <c r="AB43" s="131">
        <f t="shared" ref="AB43:AB45" si="65">(AA43/AA$15)*100</f>
        <v>53291.007763713074</v>
      </c>
      <c r="AC43" s="14">
        <v>2.1932900000000002</v>
      </c>
      <c r="AD43" s="131">
        <f t="shared" ref="AD43:AD45" si="66">(AC43/AC$15)*100</f>
        <v>125810.13384321223</v>
      </c>
      <c r="AE43" s="14">
        <v>1.51972</v>
      </c>
      <c r="AF43" s="131">
        <f t="shared" ref="AF43:AF45" si="67">(AE43/AE$15)*100</f>
        <v>56355.500618046972</v>
      </c>
      <c r="AG43" s="131">
        <v>0.2495</v>
      </c>
      <c r="AH43" s="131">
        <f t="shared" ref="AH43:AH45" si="68">(AG43/AG$15)*100</f>
        <v>108951.96506550217</v>
      </c>
      <c r="AI43" s="14">
        <v>1.4130066666666665</v>
      </c>
      <c r="AJ43" s="131">
        <f t="shared" ref="AJ43:AJ45" si="69">(AI43/AI$15)*100</f>
        <v>45926.543878656557</v>
      </c>
      <c r="AK43" s="14">
        <v>0.22102233333333343</v>
      </c>
      <c r="AL43" s="131">
        <f t="shared" ref="AL43:AL45" si="70">(AK43/AK$15)*100</f>
        <v>11363.616109682955</v>
      </c>
      <c r="AM43" s="131">
        <v>3.2649999999999998E-2</v>
      </c>
      <c r="AN43" s="131" t="e">
        <f t="shared" ref="AN43:AN45" si="71">(AM43/AM$15)*100</f>
        <v>#DIV/0!</v>
      </c>
      <c r="AO43" s="14">
        <v>0</v>
      </c>
      <c r="AP43" s="131">
        <f t="shared" ref="AP43:AP45" si="72">(AO43/AO$15)*100</f>
        <v>0</v>
      </c>
      <c r="AQ43" s="14">
        <v>0</v>
      </c>
      <c r="AR43" s="131">
        <f t="shared" ref="AR43:AR45" si="73">(AQ43/AQ$15)*100</f>
        <v>0</v>
      </c>
      <c r="AS43" s="131">
        <v>4.8497319999999995</v>
      </c>
      <c r="AT43" s="131">
        <f t="shared" ref="AT43:AT45" si="74">(AS43/AS$15)*100</f>
        <v>16627.652571428571</v>
      </c>
      <c r="AU43" s="14">
        <v>67.885023333333336</v>
      </c>
      <c r="AV43" s="131">
        <f t="shared" ref="AV43:AV45" si="75">(AU43/AU$15)*100</f>
        <v>535934.39473684214</v>
      </c>
      <c r="AW43" s="14">
        <v>65.149683333333343</v>
      </c>
      <c r="AX43" s="131">
        <f t="shared" ref="AX43:AX45" si="76">(AW43/AW$15)*100</f>
        <v>779924.3814844375</v>
      </c>
      <c r="AY43" s="131">
        <v>1.0276E-3</v>
      </c>
      <c r="AZ43" s="131">
        <f t="shared" ref="AZ43:AZ45" si="77">(AY43/AY$15)*100</f>
        <v>54.370370370370367</v>
      </c>
      <c r="BA43" s="14">
        <v>1.9999999999999532E-4</v>
      </c>
      <c r="BB43" s="131">
        <f t="shared" ref="BB43:BB45" si="78">(BA43/BA$15)*100</f>
        <v>4.3165467625898266</v>
      </c>
      <c r="BC43" s="14">
        <v>0</v>
      </c>
      <c r="BD43" s="131">
        <f t="shared" ref="BD43:BD45" si="79">(BC43/BC$15)*100</f>
        <v>0</v>
      </c>
    </row>
    <row r="44" spans="1:56" x14ac:dyDescent="0.2">
      <c r="A44" s="45"/>
      <c r="B44" s="45" t="s">
        <v>366</v>
      </c>
      <c r="C44" s="131">
        <v>2.6000000000000002E-2</v>
      </c>
      <c r="D44" s="131">
        <f t="shared" si="54"/>
        <v>2.3455824863174355</v>
      </c>
      <c r="E44" s="14">
        <v>0</v>
      </c>
      <c r="F44" s="131">
        <f t="shared" si="54"/>
        <v>0</v>
      </c>
      <c r="G44" s="14">
        <v>0</v>
      </c>
      <c r="H44" s="131">
        <f t="shared" si="55"/>
        <v>0</v>
      </c>
      <c r="I44" s="131">
        <v>3.6049999999999999E-2</v>
      </c>
      <c r="J44" s="131">
        <f t="shared" si="56"/>
        <v>11.035714285714286</v>
      </c>
      <c r="K44" s="14">
        <v>0</v>
      </c>
      <c r="L44" s="131">
        <f t="shared" si="57"/>
        <v>0</v>
      </c>
      <c r="M44" s="14">
        <v>0</v>
      </c>
      <c r="N44" s="131">
        <f t="shared" si="58"/>
        <v>0</v>
      </c>
      <c r="O44" s="131">
        <v>6.8250000000000005E-2</v>
      </c>
      <c r="P44" s="131">
        <f t="shared" si="59"/>
        <v>372.17027894503218</v>
      </c>
      <c r="Q44" s="14">
        <v>0</v>
      </c>
      <c r="R44" s="131">
        <f t="shared" si="60"/>
        <v>0</v>
      </c>
      <c r="S44" s="14">
        <v>0</v>
      </c>
      <c r="T44" s="131">
        <f t="shared" si="61"/>
        <v>0</v>
      </c>
      <c r="U44" s="131">
        <v>0.18554999999999999</v>
      </c>
      <c r="V44" s="131">
        <f t="shared" si="62"/>
        <v>3556.1873123362934</v>
      </c>
      <c r="W44" s="14">
        <v>0</v>
      </c>
      <c r="X44" s="131">
        <f t="shared" si="63"/>
        <v>0</v>
      </c>
      <c r="Y44" s="14">
        <v>0</v>
      </c>
      <c r="Z44" s="131">
        <f t="shared" si="64"/>
        <v>0</v>
      </c>
      <c r="AA44" s="131">
        <v>4.3249003999999994E-2</v>
      </c>
      <c r="AB44" s="131">
        <f t="shared" si="65"/>
        <v>3649.7049789029525</v>
      </c>
      <c r="AC44" s="14">
        <v>0</v>
      </c>
      <c r="AD44" s="131">
        <f t="shared" si="66"/>
        <v>0</v>
      </c>
      <c r="AE44" s="14">
        <v>0</v>
      </c>
      <c r="AF44" s="131">
        <f t="shared" si="67"/>
        <v>0</v>
      </c>
      <c r="AG44" s="131">
        <v>1.4233536000000001E-2</v>
      </c>
      <c r="AH44" s="131">
        <f t="shared" si="68"/>
        <v>6215.517903930132</v>
      </c>
      <c r="AI44" s="14">
        <v>0</v>
      </c>
      <c r="AJ44" s="131">
        <f t="shared" si="69"/>
        <v>0</v>
      </c>
      <c r="AK44" s="14">
        <v>0</v>
      </c>
      <c r="AL44" s="131">
        <f t="shared" si="70"/>
        <v>0</v>
      </c>
      <c r="AM44" s="131">
        <v>0</v>
      </c>
      <c r="AN44" s="131" t="e">
        <f t="shared" si="71"/>
        <v>#DIV/0!</v>
      </c>
      <c r="AO44" s="14">
        <v>0</v>
      </c>
      <c r="AP44" s="131">
        <f t="shared" si="72"/>
        <v>0</v>
      </c>
      <c r="AQ44" s="14">
        <v>0</v>
      </c>
      <c r="AR44" s="131">
        <f t="shared" si="73"/>
        <v>0</v>
      </c>
      <c r="AS44" s="131">
        <v>5.9848728000000004E-2</v>
      </c>
      <c r="AT44" s="131">
        <f t="shared" si="74"/>
        <v>205.19563885714288</v>
      </c>
      <c r="AU44" s="14">
        <v>0</v>
      </c>
      <c r="AV44" s="131">
        <f t="shared" si="75"/>
        <v>0</v>
      </c>
      <c r="AW44" s="14">
        <v>0</v>
      </c>
      <c r="AX44" s="131">
        <f t="shared" si="76"/>
        <v>0</v>
      </c>
      <c r="AY44" s="131">
        <v>1.8338380000000001E-2</v>
      </c>
      <c r="AZ44" s="131">
        <f t="shared" si="77"/>
        <v>970.28465608465615</v>
      </c>
      <c r="BA44" s="14">
        <v>0</v>
      </c>
      <c r="BB44" s="131">
        <f t="shared" si="78"/>
        <v>0</v>
      </c>
      <c r="BC44" s="14">
        <v>0</v>
      </c>
      <c r="BD44" s="131">
        <f t="shared" si="79"/>
        <v>0</v>
      </c>
    </row>
    <row r="45" spans="1:56" x14ac:dyDescent="0.2">
      <c r="A45" s="45"/>
      <c r="B45" s="132" t="s">
        <v>367</v>
      </c>
      <c r="C45" s="133">
        <f>SUM(C42:C44)</f>
        <v>40.589387120000005</v>
      </c>
      <c r="D45" s="131">
        <f t="shared" si="54"/>
        <v>3661.7598291934805</v>
      </c>
      <c r="E45" s="133">
        <f t="shared" ref="E45:BC45" si="80">SUM(E42:E44)</f>
        <v>57.644953999999998</v>
      </c>
      <c r="F45" s="131">
        <f t="shared" si="54"/>
        <v>7820.1529347924379</v>
      </c>
      <c r="G45" s="133">
        <f t="shared" si="80"/>
        <v>61.974484999999994</v>
      </c>
      <c r="H45" s="131">
        <f t="shared" si="55"/>
        <v>8178.2112694642383</v>
      </c>
      <c r="I45" s="133">
        <f t="shared" si="80"/>
        <v>137.99081939999996</v>
      </c>
      <c r="J45" s="131">
        <f t="shared" si="56"/>
        <v>42242.087571428565</v>
      </c>
      <c r="K45" s="133">
        <f t="shared" si="80"/>
        <v>188.29775333333333</v>
      </c>
      <c r="L45" s="131">
        <f t="shared" si="57"/>
        <v>41414.461876832836</v>
      </c>
      <c r="M45" s="133">
        <f t="shared" si="80"/>
        <v>176.78346666666667</v>
      </c>
      <c r="N45" s="131">
        <f t="shared" si="58"/>
        <v>52823.745019920316</v>
      </c>
      <c r="O45" s="133">
        <f t="shared" si="80"/>
        <v>110.69892849999999</v>
      </c>
      <c r="P45" s="131">
        <f t="shared" si="59"/>
        <v>603646.16994521872</v>
      </c>
      <c r="Q45" s="133">
        <f t="shared" si="80"/>
        <v>90.862596666666676</v>
      </c>
      <c r="R45" s="131">
        <f t="shared" si="60"/>
        <v>1358862.3629112663</v>
      </c>
      <c r="S45" s="133">
        <f t="shared" si="80"/>
        <v>86.445999999999998</v>
      </c>
      <c r="T45" s="131">
        <f t="shared" si="61"/>
        <v>4681191.3357400717</v>
      </c>
      <c r="U45" s="133">
        <f t="shared" si="80"/>
        <v>264.35987280000001</v>
      </c>
      <c r="V45" s="131">
        <f t="shared" si="62"/>
        <v>5066630.1565195173</v>
      </c>
      <c r="W45" s="133">
        <f t="shared" si="80"/>
        <v>152.41600000000005</v>
      </c>
      <c r="X45" s="131">
        <f t="shared" si="63"/>
        <v>6096640.0000000019</v>
      </c>
      <c r="Y45" s="133">
        <f t="shared" si="80"/>
        <v>142.66666666666669</v>
      </c>
      <c r="Z45" s="131">
        <f t="shared" si="64"/>
        <v>5084343.0743644582</v>
      </c>
      <c r="AA45" s="133">
        <f t="shared" si="80"/>
        <v>18.769363206000001</v>
      </c>
      <c r="AB45" s="131">
        <f t="shared" si="65"/>
        <v>1583912.5068354432</v>
      </c>
      <c r="AC45" s="133">
        <f t="shared" si="80"/>
        <v>20.721423333333334</v>
      </c>
      <c r="AD45" s="131">
        <f t="shared" si="66"/>
        <v>1188609.3690248565</v>
      </c>
      <c r="AE45" s="133">
        <f t="shared" si="80"/>
        <v>17.769719999999996</v>
      </c>
      <c r="AF45" s="131">
        <f t="shared" si="67"/>
        <v>658951.29789864016</v>
      </c>
      <c r="AG45" s="133">
        <f t="shared" si="80"/>
        <v>7.2874600159999998</v>
      </c>
      <c r="AH45" s="131">
        <f t="shared" si="68"/>
        <v>3182296.9502183404</v>
      </c>
      <c r="AI45" s="133">
        <f t="shared" si="80"/>
        <v>8.4550066666666659</v>
      </c>
      <c r="AJ45" s="131">
        <f t="shared" si="69"/>
        <v>274810.61755146261</v>
      </c>
      <c r="AK45" s="133">
        <f t="shared" si="80"/>
        <v>4.0063556666666669</v>
      </c>
      <c r="AL45" s="131">
        <f t="shared" si="70"/>
        <v>205982.29648671809</v>
      </c>
      <c r="AM45" s="133">
        <f t="shared" si="80"/>
        <v>0.158210503</v>
      </c>
      <c r="AN45" s="131" t="e">
        <f t="shared" si="71"/>
        <v>#DIV/0!</v>
      </c>
      <c r="AO45" s="133">
        <f t="shared" si="80"/>
        <v>0.47533333333333339</v>
      </c>
      <c r="AP45" s="131">
        <f t="shared" si="72"/>
        <v>46256.649798884129</v>
      </c>
      <c r="AQ45" s="133">
        <f t="shared" si="80"/>
        <v>0.4426666666666666</v>
      </c>
      <c r="AR45" s="131">
        <f t="shared" si="73"/>
        <v>3477.3500916470275</v>
      </c>
      <c r="AS45" s="133">
        <f t="shared" si="80"/>
        <v>83.098833848000012</v>
      </c>
      <c r="AT45" s="131">
        <f t="shared" si="74"/>
        <v>284910.28747885721</v>
      </c>
      <c r="AU45" s="133">
        <f t="shared" si="80"/>
        <v>149.5711566666667</v>
      </c>
      <c r="AV45" s="131">
        <f t="shared" si="75"/>
        <v>1180824.9210526319</v>
      </c>
      <c r="AW45" s="133">
        <f t="shared" si="80"/>
        <v>152.35748333333333</v>
      </c>
      <c r="AX45" s="131">
        <f t="shared" si="76"/>
        <v>1823912.410215483</v>
      </c>
      <c r="AY45" s="133">
        <f t="shared" si="80"/>
        <v>7.5371456600000002</v>
      </c>
      <c r="AZ45" s="131">
        <f t="shared" si="77"/>
        <v>398790.77566137561</v>
      </c>
      <c r="BA45" s="133">
        <f t="shared" si="80"/>
        <v>0.81266666666666676</v>
      </c>
      <c r="BB45" s="131">
        <f t="shared" si="78"/>
        <v>17539.568345323743</v>
      </c>
      <c r="BC45" s="133">
        <f t="shared" si="80"/>
        <v>0.42466666666666669</v>
      </c>
      <c r="BD45" s="131">
        <f t="shared" si="79"/>
        <v>417.56801048836445</v>
      </c>
    </row>
    <row r="46" spans="1:56" x14ac:dyDescent="0.2">
      <c r="A46" s="16" t="s">
        <v>8</v>
      </c>
      <c r="B46" s="16" t="s">
        <v>55</v>
      </c>
      <c r="C46" s="131">
        <v>40.369389120000001</v>
      </c>
      <c r="D46" s="131">
        <f>(C46/C$19)*100</f>
        <v>810.12885485488493</v>
      </c>
      <c r="E46" s="14">
        <v>53.33146666666665</v>
      </c>
      <c r="F46" s="131">
        <f>(E46/E$19)*100</f>
        <v>2152.6724222350003</v>
      </c>
      <c r="G46" s="14">
        <v>63.905000000000008</v>
      </c>
      <c r="H46" s="131">
        <f>(G46/G$19)*100</f>
        <v>2667.8596407861687</v>
      </c>
      <c r="I46" s="131">
        <v>136.00476939999999</v>
      </c>
      <c r="J46" s="131">
        <f>(I46/I$19)*100</f>
        <v>7085.4613309646229</v>
      </c>
      <c r="K46" s="14">
        <v>163.09133333333335</v>
      </c>
      <c r="L46" s="131">
        <f>(K46/K$19)*100</f>
        <v>8303.5208351166712</v>
      </c>
      <c r="M46" s="14">
        <v>169.4086666666667</v>
      </c>
      <c r="N46" s="131">
        <f>(M46/M$19)*100</f>
        <v>5528.1158388190233</v>
      </c>
      <c r="O46" s="131">
        <v>107.03067849999999</v>
      </c>
      <c r="P46" s="131">
        <f>(O46/O$19)*100</f>
        <v>5633193.6052631615</v>
      </c>
      <c r="Q46" s="14">
        <v>77.045000000000002</v>
      </c>
      <c r="R46" s="131">
        <f>(Q46/Q$19)*100</f>
        <v>810222.32039353647</v>
      </c>
      <c r="S46" s="14">
        <v>91.970999999999989</v>
      </c>
      <c r="T46" s="131">
        <f>(S46/S$19)*100</f>
        <v>959956.47297001525</v>
      </c>
      <c r="U46" s="131">
        <v>248.47513480000001</v>
      </c>
      <c r="V46" s="131">
        <f>(U46/U$19)*100</f>
        <v>31813981.000697725</v>
      </c>
      <c r="W46" s="14">
        <v>224.48266666666669</v>
      </c>
      <c r="X46" s="131">
        <f>(W46/W$19)*100</f>
        <v>3619655.1336990893</v>
      </c>
      <c r="Y46" s="14">
        <v>149.02733333333336</v>
      </c>
      <c r="Z46" s="131">
        <f>(Y46/Y$19)*100</f>
        <v>1318170.4259422417</v>
      </c>
      <c r="AA46" s="131">
        <v>18.09461576</v>
      </c>
      <c r="AB46" s="131">
        <f>(AA46/AA$19)*100</f>
        <v>456956.07050448906</v>
      </c>
      <c r="AC46" s="14">
        <v>21.099466666666668</v>
      </c>
      <c r="AD46" s="131">
        <f>(AC46/AC$19)*100</f>
        <v>534358.77360455482</v>
      </c>
      <c r="AE46" s="14">
        <v>17.308</v>
      </c>
      <c r="AF46" s="131">
        <f>(AE46/AE$19)*100</f>
        <v>1862763.1238561843</v>
      </c>
      <c r="AG46" s="131">
        <v>7.0237264799999997</v>
      </c>
      <c r="AH46" s="131">
        <f>(AG46/AG$19)*100</f>
        <v>223191.11009378056</v>
      </c>
      <c r="AI46" s="14">
        <v>8.6836666666666673</v>
      </c>
      <c r="AJ46" s="131">
        <f>(AI46/AI$19)*100</f>
        <v>760009.22615717258</v>
      </c>
      <c r="AK46" s="14">
        <v>5.0269999999999992</v>
      </c>
      <c r="AL46" s="131">
        <f>(AK46/AK$19)*100</f>
        <v>621231.72865142848</v>
      </c>
      <c r="AM46" s="131">
        <v>0.12556050299999999</v>
      </c>
      <c r="AN46" s="131">
        <f>(AM46/AM$19)*100</f>
        <v>25069.37978039185</v>
      </c>
      <c r="AO46" s="14">
        <v>0.45399999999999996</v>
      </c>
      <c r="AP46" s="131">
        <f>(AO46/AO$19)*100</f>
        <v>4127.2727272727234</v>
      </c>
      <c r="AQ46" s="14">
        <v>0.39399999999999996</v>
      </c>
      <c r="AR46" s="131">
        <f>(AQ46/AQ$19)*100</f>
        <v>156.29944225616759</v>
      </c>
      <c r="AS46" s="131">
        <v>78.189253120000004</v>
      </c>
      <c r="AT46" s="131">
        <f>(AS46/AS$19)*100</f>
        <v>28657.012824914716</v>
      </c>
      <c r="AU46" s="14">
        <v>84.976633333333339</v>
      </c>
      <c r="AV46" s="131">
        <f>(AU46/AU$19)*100</f>
        <v>12738.376871573515</v>
      </c>
      <c r="AW46" s="14">
        <v>88.698299999999989</v>
      </c>
      <c r="AX46" s="131">
        <f>(AW46/AW$19)*100</f>
        <v>76599.846114585045</v>
      </c>
      <c r="AY46" s="131">
        <v>7.5177796800000003</v>
      </c>
      <c r="AZ46" s="131">
        <f>(AY46/AY$19)*100</f>
        <v>8197.1505009140401</v>
      </c>
      <c r="BA46" s="14">
        <v>0</v>
      </c>
      <c r="BB46" s="131">
        <f>(BA46/BA$19)*100</f>
        <v>0</v>
      </c>
      <c r="BC46" s="14">
        <v>0</v>
      </c>
      <c r="BD46" s="131">
        <f>(BC46/BC$19)*100</f>
        <v>0</v>
      </c>
    </row>
    <row r="47" spans="1:56" x14ac:dyDescent="0.2">
      <c r="A47" s="16"/>
      <c r="B47" s="16" t="s">
        <v>365</v>
      </c>
      <c r="C47" s="131">
        <v>0.193998</v>
      </c>
      <c r="D47" s="131">
        <f t="shared" ref="D47:F49" si="81">(C47/C$19)*100</f>
        <v>3.8931324206309412</v>
      </c>
      <c r="E47" s="14">
        <v>8.9088206666666672</v>
      </c>
      <c r="F47" s="131">
        <f t="shared" si="81"/>
        <v>359.5958214244481</v>
      </c>
      <c r="G47" s="14">
        <v>1.9581516666666672</v>
      </c>
      <c r="H47" s="131">
        <f t="shared" ref="H47:H49" si="82">(G47/G$19)*100</f>
        <v>81.747497097851053</v>
      </c>
      <c r="I47" s="131">
        <v>1.95</v>
      </c>
      <c r="J47" s="131">
        <f t="shared" ref="J47:J49" si="83">(I47/I$19)*100</f>
        <v>101.58944907840133</v>
      </c>
      <c r="K47" s="14">
        <v>32.073753333333336</v>
      </c>
      <c r="L47" s="131">
        <f t="shared" ref="L47:L49" si="84">(K47/K$19)*100</f>
        <v>1632.981186801625</v>
      </c>
      <c r="M47" s="14">
        <v>16.558800000000002</v>
      </c>
      <c r="N47" s="131">
        <f t="shared" ref="N47:N49" si="85">(M47/M$19)*100</f>
        <v>540.34404704896895</v>
      </c>
      <c r="O47" s="131">
        <v>3.6000000000000005</v>
      </c>
      <c r="P47" s="131">
        <f t="shared" ref="P47:P49" si="86">(O47/O$19)*100</f>
        <v>189473.68421052647</v>
      </c>
      <c r="Q47" s="14">
        <v>33.011763333333334</v>
      </c>
      <c r="R47" s="131">
        <f t="shared" ref="R47:R49" si="87">(Q47/Q$19)*100</f>
        <v>347159.030283803</v>
      </c>
      <c r="S47" s="14">
        <v>23.619166666666668</v>
      </c>
      <c r="T47" s="131">
        <f t="shared" ref="T47:T49" si="88">(S47/S$19)*100</f>
        <v>246527.40459301617</v>
      </c>
      <c r="U47" s="131">
        <v>15.699187999999999</v>
      </c>
      <c r="V47" s="131">
        <f t="shared" ref="V47:V49" si="89">(U47/U$19)*100</f>
        <v>2010075.0489999603</v>
      </c>
      <c r="W47" s="14">
        <v>40.433333333333351</v>
      </c>
      <c r="X47" s="131">
        <f t="shared" ref="X47:X49" si="90">(W47/W$19)*100</f>
        <v>651964.46899790294</v>
      </c>
      <c r="Y47" s="14">
        <v>12.400000000000006</v>
      </c>
      <c r="Z47" s="131">
        <f t="shared" ref="Z47:Z49" si="91">(Y47/Y$19)*100</f>
        <v>109679.96887607062</v>
      </c>
      <c r="AA47" s="131">
        <v>0.63149844199999994</v>
      </c>
      <c r="AB47" s="131">
        <f t="shared" ref="AB47:AB49" si="92">(AA47/AA$19)*100</f>
        <v>15947.674734488364</v>
      </c>
      <c r="AC47" s="14">
        <v>2.401723333333333</v>
      </c>
      <c r="AD47" s="131">
        <f t="shared" ref="AD47:AD49" si="93">(AC47/AC$19)*100</f>
        <v>60825.32583465505</v>
      </c>
      <c r="AE47" s="14">
        <v>2.0881533333333335</v>
      </c>
      <c r="AF47" s="131">
        <f t="shared" ref="AF47:AF49" si="94">(AE47/AE$19)*100</f>
        <v>224736.25065234024</v>
      </c>
      <c r="AG47" s="131">
        <v>0.2495</v>
      </c>
      <c r="AH47" s="131">
        <f t="shared" ref="AH47:AH49" si="95">(AG47/AG$19)*100</f>
        <v>7928.2959162723901</v>
      </c>
      <c r="AI47" s="14">
        <v>1.9663399999999995</v>
      </c>
      <c r="AJ47" s="131">
        <f t="shared" ref="AJ47:AJ49" si="96">(AI47/AI$19)*100</f>
        <v>172097.4098992623</v>
      </c>
      <c r="AK47" s="14">
        <v>0.60602233333333344</v>
      </c>
      <c r="AL47" s="131">
        <f t="shared" ref="AL47:AL49" si="97">(AK47/AK$19)*100</f>
        <v>74891.645462112399</v>
      </c>
      <c r="AM47" s="131">
        <v>3.2649999999999998E-2</v>
      </c>
      <c r="AN47" s="131">
        <f t="shared" ref="AN47:AN49" si="98">(AM47/AM$19)*100</f>
        <v>6518.8911343385898</v>
      </c>
      <c r="AO47" s="14">
        <v>0.17150466666666667</v>
      </c>
      <c r="AP47" s="131">
        <f t="shared" ref="AP47:AP49" si="99">(AO47/AO$19)*100</f>
        <v>1559.1333333333318</v>
      </c>
      <c r="AQ47" s="14">
        <v>6.2950000000000034E-2</v>
      </c>
      <c r="AR47" s="131">
        <f t="shared" ref="AR47:AR49" si="100">(AQ47/AQ$19)*100</f>
        <v>24.972207842704968</v>
      </c>
      <c r="AS47" s="131">
        <v>4.8497319999999995</v>
      </c>
      <c r="AT47" s="131">
        <f t="shared" ref="AT47:AT49" si="101">(AS47/AS$19)*100</f>
        <v>1777.4671911509786</v>
      </c>
      <c r="AU47" s="14">
        <v>113.60535666666667</v>
      </c>
      <c r="AV47" s="131">
        <f t="shared" ref="AV47:AV49" si="102">(AU47/AU$19)*100</f>
        <v>17029.950364977118</v>
      </c>
      <c r="AW47" s="14">
        <v>39.053350000000002</v>
      </c>
      <c r="AX47" s="131">
        <f t="shared" ref="AX47:AX49" si="103">(AW47/AW$19)*100</f>
        <v>33726.470521521049</v>
      </c>
      <c r="AY47" s="131">
        <v>1.0276E-3</v>
      </c>
      <c r="AZ47" s="131">
        <f t="shared" ref="AZ47:AZ49" si="104">(AY47/AY$19)*100</f>
        <v>1.1204627181544735</v>
      </c>
      <c r="BA47" s="14">
        <v>0</v>
      </c>
      <c r="BB47" s="131">
        <f t="shared" ref="BB47:BB49" si="105">(BA47/BA$19)*100</f>
        <v>0</v>
      </c>
      <c r="BC47" s="14">
        <v>0</v>
      </c>
      <c r="BD47" s="131">
        <f t="shared" ref="BD47:BD49" si="106">(BC47/BC$19)*100</f>
        <v>0</v>
      </c>
    </row>
    <row r="48" spans="1:56" x14ac:dyDescent="0.2">
      <c r="A48" s="16"/>
      <c r="B48" s="16" t="s">
        <v>366</v>
      </c>
      <c r="C48" s="131">
        <v>2.6000000000000002E-2</v>
      </c>
      <c r="D48" s="131">
        <f t="shared" si="81"/>
        <v>0.5217653941607876</v>
      </c>
      <c r="E48" s="14">
        <v>0</v>
      </c>
      <c r="F48" s="131">
        <f t="shared" si="81"/>
        <v>0</v>
      </c>
      <c r="G48" s="14">
        <v>0</v>
      </c>
      <c r="H48" s="131">
        <f t="shared" si="82"/>
        <v>0</v>
      </c>
      <c r="I48" s="131">
        <v>3.6049999999999999E-2</v>
      </c>
      <c r="J48" s="131">
        <f t="shared" si="83"/>
        <v>1.878102379116086</v>
      </c>
      <c r="K48" s="14">
        <v>0</v>
      </c>
      <c r="L48" s="131">
        <f t="shared" si="84"/>
        <v>0</v>
      </c>
      <c r="M48" s="14">
        <v>0</v>
      </c>
      <c r="N48" s="131">
        <f t="shared" si="85"/>
        <v>0</v>
      </c>
      <c r="O48" s="131">
        <v>6.8250000000000005E-2</v>
      </c>
      <c r="P48" s="131">
        <f t="shared" si="86"/>
        <v>3592.1052631578973</v>
      </c>
      <c r="Q48" s="14">
        <v>0</v>
      </c>
      <c r="R48" s="131">
        <f t="shared" si="87"/>
        <v>0</v>
      </c>
      <c r="S48" s="14">
        <v>0</v>
      </c>
      <c r="T48" s="131">
        <f t="shared" si="88"/>
        <v>0</v>
      </c>
      <c r="U48" s="131">
        <v>0.18554999999999999</v>
      </c>
      <c r="V48" s="131">
        <f t="shared" si="89"/>
        <v>23757.243071548834</v>
      </c>
      <c r="W48" s="14">
        <v>0</v>
      </c>
      <c r="X48" s="131">
        <f t="shared" si="90"/>
        <v>0</v>
      </c>
      <c r="Y48" s="14">
        <v>0</v>
      </c>
      <c r="Z48" s="131">
        <f t="shared" si="91"/>
        <v>0</v>
      </c>
      <c r="AA48" s="131">
        <v>4.3249003999999994E-2</v>
      </c>
      <c r="AB48" s="131">
        <f t="shared" si="92"/>
        <v>1092.1975455682696</v>
      </c>
      <c r="AC48" s="14">
        <v>0</v>
      </c>
      <c r="AD48" s="131">
        <f t="shared" si="93"/>
        <v>0</v>
      </c>
      <c r="AE48" s="14">
        <v>0</v>
      </c>
      <c r="AF48" s="131">
        <f t="shared" si="94"/>
        <v>0</v>
      </c>
      <c r="AG48" s="131">
        <v>1.4233536000000001E-2</v>
      </c>
      <c r="AH48" s="131">
        <f t="shared" si="95"/>
        <v>452.29533203573567</v>
      </c>
      <c r="AI48" s="14">
        <v>0</v>
      </c>
      <c r="AJ48" s="131">
        <f t="shared" si="96"/>
        <v>0</v>
      </c>
      <c r="AK48" s="14">
        <v>0</v>
      </c>
      <c r="AL48" s="131">
        <f t="shared" si="97"/>
        <v>0</v>
      </c>
      <c r="AM48" s="131">
        <v>0</v>
      </c>
      <c r="AN48" s="131">
        <f t="shared" si="98"/>
        <v>0</v>
      </c>
      <c r="AO48" s="14">
        <v>0</v>
      </c>
      <c r="AP48" s="131">
        <f t="shared" si="99"/>
        <v>0</v>
      </c>
      <c r="AQ48" s="14">
        <v>0</v>
      </c>
      <c r="AR48" s="131">
        <f t="shared" si="100"/>
        <v>0</v>
      </c>
      <c r="AS48" s="131">
        <v>5.9848728000000004E-2</v>
      </c>
      <c r="AT48" s="131">
        <f t="shared" si="101"/>
        <v>21.935057535574938</v>
      </c>
      <c r="AU48" s="14">
        <v>0</v>
      </c>
      <c r="AV48" s="131">
        <f t="shared" si="102"/>
        <v>0</v>
      </c>
      <c r="AW48" s="14">
        <v>0</v>
      </c>
      <c r="AX48" s="131">
        <f t="shared" si="103"/>
        <v>0</v>
      </c>
      <c r="AY48" s="131">
        <v>1.8338380000000001E-2</v>
      </c>
      <c r="AZ48" s="131">
        <f t="shared" si="104"/>
        <v>19.995592741679285</v>
      </c>
      <c r="BA48" s="14">
        <v>0</v>
      </c>
      <c r="BB48" s="131">
        <f t="shared" si="105"/>
        <v>0</v>
      </c>
      <c r="BC48" s="14">
        <v>0</v>
      </c>
      <c r="BD48" s="131">
        <f t="shared" si="106"/>
        <v>0</v>
      </c>
    </row>
    <row r="49" spans="1:56" x14ac:dyDescent="0.2">
      <c r="A49" s="16"/>
      <c r="B49" s="132" t="s">
        <v>367</v>
      </c>
      <c r="C49" s="133">
        <f>SUM(C46:C48)</f>
        <v>40.589387120000005</v>
      </c>
      <c r="D49" s="131">
        <f t="shared" si="81"/>
        <v>814.54375266967668</v>
      </c>
      <c r="E49" s="133">
        <f t="shared" ref="E49:BC49" si="107">SUM(E46:E48)</f>
        <v>62.240287333333313</v>
      </c>
      <c r="F49" s="131">
        <f t="shared" si="81"/>
        <v>2512.2682436594482</v>
      </c>
      <c r="G49" s="133">
        <f t="shared" si="107"/>
        <v>65.863151666666681</v>
      </c>
      <c r="H49" s="131">
        <f t="shared" si="82"/>
        <v>2749.6071378840197</v>
      </c>
      <c r="I49" s="133">
        <f t="shared" si="107"/>
        <v>137.99081939999996</v>
      </c>
      <c r="J49" s="131">
        <f t="shared" si="83"/>
        <v>7188.9288824221394</v>
      </c>
      <c r="K49" s="133">
        <f t="shared" si="107"/>
        <v>195.1650866666667</v>
      </c>
      <c r="L49" s="131">
        <f t="shared" si="84"/>
        <v>9936.502021918297</v>
      </c>
      <c r="M49" s="133">
        <f t="shared" si="107"/>
        <v>185.9674666666667</v>
      </c>
      <c r="N49" s="131">
        <f t="shared" si="85"/>
        <v>6068.4598858679929</v>
      </c>
      <c r="O49" s="133">
        <f t="shared" si="107"/>
        <v>110.69892849999999</v>
      </c>
      <c r="P49" s="131">
        <f t="shared" si="86"/>
        <v>5826259.394736846</v>
      </c>
      <c r="Q49" s="133">
        <f t="shared" si="107"/>
        <v>110.05676333333334</v>
      </c>
      <c r="R49" s="131">
        <f t="shared" si="87"/>
        <v>1157381.3506773394</v>
      </c>
      <c r="S49" s="133">
        <f t="shared" si="107"/>
        <v>115.59016666666666</v>
      </c>
      <c r="T49" s="131">
        <f t="shared" si="88"/>
        <v>1206483.8775630314</v>
      </c>
      <c r="U49" s="133">
        <f t="shared" si="107"/>
        <v>264.35987280000001</v>
      </c>
      <c r="V49" s="131">
        <f t="shared" si="89"/>
        <v>33847813.292769231</v>
      </c>
      <c r="W49" s="133">
        <f t="shared" si="107"/>
        <v>264.91600000000005</v>
      </c>
      <c r="X49" s="131">
        <f t="shared" si="90"/>
        <v>4271619.6026969925</v>
      </c>
      <c r="Y49" s="133">
        <f t="shared" si="107"/>
        <v>161.42733333333337</v>
      </c>
      <c r="Z49" s="131">
        <f t="shared" si="91"/>
        <v>1427850.3948183123</v>
      </c>
      <c r="AA49" s="133">
        <f t="shared" si="107"/>
        <v>18.769363206000001</v>
      </c>
      <c r="AB49" s="131">
        <f t="shared" si="92"/>
        <v>473995.94278454571</v>
      </c>
      <c r="AC49" s="133">
        <f t="shared" si="107"/>
        <v>23.501190000000001</v>
      </c>
      <c r="AD49" s="131">
        <f t="shared" si="93"/>
        <v>595184.09943920991</v>
      </c>
      <c r="AE49" s="133">
        <f t="shared" si="107"/>
        <v>19.396153333333334</v>
      </c>
      <c r="AF49" s="131">
        <f t="shared" si="94"/>
        <v>2087499.3745085248</v>
      </c>
      <c r="AG49" s="133">
        <f t="shared" si="107"/>
        <v>7.2874600159999998</v>
      </c>
      <c r="AH49" s="131">
        <f t="shared" si="95"/>
        <v>231571.70134208869</v>
      </c>
      <c r="AI49" s="133">
        <f t="shared" si="107"/>
        <v>10.650006666666666</v>
      </c>
      <c r="AJ49" s="131">
        <f t="shared" si="96"/>
        <v>932106.63605643471</v>
      </c>
      <c r="AK49" s="133">
        <f t="shared" si="107"/>
        <v>5.6330223333333329</v>
      </c>
      <c r="AL49" s="131">
        <f t="shared" si="97"/>
        <v>696123.37411354098</v>
      </c>
      <c r="AM49" s="133">
        <f t="shared" si="107"/>
        <v>0.158210503</v>
      </c>
      <c r="AN49" s="131">
        <f t="shared" si="98"/>
        <v>31588.270914730441</v>
      </c>
      <c r="AO49" s="133">
        <f t="shared" si="107"/>
        <v>0.6255046666666666</v>
      </c>
      <c r="AP49" s="131">
        <f t="shared" si="99"/>
        <v>5686.4060606060548</v>
      </c>
      <c r="AQ49" s="133">
        <f t="shared" si="107"/>
        <v>0.45694999999999997</v>
      </c>
      <c r="AR49" s="131">
        <f t="shared" si="100"/>
        <v>181.27165009887256</v>
      </c>
      <c r="AS49" s="133">
        <f t="shared" si="107"/>
        <v>83.098833848000012</v>
      </c>
      <c r="AT49" s="131">
        <f t="shared" si="101"/>
        <v>30456.415073601271</v>
      </c>
      <c r="AU49" s="133">
        <f t="shared" si="107"/>
        <v>198.58199000000002</v>
      </c>
      <c r="AV49" s="131">
        <f t="shared" si="102"/>
        <v>29768.327236550631</v>
      </c>
      <c r="AW49" s="133">
        <f t="shared" si="107"/>
        <v>127.75164999999998</v>
      </c>
      <c r="AX49" s="131">
        <f t="shared" si="103"/>
        <v>110326.31663610609</v>
      </c>
      <c r="AY49" s="133">
        <f t="shared" si="107"/>
        <v>7.5371456600000002</v>
      </c>
      <c r="AZ49" s="131">
        <f t="shared" si="104"/>
        <v>8218.2665563738738</v>
      </c>
      <c r="BA49" s="133">
        <f t="shared" si="107"/>
        <v>0</v>
      </c>
      <c r="BB49" s="131">
        <f t="shared" si="105"/>
        <v>0</v>
      </c>
      <c r="BC49" s="133">
        <f t="shared" si="107"/>
        <v>0</v>
      </c>
      <c r="BD49" s="131">
        <f t="shared" si="106"/>
        <v>0</v>
      </c>
    </row>
    <row r="50" spans="1:56" x14ac:dyDescent="0.2">
      <c r="A50" t="s">
        <v>9</v>
      </c>
      <c r="B50" t="s">
        <v>55</v>
      </c>
      <c r="C50" s="131">
        <v>40.369389120000001</v>
      </c>
      <c r="D50" s="131">
        <f>(C50/C$23)*100</f>
        <v>7087.319421317683</v>
      </c>
      <c r="E50" s="14">
        <v>57.174799999999991</v>
      </c>
      <c r="F50" s="131">
        <f>(E50/E$23)*100</f>
        <v>5379.1875004058593</v>
      </c>
      <c r="G50" s="14">
        <v>43.748333333333335</v>
      </c>
      <c r="H50" s="131">
        <f>(G50/G$23)*100</f>
        <v>3971.6543762558517</v>
      </c>
      <c r="I50" s="131">
        <v>136.00476939999999</v>
      </c>
      <c r="J50" s="131">
        <f>(I50/I$23)*100</f>
        <v>60501.363892823938</v>
      </c>
      <c r="K50" s="14">
        <v>166.79133333333334</v>
      </c>
      <c r="L50" s="131">
        <f>(K50/K$23)*100</f>
        <v>16507.252278205673</v>
      </c>
      <c r="M50" s="14">
        <v>155.92333333333337</v>
      </c>
      <c r="N50" s="131">
        <f>(M50/M$23)*100</f>
        <v>26416.303000801076</v>
      </c>
      <c r="O50" s="131">
        <v>107.03067849999999</v>
      </c>
      <c r="P50" s="131">
        <f>(O50/O$23)*100</f>
        <v>4978171.0930232583</v>
      </c>
      <c r="Q50" s="14">
        <v>79.323333333333352</v>
      </c>
      <c r="R50" s="131">
        <f>(Q50/Q$23)*100</f>
        <v>198040.33504743362</v>
      </c>
      <c r="S50" s="14">
        <v>96.856666666666669</v>
      </c>
      <c r="T50" s="131">
        <f>(S50/S$23)*100</f>
        <v>907552.78383647196</v>
      </c>
      <c r="U50" s="131">
        <v>248.47513480000001</v>
      </c>
      <c r="V50" s="131">
        <f>(U50/U$23)*100</f>
        <v>2984089.8451495874</v>
      </c>
      <c r="W50" s="14">
        <v>244.48266666666669</v>
      </c>
      <c r="X50" s="131">
        <f>(W50/W$23)*100</f>
        <v>2230005.2049878961</v>
      </c>
      <c r="Y50" s="14">
        <v>178.33333333333334</v>
      </c>
      <c r="Z50" s="131">
        <f>(Y50/Y$23)*100</f>
        <v>8249093.7860611873</v>
      </c>
      <c r="AA50" s="131">
        <v>18.09461576</v>
      </c>
      <c r="AB50" s="131">
        <f>(AA50/AA$23)*100</f>
        <v>369277.87265306164</v>
      </c>
      <c r="AC50" s="14">
        <v>20.159800000000001</v>
      </c>
      <c r="AD50" s="131">
        <f>(AC50/AC$23)*100</f>
        <v>1399161.6595343165</v>
      </c>
      <c r="AE50" s="14">
        <v>17.855</v>
      </c>
      <c r="AF50" s="131">
        <f>(AE50/AE$23)*100</f>
        <v>104619.340170746</v>
      </c>
      <c r="AG50" s="131">
        <v>7.0237264799999997</v>
      </c>
      <c r="AH50" s="131">
        <f>(AG50/AG$23)*100</f>
        <v>137778.99691149831</v>
      </c>
      <c r="AI50" s="14">
        <v>8.4436666666666671</v>
      </c>
      <c r="AJ50" s="131">
        <f>(AI50/AI$23)*100</f>
        <v>1770273.5466001937</v>
      </c>
      <c r="AK50" s="14">
        <v>4.0203333333333333</v>
      </c>
      <c r="AL50" s="131">
        <f>(AK50/AK$23)*100</f>
        <v>213243.69412796042</v>
      </c>
      <c r="AM50" s="131">
        <v>0.12556050299999999</v>
      </c>
      <c r="AN50" s="131">
        <f>(AM50/AM$23)*100</f>
        <v>16849.922207067499</v>
      </c>
      <c r="AO50" s="14">
        <v>0.53266666666666673</v>
      </c>
      <c r="AP50" s="131">
        <f>(AO50/AO$23)*100</f>
        <v>3945.6790123456599</v>
      </c>
      <c r="AQ50" s="14">
        <v>0.31546666666666662</v>
      </c>
      <c r="AR50" s="131">
        <f>(AQ50/AQ$23)*100</f>
        <v>324.04118824068632</v>
      </c>
      <c r="AS50" s="131">
        <v>78.189253120000004</v>
      </c>
      <c r="AT50" s="131">
        <f>(AS50/AS$23)*100</f>
        <v>99748.357640262067</v>
      </c>
      <c r="AU50" s="14">
        <v>92.939800000000005</v>
      </c>
      <c r="AV50" s="131">
        <f>(AU50/AU$23)*100</f>
        <v>169370.72355828455</v>
      </c>
      <c r="AW50" s="14">
        <v>84.47966666666666</v>
      </c>
      <c r="AX50" s="131">
        <f>(AW50/AW$23)*100</f>
        <v>66781.243928221302</v>
      </c>
      <c r="AY50" s="131">
        <v>7.5177796800000003</v>
      </c>
      <c r="AZ50" s="131">
        <f>(AY50/AY$23)*100</f>
        <v>12190.994075675668</v>
      </c>
      <c r="BA50" s="14">
        <v>0.57813333333333317</v>
      </c>
      <c r="BB50" s="131">
        <f>(BA50/BA$23)*100</f>
        <v>658.01377774485206</v>
      </c>
      <c r="BC50" s="14">
        <v>0.43033333333333323</v>
      </c>
      <c r="BD50" s="131">
        <f>(BC50/BC$23)*100</f>
        <v>2439.760673274568</v>
      </c>
    </row>
    <row r="51" spans="1:56" x14ac:dyDescent="0.2">
      <c r="B51" t="s">
        <v>365</v>
      </c>
      <c r="C51" s="131">
        <v>0.193998</v>
      </c>
      <c r="D51" s="131">
        <f t="shared" ref="D51:F53" si="108">(C51/C$23)*100</f>
        <v>34.058622710632385</v>
      </c>
      <c r="E51" s="14">
        <v>9.2454873333333349</v>
      </c>
      <c r="F51" s="131">
        <f t="shared" si="108"/>
        <v>869.84492991015929</v>
      </c>
      <c r="G51" s="14">
        <v>1.9064850000000009</v>
      </c>
      <c r="H51" s="131">
        <f t="shared" ref="H51:H53" si="109">(G51/G$23)*100</f>
        <v>173.07858189301245</v>
      </c>
      <c r="I51" s="131">
        <v>1.95</v>
      </c>
      <c r="J51" s="131">
        <f t="shared" ref="J51:J53" si="110">(I51/I$23)*100</f>
        <v>867.45237032111527</v>
      </c>
      <c r="K51" s="14">
        <v>33.404753333333325</v>
      </c>
      <c r="L51" s="131">
        <f t="shared" ref="L51:L53" si="111">(K51/K$23)*100</f>
        <v>3306.0512170770166</v>
      </c>
      <c r="M51" s="14">
        <v>16.239800000000002</v>
      </c>
      <c r="N51" s="131">
        <f t="shared" ref="N51:N53" si="112">(M51/M$23)*100</f>
        <v>2751.3231554337131</v>
      </c>
      <c r="O51" s="131">
        <v>3.6000000000000005</v>
      </c>
      <c r="P51" s="131">
        <f t="shared" ref="P51:P53" si="113">(O51/O$23)*100</f>
        <v>167441.86046511639</v>
      </c>
      <c r="Q51" s="14">
        <v>32.440763333333329</v>
      </c>
      <c r="R51" s="131">
        <f t="shared" ref="R51:R53" si="114">(Q51/Q$23)*100</f>
        <v>80992.305413218011</v>
      </c>
      <c r="S51" s="14">
        <v>24.564833333333336</v>
      </c>
      <c r="T51" s="131">
        <f t="shared" ref="T51:T53" si="115">(S51/S$23)*100</f>
        <v>230173.96368667411</v>
      </c>
      <c r="U51" s="131">
        <v>15.699187999999999</v>
      </c>
      <c r="V51" s="131">
        <f t="shared" ref="V51:V53" si="116">(U51/U$23)*100</f>
        <v>188541.149300925</v>
      </c>
      <c r="W51" s="14">
        <v>64.701666666666654</v>
      </c>
      <c r="X51" s="131">
        <f t="shared" ref="X51:X53" si="117">(W51/W$23)*100</f>
        <v>590164.75648467988</v>
      </c>
      <c r="Y51" s="14">
        <v>19.735000000000007</v>
      </c>
      <c r="Z51" s="131">
        <f t="shared" ref="Z51:Z53" si="118">(Y51/Y$23)*100</f>
        <v>912874.01421262184</v>
      </c>
      <c r="AA51" s="131">
        <v>0.63149844199999994</v>
      </c>
      <c r="AB51" s="131">
        <f t="shared" ref="AB51:AB53" si="119">(AA51/AA$23)*100</f>
        <v>12887.723306122462</v>
      </c>
      <c r="AC51" s="14">
        <v>2.4106233333333331</v>
      </c>
      <c r="AD51" s="131">
        <f t="shared" ref="AD51:AD53" si="120">(AC51/AC$23)*100</f>
        <v>167305.81372725981</v>
      </c>
      <c r="AE51" s="14">
        <v>1.9953866666666671</v>
      </c>
      <c r="AF51" s="131">
        <f t="shared" ref="AF51:AF53" si="121">(AE51/AE$23)*100</f>
        <v>11691.741050247605</v>
      </c>
      <c r="AG51" s="131">
        <v>0.2495</v>
      </c>
      <c r="AH51" s="131">
        <f t="shared" ref="AH51:AH53" si="122">(AG51/AG$23)*100</f>
        <v>4894.2480643720664</v>
      </c>
      <c r="AI51" s="14">
        <v>2.2427733333333331</v>
      </c>
      <c r="AJ51" s="131">
        <f t="shared" ref="AJ51:AJ53" si="123">(AI51/AI$23)*100</f>
        <v>470213.05550752097</v>
      </c>
      <c r="AK51" s="14">
        <v>0.71078900000000012</v>
      </c>
      <c r="AL51" s="131">
        <f t="shared" ref="AL51:AL53" si="124">(AK51/AK$23)*100</f>
        <v>37701.170410128238</v>
      </c>
      <c r="AM51" s="131">
        <v>3.2649999999999998E-2</v>
      </c>
      <c r="AN51" s="131">
        <f t="shared" ref="AN51:AN53" si="125">(AM51/AM$23)*100</f>
        <v>4381.5526930531159</v>
      </c>
      <c r="AO51" s="14">
        <v>0.30427133333333334</v>
      </c>
      <c r="AP51" s="131">
        <f t="shared" ref="AP51:AP53" si="126">(AO51/AO$23)*100</f>
        <v>2253.8617283950507</v>
      </c>
      <c r="AQ51" s="14">
        <v>7.3050000000000032E-2</v>
      </c>
      <c r="AR51" s="131">
        <f t="shared" ref="AR51:AR53" si="127">(AQ51/AQ$23)*100</f>
        <v>75.035530856874942</v>
      </c>
      <c r="AS51" s="131">
        <v>4.8497319999999995</v>
      </c>
      <c r="AT51" s="131">
        <f t="shared" ref="AT51:AT53" si="128">(AS51/AS$23)*100</f>
        <v>6186.9474728578061</v>
      </c>
      <c r="AU51" s="14">
        <v>67.121523333333315</v>
      </c>
      <c r="AV51" s="131">
        <f t="shared" ref="AV51:AV53" si="129">(AU51/AU$23)*100</f>
        <v>122320.26508880954</v>
      </c>
      <c r="AW51" s="14">
        <v>56.486183333333337</v>
      </c>
      <c r="AX51" s="131">
        <f t="shared" ref="AX51:AX53" si="130">(AW51/AW$23)*100</f>
        <v>44652.37300996566</v>
      </c>
      <c r="AY51" s="131">
        <v>1.0276E-3</v>
      </c>
      <c r="AZ51" s="131">
        <f t="shared" ref="AZ51:AZ53" si="131">(AY51/AY$23)*100</f>
        <v>1.6663783783783772</v>
      </c>
      <c r="BA51" s="14">
        <v>0</v>
      </c>
      <c r="BB51" s="131">
        <f t="shared" ref="BB51:BB53" si="132">(BA51/BA$23)*100</f>
        <v>0</v>
      </c>
      <c r="BC51" s="14">
        <v>0</v>
      </c>
      <c r="BD51" s="131">
        <f t="shared" ref="BD51:BD53" si="133">(BC51/BC$23)*100</f>
        <v>0</v>
      </c>
    </row>
    <row r="52" spans="1:56" x14ac:dyDescent="0.2">
      <c r="B52" t="s">
        <v>366</v>
      </c>
      <c r="C52" s="131">
        <v>2.6000000000000002E-2</v>
      </c>
      <c r="D52" s="131">
        <f t="shared" si="108"/>
        <v>4.5646047406490897</v>
      </c>
      <c r="E52" s="14">
        <v>0</v>
      </c>
      <c r="F52" s="131">
        <f t="shared" si="108"/>
        <v>0</v>
      </c>
      <c r="G52" s="14">
        <v>0</v>
      </c>
      <c r="H52" s="131">
        <f t="shared" si="109"/>
        <v>0</v>
      </c>
      <c r="I52" s="131">
        <v>3.6049999999999999E-2</v>
      </c>
      <c r="J52" s="131">
        <f t="shared" si="110"/>
        <v>16.036747666705743</v>
      </c>
      <c r="K52" s="14">
        <v>0</v>
      </c>
      <c r="L52" s="131">
        <f t="shared" si="111"/>
        <v>0</v>
      </c>
      <c r="M52" s="14">
        <v>0</v>
      </c>
      <c r="N52" s="131">
        <f t="shared" si="112"/>
        <v>0</v>
      </c>
      <c r="O52" s="131">
        <v>6.8250000000000005E-2</v>
      </c>
      <c r="P52" s="131">
        <f t="shared" si="113"/>
        <v>3174.418604651165</v>
      </c>
      <c r="Q52" s="14">
        <v>0</v>
      </c>
      <c r="R52" s="131">
        <f t="shared" si="114"/>
        <v>0</v>
      </c>
      <c r="S52" s="14">
        <v>0</v>
      </c>
      <c r="T52" s="131">
        <f t="shared" si="115"/>
        <v>0</v>
      </c>
      <c r="U52" s="131">
        <v>0.18554999999999999</v>
      </c>
      <c r="V52" s="131">
        <f t="shared" si="116"/>
        <v>2228.3834203900628</v>
      </c>
      <c r="W52" s="14">
        <v>0</v>
      </c>
      <c r="X52" s="131">
        <f t="shared" si="117"/>
        <v>0</v>
      </c>
      <c r="Y52" s="14">
        <v>0</v>
      </c>
      <c r="Z52" s="131">
        <f t="shared" si="118"/>
        <v>0</v>
      </c>
      <c r="AA52" s="131">
        <v>4.3249003999999994E-2</v>
      </c>
      <c r="AB52" s="131">
        <f t="shared" si="119"/>
        <v>882.63273469387843</v>
      </c>
      <c r="AC52" s="14">
        <v>0</v>
      </c>
      <c r="AD52" s="131">
        <f t="shared" si="120"/>
        <v>0</v>
      </c>
      <c r="AE52" s="14">
        <v>0</v>
      </c>
      <c r="AF52" s="131">
        <f t="shared" si="121"/>
        <v>0</v>
      </c>
      <c r="AG52" s="131">
        <v>1.4233536000000001E-2</v>
      </c>
      <c r="AH52" s="131">
        <f t="shared" si="122"/>
        <v>279.2082405497801</v>
      </c>
      <c r="AI52" s="14">
        <v>0</v>
      </c>
      <c r="AJ52" s="131">
        <f t="shared" si="123"/>
        <v>0</v>
      </c>
      <c r="AK52" s="14">
        <v>0</v>
      </c>
      <c r="AL52" s="131">
        <f t="shared" si="124"/>
        <v>0</v>
      </c>
      <c r="AM52" s="131">
        <v>0</v>
      </c>
      <c r="AN52" s="131">
        <f t="shared" si="125"/>
        <v>0</v>
      </c>
      <c r="AO52" s="14">
        <v>0</v>
      </c>
      <c r="AP52" s="131">
        <f t="shared" si="126"/>
        <v>0</v>
      </c>
      <c r="AQ52" s="14">
        <v>0</v>
      </c>
      <c r="AR52" s="131">
        <f t="shared" si="127"/>
        <v>0</v>
      </c>
      <c r="AS52" s="131">
        <v>5.9848728000000004E-2</v>
      </c>
      <c r="AT52" s="131">
        <f t="shared" si="128"/>
        <v>76.350803807994822</v>
      </c>
      <c r="AU52" s="14">
        <v>0</v>
      </c>
      <c r="AV52" s="131">
        <f t="shared" si="129"/>
        <v>0</v>
      </c>
      <c r="AW52" s="14">
        <v>0</v>
      </c>
      <c r="AX52" s="131">
        <f t="shared" si="130"/>
        <v>0</v>
      </c>
      <c r="AY52" s="131">
        <v>1.8338380000000001E-2</v>
      </c>
      <c r="AZ52" s="131">
        <f t="shared" si="131"/>
        <v>29.737913513513497</v>
      </c>
      <c r="BA52" s="14">
        <v>0</v>
      </c>
      <c r="BB52" s="131">
        <f t="shared" si="132"/>
        <v>0</v>
      </c>
      <c r="BC52" s="14">
        <v>0</v>
      </c>
      <c r="BD52" s="131">
        <f t="shared" si="133"/>
        <v>0</v>
      </c>
    </row>
    <row r="53" spans="1:56" x14ac:dyDescent="0.2">
      <c r="B53" s="132" t="s">
        <v>367</v>
      </c>
      <c r="C53" s="133">
        <f>SUM(C50:C52)</f>
        <v>40.589387120000005</v>
      </c>
      <c r="D53" s="131">
        <f t="shared" si="108"/>
        <v>7125.9426487689652</v>
      </c>
      <c r="E53" s="133">
        <f t="shared" ref="E53:BC53" si="134">SUM(E50:E52)</f>
        <v>66.42028733333332</v>
      </c>
      <c r="F53" s="131">
        <f t="shared" si="108"/>
        <v>6249.0324303160178</v>
      </c>
      <c r="G53" s="133">
        <f t="shared" si="134"/>
        <v>45.654818333333338</v>
      </c>
      <c r="H53" s="131">
        <f t="shared" si="109"/>
        <v>4144.7329581488648</v>
      </c>
      <c r="I53" s="133">
        <f t="shared" si="134"/>
        <v>137.99081939999996</v>
      </c>
      <c r="J53" s="131">
        <f t="shared" si="110"/>
        <v>61384.853010811741</v>
      </c>
      <c r="K53" s="133">
        <f t="shared" si="134"/>
        <v>200.19608666666667</v>
      </c>
      <c r="L53" s="131">
        <f t="shared" si="111"/>
        <v>19813.303495282689</v>
      </c>
      <c r="M53" s="133">
        <f t="shared" si="134"/>
        <v>172.16313333333338</v>
      </c>
      <c r="N53" s="131">
        <f t="shared" si="112"/>
        <v>29167.626156234794</v>
      </c>
      <c r="O53" s="133">
        <f t="shared" si="134"/>
        <v>110.69892849999999</v>
      </c>
      <c r="P53" s="131">
        <f t="shared" si="113"/>
        <v>5148787.3720930265</v>
      </c>
      <c r="Q53" s="133">
        <f t="shared" si="134"/>
        <v>111.76409666666669</v>
      </c>
      <c r="R53" s="131">
        <f t="shared" si="114"/>
        <v>279032.64046065166</v>
      </c>
      <c r="S53" s="133">
        <f t="shared" si="134"/>
        <v>121.42150000000001</v>
      </c>
      <c r="T53" s="131">
        <f t="shared" si="115"/>
        <v>1137726.747523146</v>
      </c>
      <c r="U53" s="133">
        <f t="shared" si="134"/>
        <v>264.35987280000001</v>
      </c>
      <c r="V53" s="131">
        <f t="shared" si="116"/>
        <v>3174859.3778709024</v>
      </c>
      <c r="W53" s="133">
        <f t="shared" si="134"/>
        <v>309.18433333333337</v>
      </c>
      <c r="X53" s="131">
        <f t="shared" si="117"/>
        <v>2820169.9614725765</v>
      </c>
      <c r="Y53" s="133">
        <f t="shared" si="134"/>
        <v>198.06833333333336</v>
      </c>
      <c r="Z53" s="131">
        <f t="shared" si="118"/>
        <v>9161967.8002738096</v>
      </c>
      <c r="AA53" s="133">
        <f t="shared" si="134"/>
        <v>18.769363206000001</v>
      </c>
      <c r="AB53" s="131">
        <f t="shared" si="119"/>
        <v>383048.22869387799</v>
      </c>
      <c r="AC53" s="133">
        <f t="shared" si="134"/>
        <v>22.570423333333334</v>
      </c>
      <c r="AD53" s="131">
        <f t="shared" si="120"/>
        <v>1566467.4732615764</v>
      </c>
      <c r="AE53" s="133">
        <f t="shared" si="134"/>
        <v>19.850386666666669</v>
      </c>
      <c r="AF53" s="131">
        <f t="shared" si="121"/>
        <v>116311.08122099363</v>
      </c>
      <c r="AG53" s="133">
        <f t="shared" si="134"/>
        <v>7.2874600159999998</v>
      </c>
      <c r="AH53" s="131">
        <f t="shared" si="122"/>
        <v>142952.45321642017</v>
      </c>
      <c r="AI53" s="133">
        <f t="shared" si="134"/>
        <v>10.686440000000001</v>
      </c>
      <c r="AJ53" s="131">
        <f t="shared" si="123"/>
        <v>2240486.6021077149</v>
      </c>
      <c r="AK53" s="133">
        <f t="shared" si="134"/>
        <v>4.7311223333333334</v>
      </c>
      <c r="AL53" s="131">
        <f t="shared" si="124"/>
        <v>250944.86453808864</v>
      </c>
      <c r="AM53" s="133">
        <f t="shared" si="134"/>
        <v>0.158210503</v>
      </c>
      <c r="AN53" s="131">
        <f t="shared" si="125"/>
        <v>21231.474900120618</v>
      </c>
      <c r="AO53" s="133">
        <f t="shared" si="134"/>
        <v>0.83693800000000007</v>
      </c>
      <c r="AP53" s="131">
        <f t="shared" si="126"/>
        <v>6199.540740740711</v>
      </c>
      <c r="AQ53" s="133">
        <f t="shared" si="134"/>
        <v>0.38851666666666662</v>
      </c>
      <c r="AR53" s="131">
        <f t="shared" si="127"/>
        <v>399.07671909756124</v>
      </c>
      <c r="AS53" s="133">
        <f t="shared" si="134"/>
        <v>83.098833848000012</v>
      </c>
      <c r="AT53" s="131">
        <f t="shared" si="128"/>
        <v>106011.65591692788</v>
      </c>
      <c r="AU53" s="133">
        <f t="shared" si="134"/>
        <v>160.06132333333332</v>
      </c>
      <c r="AV53" s="131">
        <f t="shared" si="129"/>
        <v>291690.98864709405</v>
      </c>
      <c r="AW53" s="133">
        <f t="shared" si="134"/>
        <v>140.96584999999999</v>
      </c>
      <c r="AX53" s="131">
        <f t="shared" si="130"/>
        <v>111433.61693818694</v>
      </c>
      <c r="AY53" s="133">
        <f t="shared" si="134"/>
        <v>7.5371456600000002</v>
      </c>
      <c r="AZ53" s="131">
        <f t="shared" si="131"/>
        <v>12222.398367567559</v>
      </c>
      <c r="BA53" s="133">
        <f t="shared" si="134"/>
        <v>0.57813333333333317</v>
      </c>
      <c r="BB53" s="131">
        <f t="shared" si="132"/>
        <v>658.01377774485206</v>
      </c>
      <c r="BC53" s="133">
        <f t="shared" si="134"/>
        <v>0.43033333333333323</v>
      </c>
      <c r="BD53" s="131">
        <f t="shared" si="133"/>
        <v>2439.760673274568</v>
      </c>
    </row>
    <row r="54" spans="1:56" x14ac:dyDescent="0.2">
      <c r="A54" s="45" t="s">
        <v>368</v>
      </c>
      <c r="B54" s="45" t="s">
        <v>55</v>
      </c>
      <c r="C54" s="131">
        <v>40.369389120000001</v>
      </c>
      <c r="D54" s="131">
        <f>(C54/C$27)*100</f>
        <v>14771.441746457458</v>
      </c>
      <c r="E54" s="14">
        <v>70.773133333333334</v>
      </c>
      <c r="F54" s="131">
        <f>(E54/E$27)*100</f>
        <v>77034.588263974714</v>
      </c>
      <c r="G54" s="14">
        <v>69.546666666666653</v>
      </c>
      <c r="H54" s="131">
        <f>(G54/G$27)*100</f>
        <v>223020.05550038078</v>
      </c>
      <c r="I54" s="131">
        <v>136.00476939999999</v>
      </c>
      <c r="J54" s="131">
        <f>(I54/I$27)*100</f>
        <v>636590.53288799385</v>
      </c>
      <c r="K54" s="14">
        <v>172.53466666666665</v>
      </c>
      <c r="L54" s="131">
        <f>(K54/K$27)*100</f>
        <v>1252430.6597455703</v>
      </c>
      <c r="M54" s="14">
        <v>174.38533333333334</v>
      </c>
      <c r="N54" s="131">
        <f>(M54/M$27)*100</f>
        <v>1235839.8865100963</v>
      </c>
      <c r="O54" s="131">
        <v>107.03067849999999</v>
      </c>
      <c r="P54" s="131">
        <f>(O54/O$27)*100</f>
        <v>2000573.4299065415</v>
      </c>
      <c r="Q54" s="14">
        <v>113.26666666666667</v>
      </c>
      <c r="R54" s="131">
        <f>(Q54/Q$27)*100</f>
        <v>2565067.4884406473</v>
      </c>
      <c r="S54" s="14">
        <v>105.32599999999999</v>
      </c>
      <c r="T54" s="131">
        <f>(S54/S$27)*100</f>
        <v>39340812.484709322</v>
      </c>
      <c r="U54" s="131">
        <v>248.47513480000001</v>
      </c>
      <c r="V54" s="131">
        <f>(U54/U$27)*100</f>
        <v>5132528.1152182883</v>
      </c>
      <c r="W54" s="14">
        <v>465.14933333333329</v>
      </c>
      <c r="X54" s="131">
        <f>(W54/W$27)*100</f>
        <v>101081609.33678882</v>
      </c>
      <c r="Y54" s="14">
        <v>203.69400000000002</v>
      </c>
      <c r="Z54" s="131">
        <f>(Y54/Y$27)*100</f>
        <v>13095201.712223668</v>
      </c>
      <c r="AA54" s="131">
        <v>18.09461576</v>
      </c>
      <c r="AB54" s="131">
        <f>(AA54/AA$27)*100</f>
        <v>17097804.775082141</v>
      </c>
      <c r="AC54" s="14">
        <v>21.078133333333337</v>
      </c>
      <c r="AD54" s="131">
        <f>(AC54/AC$27)*100</f>
        <v>4561649.44129996</v>
      </c>
      <c r="AE54" s="14">
        <v>17.453333333333337</v>
      </c>
      <c r="AF54" s="131">
        <f>(AE54/AE$27)*100</f>
        <v>3232776.3349090596</v>
      </c>
      <c r="AG54" s="131">
        <v>7.0237264799999997</v>
      </c>
      <c r="AH54" s="131">
        <f>(AG54/AG$27)*100</f>
        <v>13551508.451452546</v>
      </c>
      <c r="AI54" s="14">
        <v>9.211999999999998</v>
      </c>
      <c r="AJ54" s="131">
        <f>(AI54/AI$27)*100</f>
        <v>264184.18293554446</v>
      </c>
      <c r="AK54" s="14">
        <v>7.4753333333333334</v>
      </c>
      <c r="AL54" s="131">
        <f>(AK54/AK$27)*100</f>
        <v>1921125.2214328488</v>
      </c>
      <c r="AM54" s="131">
        <v>0.12556050299999999</v>
      </c>
      <c r="AN54" s="131">
        <f>(AM54/AM$27)*100</f>
        <v>215545.0271290325</v>
      </c>
      <c r="AO54" s="14">
        <v>0.53533333333333333</v>
      </c>
      <c r="AP54" s="131">
        <f>(AO54/AO$27)*100</f>
        <v>332505.17598343705</v>
      </c>
      <c r="AQ54" s="14">
        <v>0.38866666666666666</v>
      </c>
      <c r="AR54" s="131">
        <f>(AQ54/AQ$27)*100</f>
        <v>26439.909297052167</v>
      </c>
      <c r="AS54" s="131">
        <v>78.189253120000004</v>
      </c>
      <c r="AT54" s="131">
        <f>(AS54/AS$27)*100</f>
        <v>901164.45734056958</v>
      </c>
      <c r="AU54" s="14">
        <v>106.19346666666667</v>
      </c>
      <c r="AV54" s="131">
        <f>(AU54/AU$27)*100</f>
        <v>12280371.953275179</v>
      </c>
      <c r="AW54" s="14">
        <v>105.91513333333333</v>
      </c>
      <c r="AX54" s="131">
        <f>(AW54/AW$27)*100</f>
        <v>3316627.7340833056</v>
      </c>
      <c r="AY54" s="131">
        <v>7.5177796800000003</v>
      </c>
      <c r="AZ54" s="131">
        <f>(AY54/AY$27)*100</f>
        <v>1877636.6096635975</v>
      </c>
      <c r="BA54" s="14">
        <v>1.1084666666666667</v>
      </c>
      <c r="BB54" s="131">
        <f>(BA54/BA$27)*100</f>
        <v>234340.04415460763</v>
      </c>
      <c r="BC54" s="14">
        <v>0.32666666666666666</v>
      </c>
      <c r="BD54" s="131">
        <f>(BC54/BC$27)*100</f>
        <v>618.38933625573611</v>
      </c>
    </row>
    <row r="55" spans="1:56" x14ac:dyDescent="0.2">
      <c r="A55" s="45"/>
      <c r="B55" s="45" t="s">
        <v>365</v>
      </c>
      <c r="C55" s="131">
        <v>0.193998</v>
      </c>
      <c r="D55" s="131">
        <f t="shared" ref="D55:F57" si="135">(C55/C$27)*100</f>
        <v>70.985224656509587</v>
      </c>
      <c r="E55" s="14">
        <v>10.055154</v>
      </c>
      <c r="F55" s="131">
        <f t="shared" si="135"/>
        <v>10944.755613300409</v>
      </c>
      <c r="G55" s="14">
        <v>2.9394849999999999</v>
      </c>
      <c r="H55" s="131">
        <f t="shared" ref="H55:H57" si="136">(G55/G$27)*100</f>
        <v>9426.2477162941468</v>
      </c>
      <c r="I55" s="131">
        <v>1.95</v>
      </c>
      <c r="J55" s="131">
        <f t="shared" ref="J55:J57" si="137">(I55/I$27)*100</f>
        <v>9127.2647614340804</v>
      </c>
      <c r="K55" s="14">
        <v>34.526420000000002</v>
      </c>
      <c r="L55" s="131">
        <f t="shared" ref="L55:L57" si="138">(K55/K$27)*100</f>
        <v>250627.58583349042</v>
      </c>
      <c r="M55" s="14">
        <v>17.544799999999999</v>
      </c>
      <c r="N55" s="131">
        <f t="shared" ref="N55:N57" si="139">(M55/M$27)*100</f>
        <v>124337.08286348051</v>
      </c>
      <c r="O55" s="131">
        <v>3.6000000000000005</v>
      </c>
      <c r="P55" s="131">
        <f t="shared" ref="P55:P57" si="140">(O55/O$27)*100</f>
        <v>67289.719626168226</v>
      </c>
      <c r="Q55" s="14">
        <v>34.992596666666664</v>
      </c>
      <c r="R55" s="131">
        <f t="shared" ref="R55:R57" si="141">(Q55/Q$27)*100</f>
        <v>792451.78380620852</v>
      </c>
      <c r="S55" s="14">
        <v>27.866666666666664</v>
      </c>
      <c r="T55" s="131">
        <f t="shared" ref="T55:T57" si="142">(S55/S$27)*100</f>
        <v>10408610.484659372</v>
      </c>
      <c r="U55" s="131">
        <v>15.699187999999999</v>
      </c>
      <c r="V55" s="131">
        <f t="shared" ref="V55:V57" si="143">(U55/U$27)*100</f>
        <v>324284.05305405858</v>
      </c>
      <c r="W55" s="14">
        <v>108.86666666666667</v>
      </c>
      <c r="X55" s="131">
        <f t="shared" ref="X55:X57" si="144">(W55/W$27)*100</f>
        <v>23657817.137861989</v>
      </c>
      <c r="Y55" s="14">
        <v>72.75</v>
      </c>
      <c r="Z55" s="131">
        <f t="shared" ref="Z55:Z57" si="145">(Y55/Y$27)*100</f>
        <v>4676995.5156473527</v>
      </c>
      <c r="AA55" s="131">
        <v>0.63149844199999994</v>
      </c>
      <c r="AB55" s="131">
        <f t="shared" ref="AB55:AB57" si="146">(AA55/AA$27)*100</f>
        <v>596709.93959169497</v>
      </c>
      <c r="AC55" s="14">
        <v>2.7239566666666666</v>
      </c>
      <c r="AD55" s="131">
        <f t="shared" ref="AD55:AD57" si="147">(AC55/AC$27)*100</f>
        <v>589508.34071132005</v>
      </c>
      <c r="AE55" s="14">
        <v>2.4853866666666669</v>
      </c>
      <c r="AF55" s="131">
        <f t="shared" ref="AF55:AF57" si="148">(AE55/AE$27)*100</f>
        <v>460353.27725927293</v>
      </c>
      <c r="AG55" s="131">
        <v>0.2495</v>
      </c>
      <c r="AH55" s="131">
        <f t="shared" ref="AH55:AH57" si="149">(AG55/AG$27)*100</f>
        <v>481382.8340646617</v>
      </c>
      <c r="AI55" s="14">
        <v>2.7396733333333336</v>
      </c>
      <c r="AJ55" s="131">
        <f t="shared" ref="AJ55:AJ57" si="150">(AI55/AI$27)*100</f>
        <v>78569.079578480945</v>
      </c>
      <c r="AK55" s="14">
        <v>1.5676890000000001</v>
      </c>
      <c r="AL55" s="131">
        <f t="shared" ref="AL55:AL57" si="151">(AK55/AK$27)*100</f>
        <v>402888.639605303</v>
      </c>
      <c r="AM55" s="131">
        <v>3.2649999999999998E-2</v>
      </c>
      <c r="AN55" s="131">
        <f t="shared" ref="AN55:AN57" si="152">(AM55/AM$27)*100</f>
        <v>56049.035864111749</v>
      </c>
      <c r="AO55" s="14">
        <v>0.3730546666666667</v>
      </c>
      <c r="AP55" s="131">
        <f t="shared" ref="AP55:AP57" si="153">(AO55/AO$27)*100</f>
        <v>231710.9730848863</v>
      </c>
      <c r="AQ55" s="14">
        <v>0.26516666666666672</v>
      </c>
      <c r="AR55" s="131">
        <f t="shared" ref="AR55:AR57" si="154">(AQ55/AQ$27)*100</f>
        <v>18038.548752834478</v>
      </c>
      <c r="AS55" s="131">
        <v>4.8497319999999995</v>
      </c>
      <c r="AT55" s="131">
        <f t="shared" ref="AT55:AT57" si="155">(AS55/AS$27)*100</f>
        <v>55895.227689664294</v>
      </c>
      <c r="AU55" s="14">
        <v>95.45502333333333</v>
      </c>
      <c r="AV55" s="131">
        <f t="shared" ref="AV55:AV57" si="156">(AU55/AU$27)*100</f>
        <v>11038562.240569988</v>
      </c>
      <c r="AW55" s="14">
        <v>50.036350000000006</v>
      </c>
      <c r="AX55" s="131">
        <f t="shared" ref="AX55:AX57" si="157">(AW55/AW$27)*100</f>
        <v>1566838.8538965401</v>
      </c>
      <c r="AY55" s="131">
        <v>1.0276E-3</v>
      </c>
      <c r="AZ55" s="131">
        <f t="shared" ref="AZ55:AZ57" si="158">(AY55/AY$27)*100</f>
        <v>256.65282333604023</v>
      </c>
      <c r="BA55" s="14">
        <v>7.7333333333333325E-3</v>
      </c>
      <c r="BB55" s="131">
        <f t="shared" ref="BB55:BB57" si="159">(BA55/BA$27)*100</f>
        <v>1634.8977639943755</v>
      </c>
      <c r="BC55" s="14">
        <v>2.2899999999999999E-3</v>
      </c>
      <c r="BD55" s="131">
        <f t="shared" ref="BD55:BD57" si="160">(BC55/BC$27)*100</f>
        <v>4.3350354490580685</v>
      </c>
    </row>
    <row r="56" spans="1:56" x14ac:dyDescent="0.2">
      <c r="A56" s="45"/>
      <c r="B56" s="45" t="s">
        <v>366</v>
      </c>
      <c r="C56" s="131">
        <v>2.6000000000000002E-2</v>
      </c>
      <c r="D56" s="131">
        <f t="shared" si="135"/>
        <v>9.5135817950146357</v>
      </c>
      <c r="E56" s="14">
        <v>5.8566666666666663E-2</v>
      </c>
      <c r="F56" s="131">
        <f t="shared" si="135"/>
        <v>63.748188615738158</v>
      </c>
      <c r="G56" s="14">
        <v>1.4716666666666664E-2</v>
      </c>
      <c r="H56" s="131">
        <f t="shared" si="136"/>
        <v>47.192942150794728</v>
      </c>
      <c r="I56" s="131">
        <v>3.6049999999999999E-2</v>
      </c>
      <c r="J56" s="131">
        <f t="shared" si="137"/>
        <v>168.73738187164031</v>
      </c>
      <c r="K56" s="14">
        <v>5.5500000000000002E-3</v>
      </c>
      <c r="L56" s="131">
        <f t="shared" si="138"/>
        <v>40.287498714777605</v>
      </c>
      <c r="M56" s="14">
        <v>4.6883333333333334E-3</v>
      </c>
      <c r="N56" s="131">
        <f t="shared" si="139"/>
        <v>33.225439455467402</v>
      </c>
      <c r="O56" s="131">
        <v>6.8250000000000005E-2</v>
      </c>
      <c r="P56" s="131">
        <f t="shared" si="140"/>
        <v>1275.700934579439</v>
      </c>
      <c r="Q56" s="14">
        <v>2.0966666666666668E-3</v>
      </c>
      <c r="R56" s="131">
        <f t="shared" si="141"/>
        <v>47.481678935525814</v>
      </c>
      <c r="S56" s="14">
        <v>3.4333333333333334E-3</v>
      </c>
      <c r="T56" s="131">
        <f t="shared" si="142"/>
        <v>1282.4005740668845</v>
      </c>
      <c r="U56" s="131">
        <v>0.18554999999999999</v>
      </c>
      <c r="V56" s="131">
        <f t="shared" si="143"/>
        <v>3832.7400145905999</v>
      </c>
      <c r="W56" s="14">
        <v>0</v>
      </c>
      <c r="X56" s="131">
        <f t="shared" si="144"/>
        <v>0</v>
      </c>
      <c r="Y56" s="14">
        <v>0</v>
      </c>
      <c r="Z56" s="131">
        <f t="shared" si="145"/>
        <v>0</v>
      </c>
      <c r="AA56" s="131">
        <v>4.3249003999999994E-2</v>
      </c>
      <c r="AB56" s="131">
        <f t="shared" si="146"/>
        <v>40866.467512584888</v>
      </c>
      <c r="AC56" s="14">
        <v>2.6600000000000002E-2</v>
      </c>
      <c r="AD56" s="131">
        <f t="shared" si="147"/>
        <v>5756.6708218269923</v>
      </c>
      <c r="AE56" s="14">
        <v>2.1649999999999999E-2</v>
      </c>
      <c r="AF56" s="131">
        <f t="shared" si="148"/>
        <v>4010.0997508086962</v>
      </c>
      <c r="AG56">
        <v>1.4233536000000001E-2</v>
      </c>
      <c r="AH56" s="131">
        <f t="shared" si="149"/>
        <v>27462.043681127812</v>
      </c>
      <c r="AI56">
        <v>2.6233333333333331E-2</v>
      </c>
      <c r="AJ56" s="131">
        <f t="shared" si="150"/>
        <v>752.32650155693125</v>
      </c>
      <c r="AK56">
        <v>1.7216666666666668E-2</v>
      </c>
      <c r="AL56" s="131">
        <f t="shared" si="151"/>
        <v>4424.6016983415084</v>
      </c>
      <c r="AM56" s="131">
        <v>0</v>
      </c>
      <c r="AN56" s="131">
        <f t="shared" si="152"/>
        <v>0</v>
      </c>
      <c r="AO56" s="14">
        <v>0</v>
      </c>
      <c r="AP56" s="131">
        <f t="shared" si="153"/>
        <v>0</v>
      </c>
      <c r="AQ56" s="14">
        <v>0</v>
      </c>
      <c r="AR56" s="131">
        <f t="shared" si="154"/>
        <v>0</v>
      </c>
      <c r="AS56" s="131">
        <v>5.9848728000000004E-2</v>
      </c>
      <c r="AT56" s="131">
        <f t="shared" si="155"/>
        <v>689.78209074167148</v>
      </c>
      <c r="AU56" s="14">
        <v>0</v>
      </c>
      <c r="AV56" s="131">
        <f t="shared" si="156"/>
        <v>0</v>
      </c>
      <c r="AW56" s="14">
        <v>0</v>
      </c>
      <c r="AX56" s="131">
        <f t="shared" si="157"/>
        <v>0</v>
      </c>
      <c r="AY56" s="131">
        <v>1.8338380000000001E-2</v>
      </c>
      <c r="AZ56" s="131">
        <f t="shared" si="158"/>
        <v>4580.1839260501874</v>
      </c>
      <c r="BA56" s="14">
        <v>3.8899999999999998E-3</v>
      </c>
      <c r="BB56" s="131">
        <f t="shared" si="159"/>
        <v>822.38176318165358</v>
      </c>
      <c r="BC56" s="14">
        <v>1.0483333333333334E-3</v>
      </c>
      <c r="BD56" s="131">
        <f t="shared" si="160"/>
        <v>1.98452496175948</v>
      </c>
    </row>
    <row r="57" spans="1:56" x14ac:dyDescent="0.2">
      <c r="B57" s="132" t="s">
        <v>367</v>
      </c>
      <c r="C57" s="134">
        <f>SUM(C54:C56)</f>
        <v>40.589387120000005</v>
      </c>
      <c r="D57" s="131">
        <f t="shared" si="135"/>
        <v>14851.940552908985</v>
      </c>
      <c r="E57" s="134">
        <f t="shared" ref="E57:BC57" si="161">SUM(E54:E56)</f>
        <v>80.886854</v>
      </c>
      <c r="F57" s="131">
        <f t="shared" si="135"/>
        <v>88043.092065890858</v>
      </c>
      <c r="G57" s="134">
        <f t="shared" si="161"/>
        <v>72.500868333333329</v>
      </c>
      <c r="H57" s="131">
        <f t="shared" si="136"/>
        <v>232493.49615882579</v>
      </c>
      <c r="I57" s="134">
        <f t="shared" si="161"/>
        <v>137.99081939999996</v>
      </c>
      <c r="J57" s="131">
        <f t="shared" si="137"/>
        <v>645886.53503129957</v>
      </c>
      <c r="K57" s="134">
        <f t="shared" si="161"/>
        <v>207.06663666666665</v>
      </c>
      <c r="L57" s="131">
        <f t="shared" si="138"/>
        <v>1503098.5330777755</v>
      </c>
      <c r="M57" s="134">
        <f t="shared" si="161"/>
        <v>191.93482166666666</v>
      </c>
      <c r="N57" s="131">
        <f t="shared" si="139"/>
        <v>1360210.1948130322</v>
      </c>
      <c r="O57" s="134">
        <f t="shared" si="161"/>
        <v>110.69892849999999</v>
      </c>
      <c r="P57" s="131">
        <f t="shared" si="140"/>
        <v>2069138.8504672891</v>
      </c>
      <c r="Q57" s="134">
        <f t="shared" si="161"/>
        <v>148.26136</v>
      </c>
      <c r="R57" s="131">
        <f t="shared" si="141"/>
        <v>3357566.7539257915</v>
      </c>
      <c r="S57" s="134">
        <f t="shared" si="161"/>
        <v>133.1961</v>
      </c>
      <c r="T57" s="131">
        <f t="shared" si="142"/>
        <v>49750705.369942762</v>
      </c>
      <c r="U57" s="134">
        <f t="shared" si="161"/>
        <v>264.35987280000001</v>
      </c>
      <c r="V57" s="131">
        <f t="shared" si="143"/>
        <v>5460644.9082869375</v>
      </c>
      <c r="W57" s="134">
        <f t="shared" si="161"/>
        <v>574.01599999999996</v>
      </c>
      <c r="X57" s="131">
        <f t="shared" si="144"/>
        <v>124739426.47465082</v>
      </c>
      <c r="Y57" s="134">
        <f t="shared" si="161"/>
        <v>276.44400000000002</v>
      </c>
      <c r="Z57" s="131">
        <f t="shared" si="145"/>
        <v>17772197.227871019</v>
      </c>
      <c r="AA57" s="134">
        <f t="shared" si="161"/>
        <v>18.769363206000001</v>
      </c>
      <c r="AB57" s="131">
        <f t="shared" si="146"/>
        <v>17735381.182186421</v>
      </c>
      <c r="AC57" s="134">
        <f t="shared" si="161"/>
        <v>23.828690000000002</v>
      </c>
      <c r="AD57" s="131">
        <f t="shared" si="147"/>
        <v>5156914.4528331067</v>
      </c>
      <c r="AE57" s="134">
        <f t="shared" si="161"/>
        <v>19.960370000000005</v>
      </c>
      <c r="AF57" s="131">
        <f t="shared" si="148"/>
        <v>3697139.711919141</v>
      </c>
      <c r="AG57" s="134">
        <f t="shared" si="161"/>
        <v>7.2874600159999998</v>
      </c>
      <c r="AH57" s="131">
        <f t="shared" si="149"/>
        <v>14060353.329198336</v>
      </c>
      <c r="AI57" s="134">
        <f t="shared" si="161"/>
        <v>11.977906666666666</v>
      </c>
      <c r="AJ57" s="131">
        <f t="shared" si="150"/>
        <v>343505.5890155824</v>
      </c>
      <c r="AK57" s="134">
        <f t="shared" si="161"/>
        <v>9.0602389999999993</v>
      </c>
      <c r="AL57" s="131">
        <f t="shared" si="151"/>
        <v>2328438.4627364934</v>
      </c>
      <c r="AM57" s="134">
        <f t="shared" si="161"/>
        <v>0.158210503</v>
      </c>
      <c r="AN57" s="131">
        <f t="shared" si="152"/>
        <v>271594.06299314427</v>
      </c>
      <c r="AO57" s="134">
        <f t="shared" si="161"/>
        <v>0.90838799999999997</v>
      </c>
      <c r="AP57" s="131">
        <f t="shared" si="153"/>
        <v>564216.14906832331</v>
      </c>
      <c r="AQ57" s="134">
        <f t="shared" si="161"/>
        <v>0.65383333333333338</v>
      </c>
      <c r="AR57" s="131">
        <f t="shared" si="154"/>
        <v>44478.458049886642</v>
      </c>
      <c r="AS57" s="134">
        <f t="shared" si="161"/>
        <v>83.098833848000012</v>
      </c>
      <c r="AT57" s="131">
        <f t="shared" si="155"/>
        <v>957749.46712097572</v>
      </c>
      <c r="AU57" s="134">
        <f t="shared" si="161"/>
        <v>201.64848999999998</v>
      </c>
      <c r="AV57" s="131">
        <f t="shared" si="156"/>
        <v>23318934.193845168</v>
      </c>
      <c r="AW57" s="134">
        <f t="shared" si="161"/>
        <v>155.95148333333333</v>
      </c>
      <c r="AX57" s="131">
        <f t="shared" si="157"/>
        <v>4883466.5879798457</v>
      </c>
      <c r="AY57" s="134">
        <f t="shared" si="161"/>
        <v>7.5371456600000002</v>
      </c>
      <c r="AZ57" s="131">
        <f t="shared" si="158"/>
        <v>1882473.4464129836</v>
      </c>
      <c r="BA57" s="134">
        <f t="shared" si="161"/>
        <v>1.12009</v>
      </c>
      <c r="BB57" s="131">
        <f t="shared" si="159"/>
        <v>236797.32368178366</v>
      </c>
      <c r="BC57" s="134">
        <f t="shared" si="161"/>
        <v>0.33000499999999999</v>
      </c>
      <c r="BD57" s="131">
        <f t="shared" si="160"/>
        <v>624.70889666655364</v>
      </c>
    </row>
    <row r="58" spans="1:56" x14ac:dyDescent="0.2">
      <c r="C58" s="14"/>
      <c r="D58" s="131"/>
      <c r="E58" s="14"/>
      <c r="F58" s="131"/>
      <c r="G58" s="14"/>
      <c r="H58" s="131"/>
      <c r="I58" s="14"/>
      <c r="J58" s="131"/>
      <c r="K58" s="14"/>
      <c r="L58" s="131"/>
      <c r="M58" s="14"/>
      <c r="N58" s="131"/>
      <c r="O58" s="14"/>
      <c r="P58" s="131"/>
      <c r="Q58" s="14"/>
      <c r="R58" s="131"/>
      <c r="S58" s="14"/>
      <c r="T58" s="131"/>
      <c r="U58" s="14"/>
      <c r="V58" s="131"/>
      <c r="W58" s="14"/>
      <c r="X58" s="131"/>
      <c r="Y58" s="14"/>
      <c r="Z58" s="131"/>
      <c r="AA58" s="14"/>
      <c r="AB58" s="131"/>
      <c r="AC58" s="14"/>
      <c r="AD58" s="131"/>
      <c r="AE58" s="14"/>
      <c r="AF58" s="131"/>
      <c r="AG58" s="14"/>
      <c r="AH58" s="131"/>
      <c r="AI58" s="14"/>
      <c r="AJ58" s="131"/>
      <c r="AK58" s="14"/>
      <c r="AL58" s="131"/>
      <c r="AM58" s="14"/>
      <c r="AN58" s="131"/>
      <c r="AO58" s="14"/>
      <c r="AP58" s="131"/>
      <c r="AQ58" s="14"/>
      <c r="AR58" s="131"/>
      <c r="AS58" s="14"/>
      <c r="AT58" s="131"/>
      <c r="AU58" s="14"/>
      <c r="AV58" s="131"/>
      <c r="AW58" s="14"/>
      <c r="AX58" s="131"/>
      <c r="AY58" s="14"/>
      <c r="AZ58" s="131"/>
      <c r="BA58" s="14"/>
      <c r="BB58" s="131"/>
      <c r="BC58" s="14"/>
      <c r="BD58" s="131"/>
    </row>
    <row r="60" spans="1:56" x14ac:dyDescent="0.2">
      <c r="A60" s="4" t="s">
        <v>369</v>
      </c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</row>
    <row r="62" spans="1:56" x14ac:dyDescent="0.2">
      <c r="C62" s="2" t="s">
        <v>97</v>
      </c>
      <c r="D62" s="2"/>
      <c r="E62" s="2"/>
      <c r="F62" s="3" t="s">
        <v>98</v>
      </c>
      <c r="G62" s="3"/>
      <c r="H62" s="3"/>
      <c r="I62" s="5" t="s">
        <v>99</v>
      </c>
      <c r="J62" s="5"/>
      <c r="K62" s="5"/>
      <c r="L62" s="6" t="s">
        <v>100</v>
      </c>
      <c r="M62" s="6"/>
      <c r="N62" s="6"/>
      <c r="O62" s="3" t="s">
        <v>101</v>
      </c>
      <c r="P62" s="3"/>
      <c r="Q62" s="3"/>
      <c r="R62" s="5" t="s">
        <v>102</v>
      </c>
      <c r="S62" s="5"/>
      <c r="T62" s="5"/>
      <c r="U62" s="130" t="s">
        <v>103</v>
      </c>
      <c r="V62" s="130"/>
      <c r="W62" s="130"/>
      <c r="X62" s="2" t="s">
        <v>104</v>
      </c>
      <c r="Y62" s="2"/>
      <c r="Z62" s="2"/>
      <c r="AA62" s="45" t="s">
        <v>105</v>
      </c>
      <c r="AB62" s="45"/>
    </row>
    <row r="63" spans="1:56" x14ac:dyDescent="0.2">
      <c r="C63" s="2" t="s">
        <v>1</v>
      </c>
      <c r="D63" s="2" t="s">
        <v>2</v>
      </c>
      <c r="E63" s="2" t="s">
        <v>3</v>
      </c>
      <c r="F63" s="2" t="s">
        <v>1</v>
      </c>
      <c r="G63" s="2" t="s">
        <v>2</v>
      </c>
      <c r="H63" s="2" t="s">
        <v>3</v>
      </c>
      <c r="I63" s="2" t="s">
        <v>1</v>
      </c>
      <c r="J63" s="2" t="s">
        <v>2</v>
      </c>
      <c r="K63" s="2" t="s">
        <v>3</v>
      </c>
      <c r="L63" s="2" t="s">
        <v>1</v>
      </c>
      <c r="M63" s="2" t="s">
        <v>2</v>
      </c>
      <c r="N63" s="2" t="s">
        <v>3</v>
      </c>
      <c r="O63" s="2" t="s">
        <v>1</v>
      </c>
      <c r="P63" s="2" t="s">
        <v>2</v>
      </c>
      <c r="Q63" s="2" t="s">
        <v>3</v>
      </c>
      <c r="R63" s="2" t="s">
        <v>1</v>
      </c>
      <c r="S63" s="2" t="s">
        <v>2</v>
      </c>
      <c r="T63" s="2" t="s">
        <v>3</v>
      </c>
      <c r="U63" s="2" t="s">
        <v>1</v>
      </c>
      <c r="V63" s="2" t="s">
        <v>2</v>
      </c>
      <c r="W63" s="2" t="s">
        <v>3</v>
      </c>
      <c r="X63" s="2" t="s">
        <v>1</v>
      </c>
      <c r="Y63" s="2" t="s">
        <v>2</v>
      </c>
      <c r="Z63" s="2" t="s">
        <v>3</v>
      </c>
      <c r="AA63" s="2" t="s">
        <v>1</v>
      </c>
      <c r="AB63" s="2" t="s">
        <v>2</v>
      </c>
      <c r="AC63" s="2" t="s">
        <v>3</v>
      </c>
    </row>
    <row r="64" spans="1:56" x14ac:dyDescent="0.2">
      <c r="A64" t="s">
        <v>5</v>
      </c>
      <c r="B64" t="s">
        <v>55</v>
      </c>
      <c r="C64">
        <v>99.457991323324009</v>
      </c>
      <c r="D64">
        <v>86.055627127099328</v>
      </c>
      <c r="E64">
        <v>95.772147192413613</v>
      </c>
      <c r="F64">
        <v>98.560737584836772</v>
      </c>
      <c r="G64">
        <v>81.821896771744562</v>
      </c>
      <c r="H64">
        <v>89.428118380999777</v>
      </c>
      <c r="I64">
        <v>96.68628228863119</v>
      </c>
      <c r="J64">
        <v>70.272912184809115</v>
      </c>
      <c r="K64">
        <v>79.752522227126093</v>
      </c>
      <c r="L64">
        <v>93.991244650046596</v>
      </c>
      <c r="M64">
        <v>65.107388186325792</v>
      </c>
      <c r="N64">
        <v>73.862708404162674</v>
      </c>
      <c r="O64">
        <v>96.405059465286996</v>
      </c>
      <c r="P64">
        <v>86.857106342550296</v>
      </c>
      <c r="Q64">
        <v>86.345598433030574</v>
      </c>
      <c r="R64">
        <v>96.380995087163996</v>
      </c>
      <c r="S64">
        <v>83.845553826630038</v>
      </c>
      <c r="T64">
        <v>83.369209685252713</v>
      </c>
      <c r="U64">
        <v>79.362937743772918</v>
      </c>
      <c r="V64">
        <v>54.935507343438331</v>
      </c>
      <c r="W64">
        <v>60.981460834923773</v>
      </c>
      <c r="X64">
        <v>94.091877706755369</v>
      </c>
      <c r="Y64">
        <v>46.129112792825218</v>
      </c>
      <c r="Z64">
        <v>60.165769133135974</v>
      </c>
      <c r="AA64">
        <v>99.39947049900033</v>
      </c>
      <c r="AB64" t="e">
        <v>#DIV/0!</v>
      </c>
      <c r="AC64" t="e">
        <v>#DIV/0!</v>
      </c>
    </row>
    <row r="65" spans="1:29" x14ac:dyDescent="0.2">
      <c r="B65" t="s">
        <v>370</v>
      </c>
      <c r="C65">
        <v>0.47795252346742007</v>
      </c>
      <c r="D65">
        <v>13.843273943953557</v>
      </c>
      <c r="E65">
        <v>4.2116808587180445</v>
      </c>
      <c r="F65">
        <v>1.4131374887683292</v>
      </c>
      <c r="G65">
        <v>18.172653584201488</v>
      </c>
      <c r="H65">
        <v>10.563085220893759</v>
      </c>
      <c r="I65">
        <v>3.2520639980720327</v>
      </c>
      <c r="J65">
        <v>29.727087815190888</v>
      </c>
      <c r="K65">
        <v>20.236767153347888</v>
      </c>
      <c r="L65">
        <v>5.9385669366988738</v>
      </c>
      <c r="M65">
        <v>34.892611813674201</v>
      </c>
      <c r="N65">
        <v>26.12072060007047</v>
      </c>
      <c r="O65">
        <v>3.3645171392822153</v>
      </c>
      <c r="P65">
        <v>11.936846375875017</v>
      </c>
      <c r="Q65">
        <v>13.088842738917512</v>
      </c>
      <c r="R65">
        <v>3.4236894535573397</v>
      </c>
      <c r="S65">
        <v>16.154446173369969</v>
      </c>
      <c r="T65">
        <v>16.630790314747287</v>
      </c>
      <c r="U65">
        <v>20.637062256227072</v>
      </c>
      <c r="V65">
        <v>45.064492656561669</v>
      </c>
      <c r="W65">
        <v>39.018523145428027</v>
      </c>
      <c r="X65">
        <v>5.8361011525996531</v>
      </c>
      <c r="Y65">
        <v>53.870887207174775</v>
      </c>
      <c r="Z65">
        <v>39.834230866864019</v>
      </c>
      <c r="AA65">
        <v>3.186536985100992E-2</v>
      </c>
      <c r="AB65" t="e">
        <v>#DIV/0!</v>
      </c>
      <c r="AC65" t="e">
        <v>#DIV/0!</v>
      </c>
    </row>
    <row r="66" spans="1:29" x14ac:dyDescent="0.2">
      <c r="B66" t="s">
        <v>371</v>
      </c>
      <c r="C66">
        <v>6.405615320855329E-2</v>
      </c>
      <c r="D66">
        <v>0.10109892894710579</v>
      </c>
      <c r="E66">
        <v>1.6171948868340662E-2</v>
      </c>
      <c r="F66">
        <v>2.6124926394922188E-2</v>
      </c>
      <c r="G66">
        <v>5.4496440539502202E-3</v>
      </c>
      <c r="H66">
        <v>8.7963981064595638E-3</v>
      </c>
      <c r="I66">
        <v>6.1653713296782285E-2</v>
      </c>
      <c r="J66">
        <v>0</v>
      </c>
      <c r="K66">
        <v>1.0710619526009173E-2</v>
      </c>
      <c r="L66">
        <v>7.0188413254524767E-2</v>
      </c>
      <c r="M66">
        <v>0</v>
      </c>
      <c r="N66">
        <v>1.6570995766863807E-2</v>
      </c>
      <c r="O66">
        <v>0.2304233954307762</v>
      </c>
      <c r="P66">
        <v>1.2060472815747021</v>
      </c>
      <c r="Q66">
        <v>0.56555882805191804</v>
      </c>
      <c r="R66">
        <v>0.19531545927867225</v>
      </c>
      <c r="S66">
        <v>0</v>
      </c>
      <c r="T66">
        <v>0</v>
      </c>
      <c r="U66">
        <v>0</v>
      </c>
      <c r="V66">
        <v>0</v>
      </c>
      <c r="W66">
        <v>1.6019648205321484E-5</v>
      </c>
      <c r="X66">
        <v>7.2021140644972378E-2</v>
      </c>
      <c r="Y66">
        <v>0</v>
      </c>
      <c r="Z66">
        <v>0</v>
      </c>
      <c r="AA66">
        <v>0.56866413114866021</v>
      </c>
      <c r="AB66" t="e">
        <v>#DIV/0!</v>
      </c>
      <c r="AC66" t="e">
        <v>#DIV/0!</v>
      </c>
    </row>
    <row r="67" spans="1:29" x14ac:dyDescent="0.2">
      <c r="B67" s="132"/>
      <c r="C67" s="2" t="s">
        <v>1</v>
      </c>
      <c r="D67" s="2" t="s">
        <v>2</v>
      </c>
      <c r="E67" s="2" t="s">
        <v>3</v>
      </c>
      <c r="F67" s="2" t="s">
        <v>1</v>
      </c>
      <c r="G67" s="2" t="s">
        <v>2</v>
      </c>
      <c r="H67" s="2" t="s">
        <v>3</v>
      </c>
      <c r="I67" s="2" t="s">
        <v>1</v>
      </c>
      <c r="J67" s="2" t="s">
        <v>2</v>
      </c>
      <c r="K67" s="2" t="s">
        <v>3</v>
      </c>
      <c r="L67" s="2" t="s">
        <v>1</v>
      </c>
      <c r="M67" s="2" t="s">
        <v>2</v>
      </c>
      <c r="N67" s="2" t="s">
        <v>3</v>
      </c>
      <c r="O67" s="2" t="s">
        <v>1</v>
      </c>
      <c r="P67" s="2" t="s">
        <v>2</v>
      </c>
      <c r="Q67" s="2" t="s">
        <v>3</v>
      </c>
      <c r="R67" s="2" t="s">
        <v>1</v>
      </c>
      <c r="S67" s="2" t="s">
        <v>2</v>
      </c>
      <c r="T67" s="2" t="s">
        <v>3</v>
      </c>
      <c r="U67" s="2" t="s">
        <v>1</v>
      </c>
      <c r="V67" s="2" t="s">
        <v>2</v>
      </c>
      <c r="W67" s="2" t="s">
        <v>3</v>
      </c>
      <c r="X67" s="2" t="s">
        <v>1</v>
      </c>
      <c r="Y67" s="2" t="s">
        <v>2</v>
      </c>
      <c r="Z67" s="2" t="s">
        <v>3</v>
      </c>
      <c r="AA67" s="2" t="s">
        <v>1</v>
      </c>
      <c r="AB67" s="2" t="s">
        <v>2</v>
      </c>
      <c r="AC67" s="2" t="s">
        <v>3</v>
      </c>
    </row>
    <row r="68" spans="1:29" x14ac:dyDescent="0.2">
      <c r="A68" t="s">
        <v>6</v>
      </c>
      <c r="B68" t="s">
        <v>55</v>
      </c>
      <c r="C68">
        <v>99.457991323324009</v>
      </c>
      <c r="D68">
        <v>86.09906900958002</v>
      </c>
      <c r="E68">
        <v>95.876378383697798</v>
      </c>
      <c r="F68">
        <v>98.560737584836772</v>
      </c>
      <c r="G68">
        <v>84.153660233553694</v>
      </c>
      <c r="H68">
        <v>89.772918000596306</v>
      </c>
      <c r="I68">
        <v>96.68628228863119</v>
      </c>
      <c r="J68">
        <v>73.7753812286402</v>
      </c>
      <c r="K68">
        <v>80.303295839756743</v>
      </c>
      <c r="L68">
        <v>93.991244650046596</v>
      </c>
      <c r="M68">
        <v>68.406548118899451</v>
      </c>
      <c r="N68">
        <v>75.013313093892265</v>
      </c>
      <c r="O68">
        <v>96.405059465286996</v>
      </c>
      <c r="P68">
        <v>86.11725056095878</v>
      </c>
      <c r="Q68">
        <v>86.905920191949889</v>
      </c>
      <c r="R68">
        <v>96.380995087163996</v>
      </c>
      <c r="S68">
        <v>79.751757847626223</v>
      </c>
      <c r="T68">
        <v>87.611640046028157</v>
      </c>
      <c r="U68">
        <v>79.362937743772918</v>
      </c>
      <c r="V68">
        <v>59.209468038866056</v>
      </c>
      <c r="W68">
        <v>60.773759603128561</v>
      </c>
      <c r="X68">
        <v>94.091877706755369</v>
      </c>
      <c r="Y68">
        <v>47.959458173767736</v>
      </c>
      <c r="Z68">
        <v>59.198187031455483</v>
      </c>
      <c r="AA68">
        <v>99.743059496610556</v>
      </c>
      <c r="AB68">
        <v>100</v>
      </c>
      <c r="AC68">
        <v>100</v>
      </c>
    </row>
    <row r="69" spans="1:29" x14ac:dyDescent="0.2">
      <c r="B69" t="s">
        <v>370</v>
      </c>
      <c r="C69">
        <v>0.47795252346742007</v>
      </c>
      <c r="D69">
        <v>13.799008200670579</v>
      </c>
      <c r="E69">
        <v>4.0637056811342003</v>
      </c>
      <c r="F69">
        <v>1.4131374887683292</v>
      </c>
      <c r="G69">
        <v>15.836129671015959</v>
      </c>
      <c r="H69">
        <v>10.177955944088559</v>
      </c>
      <c r="I69">
        <v>3.2520639980720327</v>
      </c>
      <c r="J69">
        <v>26.213159228920436</v>
      </c>
      <c r="K69">
        <v>19.588641935694945</v>
      </c>
      <c r="L69">
        <v>5.9385669366988738</v>
      </c>
      <c r="M69">
        <v>31.593451881100563</v>
      </c>
      <c r="N69">
        <v>24.86408259956514</v>
      </c>
      <c r="O69">
        <v>3.3645171392822153</v>
      </c>
      <c r="P69">
        <v>12.657810666334315</v>
      </c>
      <c r="Q69">
        <v>12.370583043121334</v>
      </c>
      <c r="R69">
        <v>3.4236894535573397</v>
      </c>
      <c r="S69">
        <v>20.178694359728343</v>
      </c>
      <c r="T69">
        <v>12.388359953971838</v>
      </c>
      <c r="U69">
        <v>20.637062256227072</v>
      </c>
      <c r="V69">
        <v>40.790531961133944</v>
      </c>
      <c r="W69">
        <v>39.226224733531339</v>
      </c>
      <c r="X69">
        <v>5.8361011525996531</v>
      </c>
      <c r="Y69">
        <v>52.03608311311703</v>
      </c>
      <c r="Z69">
        <v>40.729941223537729</v>
      </c>
      <c r="AA69">
        <v>1.3633808425031818E-2</v>
      </c>
      <c r="AB69">
        <v>0</v>
      </c>
      <c r="AC69">
        <v>0</v>
      </c>
    </row>
    <row r="70" spans="1:29" x14ac:dyDescent="0.2">
      <c r="B70" t="s">
        <v>371</v>
      </c>
      <c r="C70">
        <v>6.405615320855329E-2</v>
      </c>
      <c r="D70">
        <v>0.10192278974940272</v>
      </c>
      <c r="E70">
        <v>5.9915935168019997E-2</v>
      </c>
      <c r="F70">
        <v>2.6124926394922188E-2</v>
      </c>
      <c r="G70">
        <v>1.0210095430356293E-2</v>
      </c>
      <c r="H70">
        <v>4.9126055315146286E-2</v>
      </c>
      <c r="I70">
        <v>6.1653713296782285E-2</v>
      </c>
      <c r="J70">
        <v>1.1459542439355149E-2</v>
      </c>
      <c r="K70">
        <v>0.10806222454831052</v>
      </c>
      <c r="L70">
        <v>7.0188413254524767E-2</v>
      </c>
      <c r="M70">
        <v>0</v>
      </c>
      <c r="N70">
        <v>0.12260430654261166</v>
      </c>
      <c r="O70">
        <v>0.2304233954307762</v>
      </c>
      <c r="P70">
        <v>1.2249387727069052</v>
      </c>
      <c r="Q70">
        <v>0.72349676492878046</v>
      </c>
      <c r="R70">
        <v>0.19531545927867225</v>
      </c>
      <c r="S70">
        <v>6.954779264542961E-2</v>
      </c>
      <c r="T70">
        <v>0</v>
      </c>
      <c r="U70">
        <v>0</v>
      </c>
      <c r="V70">
        <v>0</v>
      </c>
      <c r="W70">
        <v>1.566334010389911E-5</v>
      </c>
      <c r="X70">
        <v>7.2021140644972378E-2</v>
      </c>
      <c r="Y70">
        <v>4.4587131152418746E-3</v>
      </c>
      <c r="Z70">
        <v>7.1871745006785975E-2</v>
      </c>
      <c r="AA70">
        <v>0.24330669496441709</v>
      </c>
      <c r="AB70">
        <v>0</v>
      </c>
      <c r="AC70">
        <v>0</v>
      </c>
    </row>
    <row r="71" spans="1:29" x14ac:dyDescent="0.2">
      <c r="B71" s="132"/>
      <c r="C71" s="2" t="s">
        <v>1</v>
      </c>
      <c r="D71" s="2" t="s">
        <v>2</v>
      </c>
      <c r="E71" s="2" t="s">
        <v>3</v>
      </c>
      <c r="F71" s="2" t="s">
        <v>1</v>
      </c>
      <c r="G71" s="2" t="s">
        <v>2</v>
      </c>
      <c r="H71" s="2" t="s">
        <v>3</v>
      </c>
      <c r="I71" s="2" t="s">
        <v>1</v>
      </c>
      <c r="J71" s="2" t="s">
        <v>2</v>
      </c>
      <c r="K71" s="2" t="s">
        <v>3</v>
      </c>
      <c r="L71" s="2" t="s">
        <v>1</v>
      </c>
      <c r="M71" s="2" t="s">
        <v>2</v>
      </c>
      <c r="N71" s="2" t="s">
        <v>3</v>
      </c>
      <c r="O71" s="2" t="s">
        <v>1</v>
      </c>
      <c r="P71" s="2" t="s">
        <v>2</v>
      </c>
      <c r="Q71" s="2" t="s">
        <v>3</v>
      </c>
      <c r="R71" s="2" t="s">
        <v>1</v>
      </c>
      <c r="S71" s="2" t="s">
        <v>2</v>
      </c>
      <c r="T71" s="2" t="s">
        <v>3</v>
      </c>
      <c r="U71" s="2" t="s">
        <v>1</v>
      </c>
      <c r="V71" s="2" t="s">
        <v>2</v>
      </c>
      <c r="W71" s="2" t="s">
        <v>3</v>
      </c>
      <c r="X71" s="2" t="s">
        <v>1</v>
      </c>
      <c r="Y71" s="2" t="s">
        <v>2</v>
      </c>
      <c r="Z71" s="2" t="s">
        <v>3</v>
      </c>
      <c r="AA71" s="2" t="s">
        <v>1</v>
      </c>
      <c r="AB71" s="2" t="s">
        <v>2</v>
      </c>
      <c r="AC71" s="2" t="s">
        <v>3</v>
      </c>
    </row>
    <row r="72" spans="1:29" x14ac:dyDescent="0.2">
      <c r="A72" t="s">
        <v>7</v>
      </c>
      <c r="B72" t="s">
        <v>55</v>
      </c>
      <c r="C72">
        <v>99.457991323324009</v>
      </c>
      <c r="D72">
        <v>84.389809152535136</v>
      </c>
      <c r="E72">
        <v>97.706876198056875</v>
      </c>
      <c r="F72">
        <v>98.560737584836772</v>
      </c>
      <c r="G72">
        <v>83.441250476240413</v>
      </c>
      <c r="H72">
        <v>90.790164389430089</v>
      </c>
      <c r="I72">
        <v>96.68628228863119</v>
      </c>
      <c r="J72">
        <v>62.9888814902531</v>
      </c>
      <c r="K72">
        <v>74.218972923366422</v>
      </c>
      <c r="L72">
        <v>93.991244650046596</v>
      </c>
      <c r="M72">
        <v>98.731541745398559</v>
      </c>
      <c r="N72">
        <v>100</v>
      </c>
      <c r="O72">
        <v>96.405059465286996</v>
      </c>
      <c r="P72">
        <v>89.415350650783793</v>
      </c>
      <c r="Q72">
        <v>91.447698669421911</v>
      </c>
      <c r="R72">
        <v>96.380995087163996</v>
      </c>
      <c r="S72">
        <v>83.287929597532354</v>
      </c>
      <c r="T72">
        <v>94.483207390390618</v>
      </c>
      <c r="U72">
        <v>79.362937743772918</v>
      </c>
      <c r="V72">
        <v>100</v>
      </c>
      <c r="W72">
        <v>100</v>
      </c>
      <c r="X72">
        <v>94.091877706755369</v>
      </c>
      <c r="Y72">
        <v>54.613559962886782</v>
      </c>
      <c r="Z72">
        <v>57.238934440262149</v>
      </c>
      <c r="AA72">
        <v>99.743059496610556</v>
      </c>
      <c r="AB72">
        <v>99.975389663658746</v>
      </c>
      <c r="AC72">
        <v>100</v>
      </c>
    </row>
    <row r="73" spans="1:29" x14ac:dyDescent="0.2">
      <c r="B73" t="s">
        <v>370</v>
      </c>
      <c r="C73">
        <v>0.47795252346742007</v>
      </c>
      <c r="D73">
        <v>15.610190847464869</v>
      </c>
      <c r="E73">
        <v>2.2931238019431168</v>
      </c>
      <c r="F73">
        <v>1.4131374887683292</v>
      </c>
      <c r="G73">
        <v>16.558749523759584</v>
      </c>
      <c r="H73">
        <v>9.2098356105699182</v>
      </c>
      <c r="I73">
        <v>3.2520639980720327</v>
      </c>
      <c r="J73">
        <v>37.011118509746893</v>
      </c>
      <c r="K73">
        <v>25.781027076633585</v>
      </c>
      <c r="L73">
        <v>5.9385669366988738</v>
      </c>
      <c r="M73">
        <v>1.2684582546014436</v>
      </c>
      <c r="N73">
        <v>0</v>
      </c>
      <c r="O73">
        <v>3.3645171392822153</v>
      </c>
      <c r="P73">
        <v>10.584649349216198</v>
      </c>
      <c r="Q73">
        <v>8.5523013305780875</v>
      </c>
      <c r="R73">
        <v>3.4236894535573397</v>
      </c>
      <c r="S73">
        <v>16.712070402467649</v>
      </c>
      <c r="T73">
        <v>5.5167926096093831</v>
      </c>
      <c r="U73">
        <v>20.637062256227072</v>
      </c>
      <c r="V73">
        <v>0</v>
      </c>
      <c r="W73">
        <v>0</v>
      </c>
      <c r="X73">
        <v>5.8361011525996531</v>
      </c>
      <c r="Y73">
        <v>45.386440037113204</v>
      </c>
      <c r="Z73">
        <v>42.761065559737851</v>
      </c>
      <c r="AA73">
        <v>1.3633808425031818E-2</v>
      </c>
      <c r="AB73">
        <v>2.4610336341262754E-2</v>
      </c>
      <c r="AC73">
        <v>0</v>
      </c>
    </row>
    <row r="74" spans="1:29" x14ac:dyDescent="0.2">
      <c r="B74" t="s">
        <v>371</v>
      </c>
      <c r="C74">
        <v>6.405615320855329E-2</v>
      </c>
      <c r="D74">
        <v>0</v>
      </c>
      <c r="E74">
        <v>0</v>
      </c>
      <c r="F74">
        <v>2.6124926394922188E-2</v>
      </c>
      <c r="G74">
        <v>0</v>
      </c>
      <c r="H74">
        <v>0</v>
      </c>
      <c r="I74">
        <v>6.1653713296782285E-2</v>
      </c>
      <c r="J74">
        <v>0</v>
      </c>
      <c r="K74">
        <v>0</v>
      </c>
      <c r="L74">
        <v>7.0188413254524767E-2</v>
      </c>
      <c r="M74">
        <v>0</v>
      </c>
      <c r="N74">
        <v>0</v>
      </c>
      <c r="O74">
        <v>0.2304233954307762</v>
      </c>
      <c r="P74">
        <v>0</v>
      </c>
      <c r="Q74">
        <v>0</v>
      </c>
      <c r="R74">
        <v>0.19531545927867225</v>
      </c>
      <c r="S74">
        <v>0</v>
      </c>
      <c r="T74">
        <v>0</v>
      </c>
      <c r="U74">
        <v>0</v>
      </c>
      <c r="V74">
        <v>0</v>
      </c>
      <c r="W74">
        <v>0</v>
      </c>
      <c r="X74">
        <v>7.2021140644972378E-2</v>
      </c>
      <c r="Y74">
        <v>0</v>
      </c>
      <c r="Z74">
        <v>0</v>
      </c>
      <c r="AA74">
        <v>0.24330669496441709</v>
      </c>
      <c r="AB74">
        <v>0</v>
      </c>
      <c r="AC74">
        <v>0</v>
      </c>
    </row>
    <row r="75" spans="1:29" x14ac:dyDescent="0.2">
      <c r="B75" s="132"/>
      <c r="C75" s="2" t="s">
        <v>1</v>
      </c>
      <c r="D75" s="2" t="s">
        <v>2</v>
      </c>
      <c r="E75" s="2" t="s">
        <v>3</v>
      </c>
      <c r="F75" s="2" t="s">
        <v>1</v>
      </c>
      <c r="G75" s="2" t="s">
        <v>2</v>
      </c>
      <c r="H75" s="2" t="s">
        <v>3</v>
      </c>
      <c r="I75" s="2" t="s">
        <v>1</v>
      </c>
      <c r="J75" s="2" t="s">
        <v>2</v>
      </c>
      <c r="K75" s="2" t="s">
        <v>3</v>
      </c>
      <c r="L75" s="2" t="s">
        <v>1</v>
      </c>
      <c r="M75" s="2" t="s">
        <v>2</v>
      </c>
      <c r="N75" s="2" t="s">
        <v>3</v>
      </c>
      <c r="O75" s="2" t="s">
        <v>1</v>
      </c>
      <c r="P75" s="2" t="s">
        <v>2</v>
      </c>
      <c r="Q75" s="2" t="s">
        <v>3</v>
      </c>
      <c r="R75" s="2" t="s">
        <v>1</v>
      </c>
      <c r="S75" s="2" t="s">
        <v>2</v>
      </c>
      <c r="T75" s="2" t="s">
        <v>3</v>
      </c>
      <c r="U75" s="2" t="s">
        <v>1</v>
      </c>
      <c r="V75" s="2" t="s">
        <v>2</v>
      </c>
      <c r="W75" s="2" t="s">
        <v>3</v>
      </c>
      <c r="X75" s="2" t="s">
        <v>1</v>
      </c>
      <c r="Y75" s="2" t="s">
        <v>2</v>
      </c>
      <c r="Z75" s="2" t="s">
        <v>3</v>
      </c>
      <c r="AA75" s="2" t="s">
        <v>1</v>
      </c>
      <c r="AB75" s="2" t="s">
        <v>2</v>
      </c>
      <c r="AC75" s="2" t="s">
        <v>3</v>
      </c>
    </row>
    <row r="76" spans="1:29" x14ac:dyDescent="0.2">
      <c r="A76" t="s">
        <v>8</v>
      </c>
      <c r="B76" t="s">
        <v>55</v>
      </c>
      <c r="C76">
        <v>99.457991323324009</v>
      </c>
      <c r="D76">
        <v>85.686408195780501</v>
      </c>
      <c r="E76">
        <v>97.026939013521741</v>
      </c>
      <c r="F76">
        <v>98.560737584836772</v>
      </c>
      <c r="G76">
        <v>83.565834503937737</v>
      </c>
      <c r="H76">
        <v>91.095861928538042</v>
      </c>
      <c r="I76">
        <v>96.68628228863119</v>
      </c>
      <c r="J76">
        <v>70.004784500749594</v>
      </c>
      <c r="K76">
        <v>79.566456777609389</v>
      </c>
      <c r="L76">
        <v>93.991244650046596</v>
      </c>
      <c r="M76">
        <v>84.737300376974829</v>
      </c>
      <c r="N76">
        <v>92.318525156830106</v>
      </c>
      <c r="O76">
        <v>96.405059465286996</v>
      </c>
      <c r="P76">
        <v>89.780418211446602</v>
      </c>
      <c r="Q76">
        <v>89.234188359685064</v>
      </c>
      <c r="R76">
        <v>96.380995087163996</v>
      </c>
      <c r="S76">
        <v>81.536725172629005</v>
      </c>
      <c r="T76">
        <v>89.241613161247301</v>
      </c>
      <c r="U76">
        <v>79.362937743772918</v>
      </c>
      <c r="V76">
        <v>72.581392944577019</v>
      </c>
      <c r="W76">
        <v>86.223875697559905</v>
      </c>
      <c r="X76">
        <v>94.091877706755369</v>
      </c>
      <c r="Y76">
        <v>42.791712044648825</v>
      </c>
      <c r="Z76">
        <v>69.430257847941689</v>
      </c>
      <c r="AA76">
        <v>99.743059496610556</v>
      </c>
      <c r="AB76" t="e">
        <v>#DIV/0!</v>
      </c>
      <c r="AC76" t="e">
        <v>#DIV/0!</v>
      </c>
    </row>
    <row r="77" spans="1:29" x14ac:dyDescent="0.2">
      <c r="B77" t="s">
        <v>370</v>
      </c>
      <c r="C77">
        <v>0.47795252346742007</v>
      </c>
      <c r="D77">
        <v>14.313591804219502</v>
      </c>
      <c r="E77">
        <v>2.9730609864782509</v>
      </c>
      <c r="F77">
        <v>1.4131374887683292</v>
      </c>
      <c r="G77">
        <v>16.434165496062256</v>
      </c>
      <c r="H77">
        <v>8.9041380714619613</v>
      </c>
      <c r="I77">
        <v>3.2520639980720327</v>
      </c>
      <c r="J77">
        <v>29.995215499250406</v>
      </c>
      <c r="K77">
        <v>20.433543222390604</v>
      </c>
      <c r="L77">
        <v>5.9385669366988738</v>
      </c>
      <c r="M77">
        <v>15.262699623025163</v>
      </c>
      <c r="N77">
        <v>7.68147484316989</v>
      </c>
      <c r="O77">
        <v>3.3645171392822153</v>
      </c>
      <c r="P77">
        <v>10.2195817885534</v>
      </c>
      <c r="Q77">
        <v>10.765811640314936</v>
      </c>
      <c r="R77">
        <v>3.4236894535573397</v>
      </c>
      <c r="S77">
        <v>18.463274827370995</v>
      </c>
      <c r="T77">
        <v>10.758386838752699</v>
      </c>
      <c r="U77">
        <v>20.637062256227072</v>
      </c>
      <c r="V77">
        <v>27.418607055422981</v>
      </c>
      <c r="W77">
        <v>13.776124302440101</v>
      </c>
      <c r="X77">
        <v>5.8361011525996531</v>
      </c>
      <c r="Y77">
        <v>57.208287955351167</v>
      </c>
      <c r="Z77">
        <v>30.569742152058314</v>
      </c>
      <c r="AA77">
        <v>1.3633808425031818E-2</v>
      </c>
      <c r="AB77" t="e">
        <v>#DIV/0!</v>
      </c>
      <c r="AC77" t="e">
        <v>#DIV/0!</v>
      </c>
    </row>
    <row r="78" spans="1:29" x14ac:dyDescent="0.2">
      <c r="B78" t="s">
        <v>371</v>
      </c>
      <c r="C78">
        <v>6.405615320855329E-2</v>
      </c>
      <c r="D78">
        <v>0</v>
      </c>
      <c r="E78">
        <v>0</v>
      </c>
      <c r="F78">
        <v>2.6124926394922188E-2</v>
      </c>
      <c r="G78">
        <v>0</v>
      </c>
      <c r="H78">
        <v>0</v>
      </c>
      <c r="I78">
        <v>6.1653713296782285E-2</v>
      </c>
      <c r="J78">
        <v>0</v>
      </c>
      <c r="K78">
        <v>0</v>
      </c>
      <c r="L78">
        <v>7.0188413254524767E-2</v>
      </c>
      <c r="M78">
        <v>0</v>
      </c>
      <c r="N78">
        <v>0</v>
      </c>
      <c r="O78">
        <v>0.2304233954307762</v>
      </c>
      <c r="P78">
        <v>0</v>
      </c>
      <c r="Q78">
        <v>0</v>
      </c>
      <c r="R78">
        <v>0.19531545927867225</v>
      </c>
      <c r="S78">
        <v>0</v>
      </c>
      <c r="T78">
        <v>0</v>
      </c>
      <c r="U78">
        <v>0</v>
      </c>
      <c r="V78">
        <v>0</v>
      </c>
      <c r="W78">
        <v>0</v>
      </c>
      <c r="X78">
        <v>7.2021140644972378E-2</v>
      </c>
      <c r="Y78">
        <v>0</v>
      </c>
      <c r="Z78">
        <v>0</v>
      </c>
      <c r="AA78">
        <v>0.24330669496441709</v>
      </c>
      <c r="AB78" t="e">
        <v>#DIV/0!</v>
      </c>
      <c r="AC78" t="e">
        <v>#DIV/0!</v>
      </c>
    </row>
    <row r="79" spans="1:29" x14ac:dyDescent="0.2">
      <c r="B79" s="132"/>
      <c r="C79" s="2" t="s">
        <v>1</v>
      </c>
      <c r="D79" s="2" t="s">
        <v>2</v>
      </c>
      <c r="E79" s="2" t="s">
        <v>3</v>
      </c>
      <c r="F79" s="2" t="s">
        <v>1</v>
      </c>
      <c r="G79" s="2" t="s">
        <v>2</v>
      </c>
      <c r="H79" s="2" t="s">
        <v>3</v>
      </c>
      <c r="I79" s="2" t="s">
        <v>1</v>
      </c>
      <c r="J79" s="2" t="s">
        <v>2</v>
      </c>
      <c r="K79" s="2" t="s">
        <v>3</v>
      </c>
      <c r="L79" s="2" t="s">
        <v>1</v>
      </c>
      <c r="M79" s="2" t="s">
        <v>2</v>
      </c>
      <c r="N79" s="2" t="s">
        <v>3</v>
      </c>
      <c r="O79" s="2" t="s">
        <v>1</v>
      </c>
      <c r="P79" s="2" t="s">
        <v>2</v>
      </c>
      <c r="Q79" s="2" t="s">
        <v>3</v>
      </c>
      <c r="R79" s="2" t="s">
        <v>1</v>
      </c>
      <c r="S79" s="2" t="s">
        <v>2</v>
      </c>
      <c r="T79" s="2" t="s">
        <v>3</v>
      </c>
      <c r="U79" s="2" t="s">
        <v>1</v>
      </c>
      <c r="V79" s="2" t="s">
        <v>2</v>
      </c>
      <c r="W79" s="2" t="s">
        <v>3</v>
      </c>
      <c r="X79" s="2" t="s">
        <v>1</v>
      </c>
      <c r="Y79" s="2" t="s">
        <v>2</v>
      </c>
      <c r="Z79" s="2" t="s">
        <v>3</v>
      </c>
      <c r="AA79" s="2" t="s">
        <v>1</v>
      </c>
      <c r="AB79" s="2" t="s">
        <v>2</v>
      </c>
      <c r="AC79" s="2" t="s">
        <v>3</v>
      </c>
    </row>
    <row r="80" spans="1:29" x14ac:dyDescent="0.2">
      <c r="A80" t="s">
        <v>9</v>
      </c>
      <c r="B80" t="s">
        <v>55</v>
      </c>
      <c r="C80">
        <v>99.457991323324009</v>
      </c>
      <c r="D80">
        <v>86.080326200736806</v>
      </c>
      <c r="E80">
        <v>95.824131888817419</v>
      </c>
      <c r="F80">
        <v>98.560737584836772</v>
      </c>
      <c r="G80">
        <v>83.313982860737241</v>
      </c>
      <c r="H80">
        <v>90.567202347231131</v>
      </c>
      <c r="I80">
        <v>96.68628228863119</v>
      </c>
      <c r="J80">
        <v>70.973895641918887</v>
      </c>
      <c r="K80">
        <v>79.768959094284511</v>
      </c>
      <c r="L80">
        <v>93.991244650046596</v>
      </c>
      <c r="M80">
        <v>79.073433000594022</v>
      </c>
      <c r="N80">
        <v>90.036266944909585</v>
      </c>
      <c r="O80">
        <v>96.405059465286996</v>
      </c>
      <c r="P80">
        <v>89.319547543562535</v>
      </c>
      <c r="Q80">
        <v>89.947870033094219</v>
      </c>
      <c r="R80">
        <v>96.380995087163996</v>
      </c>
      <c r="S80">
        <v>79.012904827675683</v>
      </c>
      <c r="T80">
        <v>84.976313231384765</v>
      </c>
      <c r="U80">
        <v>79.362937743772918</v>
      </c>
      <c r="V80">
        <v>63.644698492202131</v>
      </c>
      <c r="W80">
        <v>81.19771781562352</v>
      </c>
      <c r="X80">
        <v>94.091877706755369</v>
      </c>
      <c r="Y80">
        <v>58.065120332942399</v>
      </c>
      <c r="Z80">
        <v>59.929171970847314</v>
      </c>
      <c r="AA80">
        <v>99.743059496610556</v>
      </c>
      <c r="AB80">
        <v>100</v>
      </c>
      <c r="AC80">
        <v>100</v>
      </c>
    </row>
    <row r="81" spans="1:29" x14ac:dyDescent="0.2">
      <c r="B81" t="s">
        <v>370</v>
      </c>
      <c r="C81">
        <v>0.47795252346742007</v>
      </c>
      <c r="D81">
        <v>13.919673799263204</v>
      </c>
      <c r="E81">
        <v>4.1758681111825711</v>
      </c>
      <c r="F81">
        <v>1.4131374887683292</v>
      </c>
      <c r="G81">
        <v>16.686017139262756</v>
      </c>
      <c r="H81">
        <v>9.4327976527688655</v>
      </c>
      <c r="I81">
        <v>3.2520639980720327</v>
      </c>
      <c r="J81">
        <v>29.026104358081117</v>
      </c>
      <c r="K81">
        <v>20.231040905715492</v>
      </c>
      <c r="L81">
        <v>5.9385669366988738</v>
      </c>
      <c r="M81">
        <v>20.926566999405956</v>
      </c>
      <c r="N81">
        <v>9.9637330550904171</v>
      </c>
      <c r="O81">
        <v>3.3645171392822153</v>
      </c>
      <c r="P81">
        <v>10.680452456437457</v>
      </c>
      <c r="Q81">
        <v>10.052129966905769</v>
      </c>
      <c r="R81">
        <v>3.4236894535573397</v>
      </c>
      <c r="S81">
        <v>20.987095172324299</v>
      </c>
      <c r="T81">
        <v>15.02368676861523</v>
      </c>
      <c r="U81">
        <v>20.637062256227072</v>
      </c>
      <c r="V81">
        <v>36.355301507797869</v>
      </c>
      <c r="W81">
        <v>18.802282184376484</v>
      </c>
      <c r="X81">
        <v>5.8361011525996531</v>
      </c>
      <c r="Y81">
        <v>41.934879667057601</v>
      </c>
      <c r="Z81">
        <v>40.070828029152693</v>
      </c>
      <c r="AA81">
        <v>1.3633808425031818E-2</v>
      </c>
      <c r="AB81">
        <v>0</v>
      </c>
      <c r="AC81">
        <v>0</v>
      </c>
    </row>
    <row r="82" spans="1:29" x14ac:dyDescent="0.2">
      <c r="B82" t="s">
        <v>371</v>
      </c>
      <c r="C82">
        <v>6.405615320855329E-2</v>
      </c>
      <c r="D82">
        <v>0</v>
      </c>
      <c r="E82">
        <v>0</v>
      </c>
      <c r="F82">
        <v>2.6124926394922188E-2</v>
      </c>
      <c r="G82">
        <v>0</v>
      </c>
      <c r="H82">
        <v>0</v>
      </c>
      <c r="I82">
        <v>6.1653713296782285E-2</v>
      </c>
      <c r="J82">
        <v>0</v>
      </c>
      <c r="K82">
        <v>0</v>
      </c>
      <c r="L82">
        <v>7.0188413254524767E-2</v>
      </c>
      <c r="M82">
        <v>0</v>
      </c>
      <c r="N82">
        <v>0</v>
      </c>
      <c r="O82">
        <v>0.2304233954307762</v>
      </c>
      <c r="P82">
        <v>0</v>
      </c>
      <c r="Q82">
        <v>0</v>
      </c>
      <c r="R82">
        <v>0.19531545927867225</v>
      </c>
      <c r="S82">
        <v>0</v>
      </c>
      <c r="T82">
        <v>0</v>
      </c>
      <c r="U82">
        <v>0</v>
      </c>
      <c r="V82">
        <v>0</v>
      </c>
      <c r="W82">
        <v>0</v>
      </c>
      <c r="X82">
        <v>7.2021140644972378E-2</v>
      </c>
      <c r="Y82">
        <v>0</v>
      </c>
      <c r="Z82">
        <v>0</v>
      </c>
      <c r="AA82">
        <v>0.24330669496441709</v>
      </c>
      <c r="AB82">
        <v>0</v>
      </c>
      <c r="AC82">
        <v>0</v>
      </c>
    </row>
    <row r="83" spans="1:29" x14ac:dyDescent="0.2">
      <c r="B83" s="132"/>
      <c r="C83" s="2" t="s">
        <v>1</v>
      </c>
      <c r="D83" s="2" t="s">
        <v>2</v>
      </c>
      <c r="E83" s="2" t="s">
        <v>3</v>
      </c>
      <c r="F83" s="2" t="s">
        <v>1</v>
      </c>
      <c r="G83" s="2" t="s">
        <v>2</v>
      </c>
      <c r="H83" s="2" t="s">
        <v>3</v>
      </c>
      <c r="I83" s="2" t="s">
        <v>1</v>
      </c>
      <c r="J83" s="2" t="s">
        <v>2</v>
      </c>
      <c r="K83" s="2" t="s">
        <v>3</v>
      </c>
      <c r="L83" s="2" t="s">
        <v>1</v>
      </c>
      <c r="M83" s="2" t="s">
        <v>2</v>
      </c>
      <c r="N83" s="2" t="s">
        <v>3</v>
      </c>
      <c r="O83" s="2" t="s">
        <v>1</v>
      </c>
      <c r="P83" s="2" t="s">
        <v>2</v>
      </c>
      <c r="Q83" s="2" t="s">
        <v>3</v>
      </c>
      <c r="R83" s="2" t="s">
        <v>1</v>
      </c>
      <c r="S83" s="2" t="s">
        <v>2</v>
      </c>
      <c r="T83" s="2" t="s">
        <v>3</v>
      </c>
      <c r="U83" s="2" t="s">
        <v>1</v>
      </c>
      <c r="V83" s="2" t="s">
        <v>2</v>
      </c>
      <c r="W83" s="2" t="s">
        <v>3</v>
      </c>
      <c r="X83" s="2" t="s">
        <v>1</v>
      </c>
      <c r="Y83" s="2" t="s">
        <v>2</v>
      </c>
      <c r="Z83" s="2" t="s">
        <v>3</v>
      </c>
      <c r="AA83" s="2" t="s">
        <v>1</v>
      </c>
      <c r="AB83" s="2" t="s">
        <v>2</v>
      </c>
      <c r="AC83" s="2" t="s">
        <v>3</v>
      </c>
    </row>
    <row r="84" spans="1:29" x14ac:dyDescent="0.2">
      <c r="A84" t="s">
        <v>368</v>
      </c>
      <c r="B84" t="s">
        <v>55</v>
      </c>
      <c r="C84">
        <v>99.457991323324009</v>
      </c>
      <c r="D84">
        <v>87.496459354610749</v>
      </c>
      <c r="E84">
        <v>95.92528788333361</v>
      </c>
      <c r="F84">
        <v>98.560737584836772</v>
      </c>
      <c r="G84">
        <v>83.323257403562721</v>
      </c>
      <c r="H84">
        <v>90.856537557415436</v>
      </c>
      <c r="I84">
        <v>96.68628228863119</v>
      </c>
      <c r="J84">
        <v>76.396619231515658</v>
      </c>
      <c r="K84">
        <v>79.075888858607712</v>
      </c>
      <c r="L84">
        <v>93.991244650046596</v>
      </c>
      <c r="M84">
        <v>81.03421042851302</v>
      </c>
      <c r="N84">
        <v>73.683639362764254</v>
      </c>
      <c r="O84">
        <v>96.405059465286996</v>
      </c>
      <c r="P84">
        <v>88.456953921232497</v>
      </c>
      <c r="Q84">
        <v>87.439928885753787</v>
      </c>
      <c r="R84">
        <v>96.380995087163996</v>
      </c>
      <c r="S84">
        <v>76.908263324810221</v>
      </c>
      <c r="T84">
        <v>82.507021429935051</v>
      </c>
      <c r="U84">
        <v>79.362937743772918</v>
      </c>
      <c r="V84">
        <v>58.932233069275831</v>
      </c>
      <c r="W84">
        <v>59.444302829467247</v>
      </c>
      <c r="X84">
        <v>94.091877706755369</v>
      </c>
      <c r="Y84">
        <v>52.66266395878624</v>
      </c>
      <c r="Z84">
        <v>67.915438230842952</v>
      </c>
      <c r="AA84">
        <v>99.743059496610556</v>
      </c>
      <c r="AB84">
        <v>98.962285768703111</v>
      </c>
      <c r="AC84">
        <v>98.988399165669207</v>
      </c>
    </row>
    <row r="85" spans="1:29" x14ac:dyDescent="0.2">
      <c r="B85" t="s">
        <v>370</v>
      </c>
      <c r="C85">
        <v>0.47795252346742007</v>
      </c>
      <c r="D85">
        <v>12.43113497775547</v>
      </c>
      <c r="E85">
        <v>4.0544135092083149</v>
      </c>
      <c r="F85">
        <v>1.4131374887683292</v>
      </c>
      <c r="G85">
        <v>16.67406229984805</v>
      </c>
      <c r="H85">
        <v>9.1410197730925891</v>
      </c>
      <c r="I85">
        <v>3.2520639980720327</v>
      </c>
      <c r="J85">
        <v>23.60196659916425</v>
      </c>
      <c r="K85">
        <v>20.921533488342874</v>
      </c>
      <c r="L85">
        <v>5.9385669366988738</v>
      </c>
      <c r="M85">
        <v>18.965789571486976</v>
      </c>
      <c r="N85">
        <v>26.316360637235746</v>
      </c>
      <c r="O85">
        <v>3.3645171392822153</v>
      </c>
      <c r="P85">
        <v>11.431415938797587</v>
      </c>
      <c r="Q85">
        <v>12.451606191000799</v>
      </c>
      <c r="R85">
        <v>3.4236894535573397</v>
      </c>
      <c r="S85">
        <v>22.872722334342232</v>
      </c>
      <c r="T85">
        <v>17.302954149443522</v>
      </c>
      <c r="U85">
        <v>20.637062256227072</v>
      </c>
      <c r="V85">
        <v>41.067766930724176</v>
      </c>
      <c r="W85">
        <v>40.55569717053276</v>
      </c>
      <c r="X85">
        <v>5.8361011525996531</v>
      </c>
      <c r="Y85">
        <v>47.337336041213767</v>
      </c>
      <c r="Z85">
        <v>32.084561769157055</v>
      </c>
      <c r="AA85">
        <v>1.3633808425031818E-2</v>
      </c>
      <c r="AB85">
        <v>0.69042071024054608</v>
      </c>
      <c r="AC85">
        <v>0.69392887986545659</v>
      </c>
    </row>
    <row r="86" spans="1:29" x14ac:dyDescent="0.2">
      <c r="B86" t="s">
        <v>371</v>
      </c>
      <c r="C86">
        <v>6.405615320855329E-2</v>
      </c>
      <c r="D86">
        <v>7.2405667633787155E-2</v>
      </c>
      <c r="E86">
        <v>2.02986074580578E-2</v>
      </c>
      <c r="F86">
        <v>2.6124926394922188E-2</v>
      </c>
      <c r="G86">
        <v>2.6802965892251981E-3</v>
      </c>
      <c r="H86">
        <v>2.4426694919776285E-3</v>
      </c>
      <c r="I86">
        <v>6.1653713296782285E-2</v>
      </c>
      <c r="J86">
        <v>1.4141693200889745E-3</v>
      </c>
      <c r="K86">
        <v>2.5776530494010961E-3</v>
      </c>
      <c r="L86">
        <v>7.0188413254524767E-2</v>
      </c>
      <c r="M86">
        <v>0</v>
      </c>
      <c r="N86">
        <v>0</v>
      </c>
      <c r="O86">
        <v>0.2304233954307762</v>
      </c>
      <c r="P86">
        <v>0.111630139969927</v>
      </c>
      <c r="Q86">
        <v>0.10846492324541074</v>
      </c>
      <c r="R86">
        <v>0.19531545927867225</v>
      </c>
      <c r="S86">
        <v>0.21901434084753818</v>
      </c>
      <c r="T86">
        <v>0.19002442062142808</v>
      </c>
      <c r="U86">
        <v>0</v>
      </c>
      <c r="V86">
        <v>0</v>
      </c>
      <c r="W86">
        <v>0</v>
      </c>
      <c r="X86">
        <v>7.2021140644972378E-2</v>
      </c>
      <c r="Y86">
        <v>0</v>
      </c>
      <c r="Z86">
        <v>0</v>
      </c>
      <c r="AA86">
        <v>0.24330669496441709</v>
      </c>
      <c r="AB86">
        <v>0.34729352105634365</v>
      </c>
      <c r="AC86">
        <v>0.31767195446533641</v>
      </c>
    </row>
    <row r="87" spans="1:29" x14ac:dyDescent="0.2">
      <c r="B87" s="132" t="s">
        <v>367</v>
      </c>
      <c r="C87" s="132">
        <v>100</v>
      </c>
      <c r="D87" s="132">
        <v>100</v>
      </c>
      <c r="E87" s="132">
        <v>100</v>
      </c>
      <c r="F87" s="132">
        <v>100</v>
      </c>
      <c r="G87" s="132">
        <v>100</v>
      </c>
      <c r="H87" s="132">
        <v>100</v>
      </c>
      <c r="I87" s="132">
        <v>100</v>
      </c>
      <c r="J87" s="132">
        <v>100</v>
      </c>
      <c r="K87" s="132">
        <v>100</v>
      </c>
      <c r="L87" s="132">
        <v>100</v>
      </c>
      <c r="M87" s="132">
        <v>100</v>
      </c>
      <c r="N87" s="132">
        <v>100</v>
      </c>
      <c r="O87" s="132">
        <v>100</v>
      </c>
      <c r="P87" s="132">
        <v>100</v>
      </c>
      <c r="Q87" s="132">
        <v>100</v>
      </c>
      <c r="R87" s="132">
        <v>100</v>
      </c>
      <c r="S87" s="132">
        <v>100</v>
      </c>
      <c r="T87" s="132">
        <v>100</v>
      </c>
      <c r="U87" s="132">
        <v>100</v>
      </c>
      <c r="V87" s="132">
        <v>100</v>
      </c>
      <c r="W87" s="132">
        <v>100</v>
      </c>
      <c r="X87" s="132">
        <v>100</v>
      </c>
      <c r="Y87" s="132">
        <v>100</v>
      </c>
      <c r="Z87" s="132">
        <v>100</v>
      </c>
      <c r="AA87" s="132">
        <v>100</v>
      </c>
      <c r="AB87" s="132">
        <v>100</v>
      </c>
      <c r="AC87" s="132">
        <v>100</v>
      </c>
    </row>
    <row r="96" spans="1:29" x14ac:dyDescent="0.2">
      <c r="A96" t="s">
        <v>5</v>
      </c>
    </row>
    <row r="101" spans="1:1" x14ac:dyDescent="0.2">
      <c r="A101" t="s">
        <v>6</v>
      </c>
    </row>
    <row r="107" spans="1:1" x14ac:dyDescent="0.2">
      <c r="A107" t="s">
        <v>7</v>
      </c>
    </row>
    <row r="112" spans="1:1" x14ac:dyDescent="0.2">
      <c r="A112" t="s">
        <v>8</v>
      </c>
    </row>
    <row r="117" spans="1:1" x14ac:dyDescent="0.2">
      <c r="A117" t="s">
        <v>9</v>
      </c>
    </row>
    <row r="122" spans="1:1" x14ac:dyDescent="0.2">
      <c r="A122" t="s">
        <v>368</v>
      </c>
    </row>
  </sheetData>
  <mergeCells count="9">
    <mergeCell ref="B2:N2"/>
    <mergeCell ref="O2:BN2"/>
    <mergeCell ref="O3:AN3"/>
    <mergeCell ref="AO3:BN3"/>
    <mergeCell ref="B4:N4"/>
    <mergeCell ref="O4:AA4"/>
    <mergeCell ref="AB4:AN4"/>
    <mergeCell ref="AO4:BA4"/>
    <mergeCell ref="BB4:BN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4F8AE-F83F-48C6-80E5-DF989F4633AC}">
  <dimension ref="A2:N7"/>
  <sheetViews>
    <sheetView workbookViewId="0">
      <selection activeCell="E24" sqref="E24"/>
    </sheetView>
  </sheetViews>
  <sheetFormatPr defaultRowHeight="14.25" x14ac:dyDescent="0.2"/>
  <cols>
    <col min="1" max="1" width="13.625" customWidth="1"/>
  </cols>
  <sheetData>
    <row r="2" spans="1:14" x14ac:dyDescent="0.2">
      <c r="B2" s="9" t="s">
        <v>1</v>
      </c>
      <c r="C2" s="15" t="s">
        <v>2</v>
      </c>
      <c r="D2" s="15"/>
      <c r="E2" s="15"/>
      <c r="F2" s="15"/>
      <c r="G2" s="15"/>
      <c r="H2" s="15"/>
      <c r="I2" s="16" t="s">
        <v>3</v>
      </c>
      <c r="J2" s="16"/>
      <c r="K2" s="16"/>
      <c r="L2" s="16"/>
      <c r="M2" s="16"/>
      <c r="N2" s="16"/>
    </row>
    <row r="3" spans="1:14" x14ac:dyDescent="0.2">
      <c r="A3" t="s">
        <v>77</v>
      </c>
      <c r="B3" t="s">
        <v>78</v>
      </c>
      <c r="C3" t="s">
        <v>79</v>
      </c>
      <c r="D3" t="s">
        <v>80</v>
      </c>
      <c r="E3" t="s">
        <v>7</v>
      </c>
      <c r="F3" t="s">
        <v>81</v>
      </c>
      <c r="G3" t="s">
        <v>82</v>
      </c>
      <c r="H3" t="s">
        <v>83</v>
      </c>
      <c r="I3" t="s">
        <v>79</v>
      </c>
      <c r="J3" t="s">
        <v>80</v>
      </c>
      <c r="K3" t="s">
        <v>7</v>
      </c>
      <c r="L3" t="s">
        <v>81</v>
      </c>
      <c r="M3" t="s">
        <v>82</v>
      </c>
      <c r="N3" t="s">
        <v>83</v>
      </c>
    </row>
    <row r="4" spans="1:14" x14ac:dyDescent="0.2">
      <c r="A4" t="s">
        <v>84</v>
      </c>
      <c r="B4" s="10">
        <v>0.14844333333333334</v>
      </c>
      <c r="C4" s="10">
        <v>0.244949</v>
      </c>
      <c r="D4" s="10">
        <v>0.26954866666666666</v>
      </c>
      <c r="E4" s="10">
        <v>0.29472533333333334</v>
      </c>
      <c r="F4" s="10">
        <v>0.25943066666666664</v>
      </c>
      <c r="G4" s="10">
        <v>0.25276199999999999</v>
      </c>
      <c r="H4" s="10">
        <v>0.23719699999999999</v>
      </c>
      <c r="I4" s="10">
        <v>0.25619766666666671</v>
      </c>
      <c r="J4" s="10">
        <v>0.28880699999999998</v>
      </c>
      <c r="K4" s="10">
        <v>0.27818399999999999</v>
      </c>
      <c r="L4" s="10">
        <v>0.25836199999999998</v>
      </c>
      <c r="M4" s="10">
        <v>0.27655099999999999</v>
      </c>
      <c r="N4" s="10">
        <v>0.22501133333333334</v>
      </c>
    </row>
    <row r="5" spans="1:14" x14ac:dyDescent="0.2">
      <c r="A5" t="s">
        <v>85</v>
      </c>
      <c r="B5" s="10">
        <v>13.620190333333333</v>
      </c>
      <c r="C5" s="10">
        <v>14.845794333333332</v>
      </c>
      <c r="D5" s="10">
        <v>16.502349666666667</v>
      </c>
      <c r="E5" s="10">
        <v>14.347109333333334</v>
      </c>
      <c r="F5" s="10">
        <v>14.022222333333334</v>
      </c>
      <c r="G5" s="10">
        <v>14.483536333333333</v>
      </c>
      <c r="H5" s="10">
        <v>13.814891000000001</v>
      </c>
      <c r="I5" s="10">
        <v>15.815647333333333</v>
      </c>
      <c r="J5" s="10">
        <v>17.574674000000002</v>
      </c>
      <c r="K5" s="10">
        <v>14.548283699999999</v>
      </c>
      <c r="L5" s="10">
        <v>15.831665333333333</v>
      </c>
      <c r="M5" s="10">
        <v>16.034527666666666</v>
      </c>
      <c r="N5" s="10">
        <v>13.676298366666666</v>
      </c>
    </row>
    <row r="6" spans="1:14" x14ac:dyDescent="0.2">
      <c r="A6" t="s">
        <v>86</v>
      </c>
      <c r="B6" s="10">
        <v>92.073638666666668</v>
      </c>
      <c r="C6" s="10">
        <v>60.631926333333332</v>
      </c>
      <c r="D6" s="10">
        <v>61.215916999999997</v>
      </c>
      <c r="E6" s="10">
        <v>48.743335666666667</v>
      </c>
      <c r="F6" s="10">
        <v>54.021884999999997</v>
      </c>
      <c r="G6" s="10">
        <v>57.312220666666668</v>
      </c>
      <c r="H6" s="10">
        <v>58.410111999999998</v>
      </c>
      <c r="I6" s="10">
        <v>60.527725000000004</v>
      </c>
      <c r="J6" s="10">
        <v>60.905465333333332</v>
      </c>
      <c r="K6" s="10">
        <v>49.498862000000003</v>
      </c>
      <c r="L6" s="10">
        <v>54.836326333333339</v>
      </c>
      <c r="M6" s="10">
        <v>56.825987666666663</v>
      </c>
      <c r="N6" s="10">
        <v>58.728140666666668</v>
      </c>
    </row>
    <row r="7" spans="1:14" x14ac:dyDescent="0.2">
      <c r="A7" t="s">
        <v>87</v>
      </c>
      <c r="B7" s="10">
        <v>13.032384</v>
      </c>
      <c r="C7" s="10">
        <v>14.382365999999999</v>
      </c>
      <c r="D7" s="10">
        <v>16.223301966666668</v>
      </c>
      <c r="E7" s="10">
        <v>14.339427999999998</v>
      </c>
      <c r="F7" s="10">
        <v>13.432952666666667</v>
      </c>
      <c r="G7" s="10">
        <v>14.208623133333333</v>
      </c>
      <c r="H7" s="10">
        <v>13.465881000000001</v>
      </c>
      <c r="I7" s="10">
        <v>15.313440333333332</v>
      </c>
      <c r="J7" s="10">
        <v>16.976645000000001</v>
      </c>
      <c r="K7" s="10">
        <v>13.966864333333334</v>
      </c>
      <c r="L7" s="10">
        <v>15.006439333333333</v>
      </c>
      <c r="M7" s="10">
        <v>15.814201599999999</v>
      </c>
      <c r="N7" s="10">
        <v>13.331984333333333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A5205-32F1-44C6-88C0-70D621F3FC83}">
  <dimension ref="A1:J40"/>
  <sheetViews>
    <sheetView workbookViewId="0">
      <selection activeCell="K16" sqref="K16"/>
    </sheetView>
  </sheetViews>
  <sheetFormatPr defaultRowHeight="14.25" x14ac:dyDescent="0.2"/>
  <cols>
    <col min="1" max="1" width="5.375" customWidth="1"/>
    <col min="2" max="2" width="9.375" bestFit="1" customWidth="1"/>
    <col min="3" max="4" width="8.75" customWidth="1"/>
    <col min="5" max="5" width="14.5" bestFit="1" customWidth="1"/>
    <col min="7" max="7" width="10.875" bestFit="1" customWidth="1"/>
    <col min="8" max="8" width="10.875" customWidth="1"/>
  </cols>
  <sheetData>
    <row r="1" spans="1:10" x14ac:dyDescent="0.2">
      <c r="A1" s="30" t="s">
        <v>106</v>
      </c>
      <c r="B1" s="30" t="s">
        <v>77</v>
      </c>
      <c r="C1" s="30" t="s">
        <v>107</v>
      </c>
      <c r="D1" s="30"/>
      <c r="F1" s="31"/>
      <c r="G1" s="30" t="s">
        <v>108</v>
      </c>
      <c r="H1" s="30" t="s">
        <v>13</v>
      </c>
    </row>
    <row r="2" spans="1:10" x14ac:dyDescent="0.2">
      <c r="A2" s="32" t="s">
        <v>1</v>
      </c>
      <c r="B2" s="31" t="s">
        <v>109</v>
      </c>
      <c r="C2" s="33">
        <v>8.19</v>
      </c>
      <c r="D2" s="33"/>
      <c r="E2" s="16"/>
      <c r="F2" s="16"/>
      <c r="G2" s="16"/>
      <c r="H2" s="16"/>
    </row>
    <row r="3" spans="1:10" x14ac:dyDescent="0.2">
      <c r="A3" s="32" t="s">
        <v>1</v>
      </c>
      <c r="B3" s="31" t="s">
        <v>111</v>
      </c>
      <c r="C3" s="33">
        <v>8.4499999999999993</v>
      </c>
      <c r="D3" s="33"/>
      <c r="E3" s="2" t="s">
        <v>112</v>
      </c>
      <c r="G3" s="10">
        <f>AVERAGE(C2:C4)</f>
        <v>8.2799999999999994</v>
      </c>
      <c r="H3" s="10">
        <f>STDEV(C2:C4)</f>
        <v>0.14730919862656228</v>
      </c>
      <c r="J3" s="10"/>
    </row>
    <row r="4" spans="1:10" x14ac:dyDescent="0.2">
      <c r="A4" s="32" t="s">
        <v>1</v>
      </c>
      <c r="B4" s="31" t="s">
        <v>113</v>
      </c>
      <c r="C4" s="33">
        <v>8.1999999999999993</v>
      </c>
      <c r="D4" s="33"/>
      <c r="E4" s="15" t="s">
        <v>2</v>
      </c>
      <c r="F4" t="s">
        <v>79</v>
      </c>
      <c r="G4" s="10">
        <f>AVERAGE(C5:C7)</f>
        <v>8.33</v>
      </c>
      <c r="H4" s="10">
        <f>STDEV(C5:C7)</f>
        <v>9.9999999999997868E-3</v>
      </c>
    </row>
    <row r="5" spans="1:10" x14ac:dyDescent="0.2">
      <c r="A5" s="35" t="s">
        <v>2</v>
      </c>
      <c r="B5" t="s">
        <v>114</v>
      </c>
      <c r="C5">
        <v>8.34</v>
      </c>
      <c r="E5" s="15"/>
      <c r="F5" t="s">
        <v>80</v>
      </c>
      <c r="G5" s="10">
        <f>AVERAGE(C8:C10)</f>
        <v>9.0366666666666671</v>
      </c>
      <c r="H5" s="10">
        <f>STDEV(C8:C10)</f>
        <v>1.1547005383793295E-2</v>
      </c>
    </row>
    <row r="6" spans="1:10" x14ac:dyDescent="0.2">
      <c r="A6" s="35" t="s">
        <v>2</v>
      </c>
      <c r="B6" t="s">
        <v>115</v>
      </c>
      <c r="C6">
        <v>8.32</v>
      </c>
      <c r="E6" s="15"/>
      <c r="F6" t="s">
        <v>116</v>
      </c>
      <c r="G6" s="10">
        <f>AVERAGE(C11:C13)</f>
        <v>7.8133333333333335</v>
      </c>
      <c r="H6" s="10">
        <f>STDEV(C11:C13)</f>
        <v>1.5275252316519626E-2</v>
      </c>
    </row>
    <row r="7" spans="1:10" x14ac:dyDescent="0.2">
      <c r="A7" s="35" t="s">
        <v>2</v>
      </c>
      <c r="B7" t="s">
        <v>117</v>
      </c>
      <c r="C7">
        <v>8.33</v>
      </c>
      <c r="E7" s="15"/>
      <c r="F7" t="s">
        <v>81</v>
      </c>
      <c r="G7" s="10">
        <f>AVERAGE(C14:C16)</f>
        <v>7.9933333333333332</v>
      </c>
      <c r="H7" s="10">
        <f>STDEV(C14:C16)</f>
        <v>6.1101009266077921E-2</v>
      </c>
    </row>
    <row r="8" spans="1:10" x14ac:dyDescent="0.2">
      <c r="A8" s="35" t="s">
        <v>2</v>
      </c>
      <c r="B8" t="s">
        <v>118</v>
      </c>
      <c r="C8">
        <v>9.0299999999999994</v>
      </c>
      <c r="E8" s="15"/>
      <c r="F8" t="s">
        <v>82</v>
      </c>
      <c r="G8" s="10">
        <f>AVERAGE(C17:C19)</f>
        <v>8.3233333333333324</v>
      </c>
      <c r="H8" s="10">
        <f>STDEV(C17:C19)</f>
        <v>4.163331998932248E-2</v>
      </c>
    </row>
    <row r="9" spans="1:10" x14ac:dyDescent="0.2">
      <c r="A9" s="35" t="s">
        <v>2</v>
      </c>
      <c r="B9" t="s">
        <v>119</v>
      </c>
      <c r="C9">
        <v>9.0299999999999994</v>
      </c>
      <c r="E9" s="15"/>
      <c r="F9" t="s">
        <v>83</v>
      </c>
      <c r="G9" s="10">
        <f>AVERAGE(C20:C22)</f>
        <v>8.1300000000000008</v>
      </c>
      <c r="H9" s="10">
        <f>STDEV(C20:C22)</f>
        <v>3.0000000000000249E-2</v>
      </c>
    </row>
    <row r="10" spans="1:10" x14ac:dyDescent="0.2">
      <c r="A10" s="35" t="s">
        <v>2</v>
      </c>
      <c r="B10" t="s">
        <v>120</v>
      </c>
      <c r="C10">
        <v>9.0500000000000007</v>
      </c>
      <c r="E10" s="16" t="s">
        <v>3</v>
      </c>
      <c r="F10" t="s">
        <v>79</v>
      </c>
      <c r="G10" s="10">
        <f>AVERAGE(C23:C25)</f>
        <v>8.0300000000000011</v>
      </c>
      <c r="H10" s="10">
        <f>STDEV(C23:C25)</f>
        <v>2.0000000000000462E-2</v>
      </c>
    </row>
    <row r="11" spans="1:10" x14ac:dyDescent="0.2">
      <c r="A11" s="35" t="s">
        <v>2</v>
      </c>
      <c r="B11" t="s">
        <v>121</v>
      </c>
      <c r="C11">
        <v>7.83</v>
      </c>
      <c r="E11" s="16"/>
      <c r="F11" t="s">
        <v>80</v>
      </c>
      <c r="G11" s="10">
        <f>AVERAGE(C26:C28)</f>
        <v>8.58</v>
      </c>
      <c r="H11" s="10">
        <f>STDEV(C26:C28)</f>
        <v>1.7320508075688405E-2</v>
      </c>
    </row>
    <row r="12" spans="1:10" x14ac:dyDescent="0.2">
      <c r="A12" s="35" t="s">
        <v>2</v>
      </c>
      <c r="B12" t="s">
        <v>122</v>
      </c>
      <c r="C12">
        <v>7.81</v>
      </c>
      <c r="E12" s="16"/>
      <c r="F12" t="s">
        <v>116</v>
      </c>
      <c r="G12" s="10">
        <f>AVERAGE(C29:C31)</f>
        <v>7.4533333333333331</v>
      </c>
      <c r="H12" s="10">
        <f>STDEV(C29:C31)</f>
        <v>2.0816659994661382E-2</v>
      </c>
    </row>
    <row r="13" spans="1:10" x14ac:dyDescent="0.2">
      <c r="A13" s="35" t="s">
        <v>2</v>
      </c>
      <c r="B13" t="s">
        <v>123</v>
      </c>
      <c r="C13">
        <v>7.8</v>
      </c>
      <c r="E13" s="16"/>
      <c r="F13" t="s">
        <v>81</v>
      </c>
      <c r="G13" s="10">
        <f>AVERAGE(C32:C34)</f>
        <v>7.46</v>
      </c>
      <c r="H13" s="10">
        <f>STDEV(C32:C34)</f>
        <v>1.7320508075688402E-2</v>
      </c>
    </row>
    <row r="14" spans="1:10" x14ac:dyDescent="0.2">
      <c r="A14" s="35" t="s">
        <v>2</v>
      </c>
      <c r="B14" t="s">
        <v>124</v>
      </c>
      <c r="C14">
        <v>8.06</v>
      </c>
      <c r="E14" s="16"/>
      <c r="F14" t="s">
        <v>82</v>
      </c>
      <c r="G14" s="10">
        <f>AVERAGE(C35:C37)</f>
        <v>7.8</v>
      </c>
      <c r="H14" s="10">
        <f>STDEV(C35:C37)</f>
        <v>1.7320508075688405E-2</v>
      </c>
    </row>
    <row r="15" spans="1:10" x14ac:dyDescent="0.2">
      <c r="A15" s="35" t="s">
        <v>2</v>
      </c>
      <c r="B15" t="s">
        <v>125</v>
      </c>
      <c r="C15">
        <v>7.98</v>
      </c>
      <c r="E15" s="16"/>
      <c r="F15" t="s">
        <v>83</v>
      </c>
      <c r="G15" s="10">
        <f>AVERAGE(C38:C40)</f>
        <v>7.8166666666666664</v>
      </c>
      <c r="H15" s="10">
        <f>STDEV(C38:C40)</f>
        <v>1.1547005383792781E-2</v>
      </c>
    </row>
    <row r="16" spans="1:10" x14ac:dyDescent="0.2">
      <c r="A16" s="35" t="s">
        <v>2</v>
      </c>
      <c r="B16" t="s">
        <v>126</v>
      </c>
      <c r="C16">
        <v>7.94</v>
      </c>
    </row>
    <row r="17" spans="1:3" x14ac:dyDescent="0.2">
      <c r="A17" s="35" t="s">
        <v>2</v>
      </c>
      <c r="B17" t="s">
        <v>127</v>
      </c>
      <c r="C17">
        <v>8.2899999999999991</v>
      </c>
    </row>
    <row r="18" spans="1:3" x14ac:dyDescent="0.2">
      <c r="A18" s="35" t="s">
        <v>2</v>
      </c>
      <c r="B18" t="s">
        <v>128</v>
      </c>
      <c r="C18">
        <v>8.3699999999999992</v>
      </c>
    </row>
    <row r="19" spans="1:3" x14ac:dyDescent="0.2">
      <c r="A19" s="35" t="s">
        <v>2</v>
      </c>
      <c r="B19" t="s">
        <v>129</v>
      </c>
      <c r="C19">
        <v>8.31</v>
      </c>
    </row>
    <row r="20" spans="1:3" x14ac:dyDescent="0.2">
      <c r="A20" s="35" t="s">
        <v>2</v>
      </c>
      <c r="B20" t="s">
        <v>130</v>
      </c>
      <c r="C20">
        <v>8.1</v>
      </c>
    </row>
    <row r="21" spans="1:3" x14ac:dyDescent="0.2">
      <c r="A21" s="35" t="s">
        <v>2</v>
      </c>
      <c r="B21" t="s">
        <v>131</v>
      </c>
      <c r="C21">
        <v>8.16</v>
      </c>
    </row>
    <row r="22" spans="1:3" x14ac:dyDescent="0.2">
      <c r="A22" s="35" t="s">
        <v>2</v>
      </c>
      <c r="B22" t="s">
        <v>132</v>
      </c>
      <c r="C22">
        <v>8.1300000000000008</v>
      </c>
    </row>
    <row r="23" spans="1:3" x14ac:dyDescent="0.2">
      <c r="A23" s="35" t="s">
        <v>3</v>
      </c>
      <c r="B23" t="s">
        <v>114</v>
      </c>
      <c r="C23">
        <v>8.0500000000000007</v>
      </c>
    </row>
    <row r="24" spans="1:3" x14ac:dyDescent="0.2">
      <c r="A24" s="35" t="s">
        <v>3</v>
      </c>
      <c r="B24" t="s">
        <v>115</v>
      </c>
      <c r="C24">
        <v>8.01</v>
      </c>
    </row>
    <row r="25" spans="1:3" x14ac:dyDescent="0.2">
      <c r="A25" s="35" t="s">
        <v>3</v>
      </c>
      <c r="B25" t="s">
        <v>117</v>
      </c>
      <c r="C25">
        <v>8.0299999999999994</v>
      </c>
    </row>
    <row r="26" spans="1:3" x14ac:dyDescent="0.2">
      <c r="A26" s="35" t="s">
        <v>3</v>
      </c>
      <c r="B26" t="s">
        <v>118</v>
      </c>
      <c r="C26">
        <v>8.59</v>
      </c>
    </row>
    <row r="27" spans="1:3" x14ac:dyDescent="0.2">
      <c r="A27" s="35" t="s">
        <v>3</v>
      </c>
      <c r="B27" t="s">
        <v>119</v>
      </c>
      <c r="C27">
        <v>8.59</v>
      </c>
    </row>
    <row r="28" spans="1:3" x14ac:dyDescent="0.2">
      <c r="A28" s="35" t="s">
        <v>3</v>
      </c>
      <c r="B28" t="s">
        <v>120</v>
      </c>
      <c r="C28">
        <v>8.56</v>
      </c>
    </row>
    <row r="29" spans="1:3" x14ac:dyDescent="0.2">
      <c r="A29" s="35" t="s">
        <v>3</v>
      </c>
      <c r="B29" t="s">
        <v>121</v>
      </c>
      <c r="C29">
        <v>7.46</v>
      </c>
    </row>
    <row r="30" spans="1:3" x14ac:dyDescent="0.2">
      <c r="A30" s="35" t="s">
        <v>3</v>
      </c>
      <c r="B30" t="s">
        <v>122</v>
      </c>
      <c r="C30">
        <v>7.47</v>
      </c>
    </row>
    <row r="31" spans="1:3" x14ac:dyDescent="0.2">
      <c r="A31" s="35" t="s">
        <v>3</v>
      </c>
      <c r="B31" t="s">
        <v>123</v>
      </c>
      <c r="C31">
        <v>7.43</v>
      </c>
    </row>
    <row r="32" spans="1:3" x14ac:dyDescent="0.2">
      <c r="A32" s="35" t="s">
        <v>3</v>
      </c>
      <c r="B32" t="s">
        <v>124</v>
      </c>
      <c r="C32">
        <v>7.44</v>
      </c>
    </row>
    <row r="33" spans="1:3" x14ac:dyDescent="0.2">
      <c r="A33" s="35" t="s">
        <v>3</v>
      </c>
      <c r="B33" t="s">
        <v>125</v>
      </c>
      <c r="C33">
        <v>7.47</v>
      </c>
    </row>
    <row r="34" spans="1:3" x14ac:dyDescent="0.2">
      <c r="A34" s="35" t="s">
        <v>3</v>
      </c>
      <c r="B34" t="s">
        <v>126</v>
      </c>
      <c r="C34">
        <v>7.47</v>
      </c>
    </row>
    <row r="35" spans="1:3" x14ac:dyDescent="0.2">
      <c r="A35" s="35" t="s">
        <v>3</v>
      </c>
      <c r="B35" t="s">
        <v>127</v>
      </c>
      <c r="C35">
        <v>7.81</v>
      </c>
    </row>
    <row r="36" spans="1:3" x14ac:dyDescent="0.2">
      <c r="A36" s="35" t="s">
        <v>3</v>
      </c>
      <c r="B36" t="s">
        <v>128</v>
      </c>
      <c r="C36">
        <v>7.81</v>
      </c>
    </row>
    <row r="37" spans="1:3" x14ac:dyDescent="0.2">
      <c r="A37" s="35" t="s">
        <v>3</v>
      </c>
      <c r="B37" t="s">
        <v>129</v>
      </c>
      <c r="C37">
        <v>7.78</v>
      </c>
    </row>
    <row r="38" spans="1:3" x14ac:dyDescent="0.2">
      <c r="A38" s="35" t="s">
        <v>3</v>
      </c>
      <c r="B38" t="s">
        <v>130</v>
      </c>
      <c r="C38">
        <v>7.83</v>
      </c>
    </row>
    <row r="39" spans="1:3" x14ac:dyDescent="0.2">
      <c r="A39" s="35" t="s">
        <v>3</v>
      </c>
      <c r="B39" t="s">
        <v>131</v>
      </c>
      <c r="C39">
        <v>7.81</v>
      </c>
    </row>
    <row r="40" spans="1:3" x14ac:dyDescent="0.2">
      <c r="A40" s="35" t="s">
        <v>3</v>
      </c>
      <c r="B40" t="s">
        <v>132</v>
      </c>
      <c r="C40">
        <v>7.81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B3557-6603-4649-B804-18FF71DCB5C0}">
  <dimension ref="A1:P40"/>
  <sheetViews>
    <sheetView workbookViewId="0">
      <selection activeCell="Q2" sqref="Q2"/>
    </sheetView>
  </sheetViews>
  <sheetFormatPr defaultRowHeight="14.25" x14ac:dyDescent="0.2"/>
  <cols>
    <col min="1" max="1" width="9.875" bestFit="1" customWidth="1"/>
    <col min="2" max="2" width="5.375" customWidth="1"/>
    <col min="3" max="3" width="9.625" bestFit="1" customWidth="1"/>
    <col min="4" max="4" width="9.125" bestFit="1" customWidth="1"/>
    <col min="7" max="7" width="5.875" customWidth="1"/>
    <col min="9" max="9" width="8.75" customWidth="1"/>
    <col min="10" max="10" width="10.5" customWidth="1"/>
    <col min="11" max="11" width="14.5" bestFit="1" customWidth="1"/>
    <col min="13" max="13" width="10.875" bestFit="1" customWidth="1"/>
    <col min="14" max="14" width="10.875" customWidth="1"/>
  </cols>
  <sheetData>
    <row r="1" spans="1:16" x14ac:dyDescent="0.2">
      <c r="A1" s="30" t="s">
        <v>133</v>
      </c>
      <c r="B1" s="30"/>
      <c r="C1" s="30" t="s">
        <v>134</v>
      </c>
      <c r="D1" s="30" t="s">
        <v>135</v>
      </c>
      <c r="E1" s="30" t="s">
        <v>136</v>
      </c>
      <c r="F1" s="30" t="s">
        <v>137</v>
      </c>
      <c r="G1" s="30" t="s">
        <v>138</v>
      </c>
      <c r="H1" s="30" t="s">
        <v>139</v>
      </c>
      <c r="I1" s="30" t="s">
        <v>140</v>
      </c>
      <c r="J1" s="30" t="s">
        <v>141</v>
      </c>
      <c r="L1" s="31" t="s">
        <v>142</v>
      </c>
      <c r="M1" s="30" t="s">
        <v>108</v>
      </c>
      <c r="N1" s="30" t="s">
        <v>13</v>
      </c>
      <c r="O1" s="30" t="s">
        <v>108</v>
      </c>
      <c r="P1" s="30" t="s">
        <v>13</v>
      </c>
    </row>
    <row r="2" spans="1:16" x14ac:dyDescent="0.2">
      <c r="A2" s="31"/>
      <c r="B2" s="32" t="s">
        <v>1</v>
      </c>
      <c r="C2" s="31">
        <v>1</v>
      </c>
      <c r="D2" s="31" t="s">
        <v>109</v>
      </c>
      <c r="E2" s="31">
        <v>57.538499999999999</v>
      </c>
      <c r="F2" s="31">
        <v>67.538799999999995</v>
      </c>
      <c r="G2" s="31">
        <v>24</v>
      </c>
      <c r="H2" s="31">
        <v>65.314599999999999</v>
      </c>
      <c r="I2" s="33">
        <f>((H2-E2)/(F2-E2))*100</f>
        <v>77.758667239982827</v>
      </c>
      <c r="J2" s="33">
        <f>((F2-H2)/(H2-E2))*100</f>
        <v>28.603027224444084</v>
      </c>
      <c r="K2" s="16"/>
      <c r="L2" s="16"/>
      <c r="M2" s="16" t="s">
        <v>143</v>
      </c>
      <c r="N2" s="16"/>
      <c r="O2" s="16" t="s">
        <v>144</v>
      </c>
      <c r="P2" s="16"/>
    </row>
    <row r="3" spans="1:16" x14ac:dyDescent="0.2">
      <c r="A3" s="31"/>
      <c r="B3" s="32" t="s">
        <v>1</v>
      </c>
      <c r="C3" s="31">
        <v>2</v>
      </c>
      <c r="D3" s="31" t="s">
        <v>111</v>
      </c>
      <c r="E3" s="31">
        <v>56.704500000000003</v>
      </c>
      <c r="F3" s="31">
        <v>66.723399999999998</v>
      </c>
      <c r="G3" s="31">
        <v>24</v>
      </c>
      <c r="H3" s="31">
        <v>64.504999999999995</v>
      </c>
      <c r="I3" s="33">
        <f t="shared" ref="I3:I4" si="0">((H3-E3)/(F3-E3))*100</f>
        <v>77.857848666021184</v>
      </c>
      <c r="J3" s="33">
        <f t="shared" ref="J3:J4" si="1">((F3-H3)/(H3-E3))*100</f>
        <v>28.439202615217035</v>
      </c>
      <c r="K3" s="2" t="s">
        <v>112</v>
      </c>
      <c r="M3" s="34">
        <f>AVERAGE(I2:I4)</f>
        <v>77.720515219862804</v>
      </c>
      <c r="N3" s="34">
        <f>STDEV(I2:I4)</f>
        <v>0.15986119126906406</v>
      </c>
      <c r="O3" s="34">
        <f>AVERAGE(J2:J4)</f>
        <v>28.666519981832991</v>
      </c>
      <c r="P3" s="34">
        <f>STDEV(J2:J4)</f>
        <v>0.26483489538747162</v>
      </c>
    </row>
    <row r="4" spans="1:16" x14ac:dyDescent="0.2">
      <c r="A4" s="31"/>
      <c r="B4" s="32" t="s">
        <v>1</v>
      </c>
      <c r="C4" s="31">
        <v>3</v>
      </c>
      <c r="D4" s="31" t="s">
        <v>113</v>
      </c>
      <c r="E4" s="31">
        <v>53.887700000000002</v>
      </c>
      <c r="F4" s="31">
        <v>63.903300000000002</v>
      </c>
      <c r="G4" s="31">
        <v>24</v>
      </c>
      <c r="H4" s="31">
        <v>61.654299999999999</v>
      </c>
      <c r="I4" s="33">
        <f t="shared" si="0"/>
        <v>77.545029753584387</v>
      </c>
      <c r="J4" s="33">
        <f t="shared" si="1"/>
        <v>28.957330105837858</v>
      </c>
      <c r="K4" s="15" t="s">
        <v>2</v>
      </c>
      <c r="L4" t="s">
        <v>79</v>
      </c>
      <c r="M4" s="34">
        <f>AVERAGE(I5:I7)</f>
        <v>83.082268427937279</v>
      </c>
      <c r="N4" s="34">
        <f>STDEV(I5:I7)</f>
        <v>1.7663941077777023</v>
      </c>
      <c r="O4" s="34">
        <f>AVERAGE(J5:J7)</f>
        <v>20.398468484382388</v>
      </c>
      <c r="P4" s="34">
        <f>STDEV(J5:J7)</f>
        <v>2.5287768358141975</v>
      </c>
    </row>
    <row r="5" spans="1:16" x14ac:dyDescent="0.2">
      <c r="A5" s="36">
        <v>43880</v>
      </c>
      <c r="B5" s="35" t="s">
        <v>2</v>
      </c>
      <c r="C5">
        <v>1</v>
      </c>
      <c r="D5" t="s">
        <v>145</v>
      </c>
      <c r="E5">
        <v>39.098399999999998</v>
      </c>
      <c r="F5">
        <v>44.619500000000002</v>
      </c>
      <c r="G5">
        <v>24</v>
      </c>
      <c r="H5">
        <v>43.631</v>
      </c>
      <c r="I5" s="10">
        <f>((H5-E5)/(F5-E5))*100</f>
        <v>82.095959138577427</v>
      </c>
      <c r="J5" s="10">
        <f>((F5-H5)/(H5-E5))*100</f>
        <v>21.808674932709735</v>
      </c>
      <c r="K5" s="15"/>
      <c r="L5" t="s">
        <v>80</v>
      </c>
      <c r="M5" s="34">
        <f>AVERAGE(I8:I10)</f>
        <v>81.480718830073712</v>
      </c>
      <c r="N5" s="34">
        <f>STDEV(I8:I10)</f>
        <v>1.0599315176890132</v>
      </c>
      <c r="O5" s="34">
        <f>AVERAGE(J8:J10)</f>
        <v>22.742345623887037</v>
      </c>
      <c r="P5" s="34">
        <f>STDEV(J8:J10)</f>
        <v>1.6056227854494098</v>
      </c>
    </row>
    <row r="6" spans="1:16" x14ac:dyDescent="0.2">
      <c r="B6" s="35" t="s">
        <v>2</v>
      </c>
      <c r="C6">
        <v>2</v>
      </c>
      <c r="D6" t="s">
        <v>146</v>
      </c>
      <c r="E6">
        <v>20.512499999999999</v>
      </c>
      <c r="F6">
        <v>26.456</v>
      </c>
      <c r="G6">
        <v>24</v>
      </c>
      <c r="H6">
        <v>25.5717</v>
      </c>
      <c r="I6" s="10">
        <f t="shared" ref="I6:I22" si="2">((H6-E6)/(F6-E6))*100</f>
        <v>85.121561369563395</v>
      </c>
      <c r="J6" s="10">
        <f t="shared" ref="J6:J22" si="3">((F6-H6)/(H6-E6))*100</f>
        <v>17.47904807084123</v>
      </c>
      <c r="K6" s="15"/>
      <c r="L6" t="s">
        <v>116</v>
      </c>
      <c r="M6" s="34">
        <f>AVERAGE(I11:I13)</f>
        <v>77.232638881632923</v>
      </c>
      <c r="N6" s="34">
        <f>STDEV(I11:I13)</f>
        <v>0.77653841931407996</v>
      </c>
      <c r="O6" s="34">
        <f>AVERAGE(J11:J13)</f>
        <v>29.487637622843511</v>
      </c>
      <c r="P6" s="34">
        <f>STDEV(J11:J13)</f>
        <v>1.297999585458409</v>
      </c>
    </row>
    <row r="7" spans="1:16" x14ac:dyDescent="0.2">
      <c r="B7" s="35" t="s">
        <v>2</v>
      </c>
      <c r="C7">
        <v>3</v>
      </c>
      <c r="D7" t="s">
        <v>147</v>
      </c>
      <c r="E7">
        <v>39.354100000000003</v>
      </c>
      <c r="F7">
        <v>44.681100000000001</v>
      </c>
      <c r="G7">
        <v>24</v>
      </c>
      <c r="H7">
        <v>43.723799999999997</v>
      </c>
      <c r="I7" s="10">
        <f t="shared" si="2"/>
        <v>82.029284775671044</v>
      </c>
      <c r="J7" s="10">
        <f t="shared" si="3"/>
        <v>21.907682449596191</v>
      </c>
      <c r="K7" s="15"/>
      <c r="L7" t="s">
        <v>81</v>
      </c>
      <c r="M7" s="34">
        <f>AVERAGE(I14:I16)</f>
        <v>79.086880681509143</v>
      </c>
      <c r="N7" s="34">
        <f>STDEV(I14:I16)</f>
        <v>1.7960942292020154</v>
      </c>
      <c r="O7" s="34">
        <f>AVERAGE(J14:J16)</f>
        <v>26.486408873571303</v>
      </c>
      <c r="P7" s="34">
        <f>STDEV(J14:J16)</f>
        <v>2.852635934885158</v>
      </c>
    </row>
    <row r="8" spans="1:16" x14ac:dyDescent="0.2">
      <c r="B8" s="35" t="s">
        <v>2</v>
      </c>
      <c r="C8">
        <v>4</v>
      </c>
      <c r="D8" t="s">
        <v>148</v>
      </c>
      <c r="E8">
        <v>39.604100000000003</v>
      </c>
      <c r="F8">
        <v>44.3367</v>
      </c>
      <c r="G8">
        <v>24</v>
      </c>
      <c r="H8">
        <v>43.4041</v>
      </c>
      <c r="I8" s="10">
        <f t="shared" si="2"/>
        <v>80.294130076490703</v>
      </c>
      <c r="J8" s="10">
        <f t="shared" si="3"/>
        <v>24.542105263157936</v>
      </c>
      <c r="K8" s="15"/>
      <c r="L8" t="s">
        <v>82</v>
      </c>
      <c r="M8" s="34">
        <f>AVERAGE(I17:I19)</f>
        <v>81.345743619799279</v>
      </c>
      <c r="N8" s="34">
        <f>STDEV(I17:I19)</f>
        <v>0.61582343857254829</v>
      </c>
      <c r="O8" s="34">
        <f>AVERAGE(J17:J19)</f>
        <v>22.936774337017592</v>
      </c>
      <c r="P8" s="34">
        <f>STDEV(J17:J19)</f>
        <v>0.9336970157846497</v>
      </c>
    </row>
    <row r="9" spans="1:16" x14ac:dyDescent="0.2">
      <c r="B9" s="35" t="s">
        <v>2</v>
      </c>
      <c r="C9">
        <v>5</v>
      </c>
      <c r="D9" t="s">
        <v>149</v>
      </c>
      <c r="E9">
        <v>39.249499999999998</v>
      </c>
      <c r="F9">
        <v>45.010199999999998</v>
      </c>
      <c r="G9">
        <v>24</v>
      </c>
      <c r="H9">
        <v>43.9925</v>
      </c>
      <c r="I9" s="10">
        <f t="shared" si="2"/>
        <v>82.333744163035789</v>
      </c>
      <c r="J9" s="10">
        <f t="shared" si="3"/>
        <v>21.456883828800283</v>
      </c>
      <c r="K9" s="15"/>
      <c r="L9" t="s">
        <v>83</v>
      </c>
      <c r="M9" s="34">
        <f>AVERAGE(I20:I22)</f>
        <v>80.326799939778212</v>
      </c>
      <c r="N9" s="34">
        <f>STDEV(I20:I22)</f>
        <v>1.2235576258786278</v>
      </c>
      <c r="O9" s="34">
        <f>AVERAGE(J20:J22)</f>
        <v>24.510597981006168</v>
      </c>
      <c r="P9" s="34">
        <f>STDEV(J20:J22)</f>
        <v>1.8853954346351072</v>
      </c>
    </row>
    <row r="10" spans="1:16" x14ac:dyDescent="0.2">
      <c r="B10" s="35" t="s">
        <v>2</v>
      </c>
      <c r="C10">
        <v>6</v>
      </c>
      <c r="D10" t="s">
        <v>150</v>
      </c>
      <c r="E10">
        <v>54.232100000000003</v>
      </c>
      <c r="F10">
        <v>59.594000000000001</v>
      </c>
      <c r="G10">
        <v>24</v>
      </c>
      <c r="H10">
        <v>58.618899999999996</v>
      </c>
      <c r="I10" s="10">
        <f t="shared" si="2"/>
        <v>81.814282250694632</v>
      </c>
      <c r="J10" s="10">
        <f t="shared" si="3"/>
        <v>22.228047779702884</v>
      </c>
      <c r="K10" s="16" t="s">
        <v>3</v>
      </c>
      <c r="L10" t="s">
        <v>79</v>
      </c>
      <c r="M10" s="34">
        <f>AVERAGE(I23:I25)</f>
        <v>80.991485008769516</v>
      </c>
      <c r="N10" s="34">
        <f>STDEV(I23:I25)</f>
        <v>0.7012438719544849</v>
      </c>
      <c r="O10" s="34">
        <f>AVERAGE(J23:J25)</f>
        <v>23.475930947352754</v>
      </c>
      <c r="P10" s="34">
        <f>STDEV(J23:J25)</f>
        <v>1.067422991928022</v>
      </c>
    </row>
    <row r="11" spans="1:16" x14ac:dyDescent="0.2">
      <c r="B11" s="35" t="s">
        <v>2</v>
      </c>
      <c r="C11">
        <v>7</v>
      </c>
      <c r="D11" t="s">
        <v>151</v>
      </c>
      <c r="E11">
        <v>21.196200000000001</v>
      </c>
      <c r="F11">
        <v>26.005199999999999</v>
      </c>
      <c r="G11">
        <v>24</v>
      </c>
      <c r="H11">
        <v>24.877600000000001</v>
      </c>
      <c r="I11" s="10">
        <f t="shared" si="2"/>
        <v>76.552297775005243</v>
      </c>
      <c r="J11" s="10">
        <f t="shared" si="3"/>
        <v>30.629651762916215</v>
      </c>
      <c r="K11" s="16"/>
      <c r="L11" t="s">
        <v>80</v>
      </c>
      <c r="M11" s="34">
        <f>AVERAGE(I26:I28)</f>
        <v>80.335650717715339</v>
      </c>
      <c r="N11" s="34">
        <f>STDEV(I26:I28)</f>
        <v>0.87944891101247524</v>
      </c>
      <c r="O11" s="34">
        <f>AVERAGE(J26:J28)</f>
        <v>24.487662935567005</v>
      </c>
      <c r="P11" s="34">
        <f>STDEV(J26:J28)</f>
        <v>1.3600947948182085</v>
      </c>
    </row>
    <row r="12" spans="1:16" x14ac:dyDescent="0.2">
      <c r="B12" s="35" t="s">
        <v>2</v>
      </c>
      <c r="C12">
        <v>8</v>
      </c>
      <c r="D12" t="s">
        <v>152</v>
      </c>
      <c r="E12">
        <v>21.300999999999998</v>
      </c>
      <c r="F12">
        <v>25.989000000000001</v>
      </c>
      <c r="G12">
        <v>24</v>
      </c>
      <c r="H12">
        <v>24.913900000000002</v>
      </c>
      <c r="I12" s="10">
        <f t="shared" si="2"/>
        <v>77.066979522184326</v>
      </c>
      <c r="J12" s="10">
        <f t="shared" si="3"/>
        <v>29.75725871183808</v>
      </c>
      <c r="K12" s="16"/>
      <c r="L12" t="s">
        <v>116</v>
      </c>
      <c r="M12" s="34">
        <f>AVERAGE(I29:I31)</f>
        <v>78.655916224177048</v>
      </c>
      <c r="N12" s="34">
        <f>STDEV(I29:I31)</f>
        <v>1.1554758707550912</v>
      </c>
      <c r="O12" s="34">
        <f>AVERAGE(J29:J31)</f>
        <v>27.154455646421862</v>
      </c>
      <c r="P12" s="34">
        <f>STDEV(J29:J31)</f>
        <v>1.8826255216311916</v>
      </c>
    </row>
    <row r="13" spans="1:16" x14ac:dyDescent="0.2">
      <c r="B13" s="35" t="s">
        <v>2</v>
      </c>
      <c r="C13">
        <v>9</v>
      </c>
      <c r="D13" t="s">
        <v>153</v>
      </c>
      <c r="E13">
        <v>27.4146</v>
      </c>
      <c r="F13">
        <v>31.694900000000001</v>
      </c>
      <c r="G13">
        <v>24</v>
      </c>
      <c r="H13">
        <v>30.756599999999999</v>
      </c>
      <c r="I13" s="10">
        <f t="shared" si="2"/>
        <v>78.078639347709228</v>
      </c>
      <c r="J13" s="10">
        <f t="shared" si="3"/>
        <v>28.076002393776246</v>
      </c>
      <c r="K13" s="16"/>
      <c r="L13" t="s">
        <v>81</v>
      </c>
      <c r="M13" s="34">
        <f>AVERAGE(I32:I34)</f>
        <v>81.102242164319634</v>
      </c>
      <c r="N13" s="34">
        <f>STDEV(I32:I34)</f>
        <v>0.42531530991337219</v>
      </c>
      <c r="O13" s="34">
        <f>AVERAGE(J32:J34)</f>
        <v>23.303413594834296</v>
      </c>
      <c r="P13" s="34">
        <f>STDEV(J32:J34)</f>
        <v>0.64649644957304142</v>
      </c>
    </row>
    <row r="14" spans="1:16" x14ac:dyDescent="0.2">
      <c r="B14" s="35" t="s">
        <v>2</v>
      </c>
      <c r="C14">
        <v>10</v>
      </c>
      <c r="D14" t="s">
        <v>154</v>
      </c>
      <c r="E14">
        <v>42.267800000000001</v>
      </c>
      <c r="F14">
        <v>46.897799999999997</v>
      </c>
      <c r="G14">
        <v>24</v>
      </c>
      <c r="H14">
        <v>45.857100000000003</v>
      </c>
      <c r="I14" s="10">
        <f t="shared" si="2"/>
        <v>77.522678185745249</v>
      </c>
      <c r="J14" s="10">
        <f t="shared" si="3"/>
        <v>28.994511464630808</v>
      </c>
      <c r="K14" s="16"/>
      <c r="L14" t="s">
        <v>82</v>
      </c>
      <c r="M14" s="34">
        <f>AVERAGE(I35:I37)</f>
        <v>80.335759538276434</v>
      </c>
      <c r="N14" s="34">
        <f>STDEV(I35:I37)</f>
        <v>0.98193377147931071</v>
      </c>
      <c r="O14" s="34">
        <f>AVERAGE(J35:J37)</f>
        <v>24.489946262234952</v>
      </c>
      <c r="P14" s="34">
        <f>STDEV(J35:J37)</f>
        <v>1.5190604332692106</v>
      </c>
    </row>
    <row r="15" spans="1:16" x14ac:dyDescent="0.2">
      <c r="B15" s="35" t="s">
        <v>2</v>
      </c>
      <c r="C15">
        <v>11</v>
      </c>
      <c r="D15" t="s">
        <v>155</v>
      </c>
      <c r="E15">
        <v>59.042200000000001</v>
      </c>
      <c r="F15">
        <v>64.306299999999993</v>
      </c>
      <c r="G15">
        <v>24</v>
      </c>
      <c r="H15">
        <v>63.1845</v>
      </c>
      <c r="I15" s="10">
        <f t="shared" si="2"/>
        <v>78.689614558994037</v>
      </c>
      <c r="J15" s="10">
        <f t="shared" si="3"/>
        <v>27.081573039132696</v>
      </c>
      <c r="K15" s="16"/>
      <c r="L15" t="s">
        <v>83</v>
      </c>
      <c r="M15" s="34">
        <f>AVERAGE(I38:I40)</f>
        <v>80.519413262407738</v>
      </c>
      <c r="N15" s="34">
        <f>STDEV(I38:I40)</f>
        <v>1.9489164542009501</v>
      </c>
      <c r="O15" s="34">
        <f>AVERAGE(J38:J40)</f>
        <v>24.242543939893508</v>
      </c>
      <c r="P15" s="34">
        <f>STDEV(J38:J49)</f>
        <v>3.0301559207521098</v>
      </c>
    </row>
    <row r="16" spans="1:16" x14ac:dyDescent="0.2">
      <c r="B16" s="35" t="s">
        <v>2</v>
      </c>
      <c r="C16">
        <v>12</v>
      </c>
      <c r="D16" t="s">
        <v>156</v>
      </c>
      <c r="E16">
        <v>49.947899999999997</v>
      </c>
      <c r="F16">
        <v>55.281999999999996</v>
      </c>
      <c r="G16">
        <v>24</v>
      </c>
      <c r="H16">
        <v>54.271099999999997</v>
      </c>
      <c r="I16" s="10">
        <f t="shared" si="2"/>
        <v>81.048349299788157</v>
      </c>
      <c r="J16" s="10">
        <f t="shared" si="3"/>
        <v>23.383142116950395</v>
      </c>
    </row>
    <row r="17" spans="1:10" x14ac:dyDescent="0.2">
      <c r="B17" s="35" t="s">
        <v>2</v>
      </c>
      <c r="C17">
        <v>13</v>
      </c>
      <c r="D17" t="s">
        <v>157</v>
      </c>
      <c r="E17">
        <v>51.363999999999997</v>
      </c>
      <c r="F17">
        <v>57.633899999999997</v>
      </c>
      <c r="G17">
        <v>24</v>
      </c>
      <c r="H17">
        <v>56.495399999999997</v>
      </c>
      <c r="I17" s="10">
        <f t="shared" si="2"/>
        <v>81.841815658941925</v>
      </c>
      <c r="J17" s="10">
        <f t="shared" si="3"/>
        <v>22.186927544140016</v>
      </c>
    </row>
    <row r="18" spans="1:10" x14ac:dyDescent="0.2">
      <c r="B18" s="35" t="s">
        <v>2</v>
      </c>
      <c r="C18">
        <v>14</v>
      </c>
      <c r="D18" t="s">
        <v>158</v>
      </c>
      <c r="E18">
        <v>41.498399999999997</v>
      </c>
      <c r="F18">
        <v>47.14</v>
      </c>
      <c r="G18">
        <v>24</v>
      </c>
      <c r="H18">
        <v>46.098500000000001</v>
      </c>
      <c r="I18" s="10">
        <f t="shared" si="2"/>
        <v>81.538925127623401</v>
      </c>
      <c r="J18" s="10">
        <f t="shared" si="3"/>
        <v>22.640812156257432</v>
      </c>
    </row>
    <row r="19" spans="1:10" x14ac:dyDescent="0.2">
      <c r="B19" s="35" t="s">
        <v>2</v>
      </c>
      <c r="C19">
        <v>15</v>
      </c>
      <c r="D19" t="s">
        <v>159</v>
      </c>
      <c r="E19">
        <v>40.613799999999998</v>
      </c>
      <c r="F19">
        <v>45.625300000000003</v>
      </c>
      <c r="G19">
        <v>24</v>
      </c>
      <c r="H19">
        <v>44.655900000000003</v>
      </c>
      <c r="I19" s="10">
        <f t="shared" si="2"/>
        <v>80.656490072832497</v>
      </c>
      <c r="J19" s="10">
        <f t="shared" si="3"/>
        <v>23.982583310655333</v>
      </c>
    </row>
    <row r="20" spans="1:10" x14ac:dyDescent="0.2">
      <c r="B20" s="35" t="s">
        <v>2</v>
      </c>
      <c r="C20">
        <v>16</v>
      </c>
      <c r="D20" t="s">
        <v>160</v>
      </c>
      <c r="E20">
        <v>50.865900000000003</v>
      </c>
      <c r="F20">
        <v>55.956299999999999</v>
      </c>
      <c r="G20">
        <v>24</v>
      </c>
      <c r="H20">
        <v>54.903399999999998</v>
      </c>
      <c r="I20" s="10">
        <f t="shared" si="2"/>
        <v>79.315967311016777</v>
      </c>
      <c r="J20" s="10">
        <f t="shared" si="3"/>
        <v>26.078018575851459</v>
      </c>
    </row>
    <row r="21" spans="1:10" x14ac:dyDescent="0.2">
      <c r="B21" s="35" t="s">
        <v>2</v>
      </c>
      <c r="C21">
        <v>17</v>
      </c>
      <c r="D21" t="s">
        <v>161</v>
      </c>
      <c r="E21">
        <v>56.136000000000003</v>
      </c>
      <c r="F21">
        <v>61.8489</v>
      </c>
      <c r="G21">
        <v>24</v>
      </c>
      <c r="H21">
        <v>60.802700000000002</v>
      </c>
      <c r="I21" s="10">
        <f t="shared" si="2"/>
        <v>81.687059111834643</v>
      </c>
      <c r="J21" s="10">
        <f t="shared" si="3"/>
        <v>22.418411297062146</v>
      </c>
    </row>
    <row r="22" spans="1:10" x14ac:dyDescent="0.2">
      <c r="B22" s="35" t="s">
        <v>2</v>
      </c>
      <c r="C22">
        <v>18</v>
      </c>
      <c r="D22" t="s">
        <v>162</v>
      </c>
      <c r="E22">
        <v>40.181100000000001</v>
      </c>
      <c r="F22">
        <v>45.3962</v>
      </c>
      <c r="G22">
        <v>24</v>
      </c>
      <c r="H22">
        <v>44.351999999999997</v>
      </c>
      <c r="I22" s="10">
        <f t="shared" si="2"/>
        <v>79.977373396483216</v>
      </c>
      <c r="J22" s="10">
        <f t="shared" si="3"/>
        <v>25.035364070104883</v>
      </c>
    </row>
    <row r="23" spans="1:10" x14ac:dyDescent="0.2">
      <c r="A23" s="36">
        <v>44026</v>
      </c>
      <c r="B23" s="35" t="s">
        <v>3</v>
      </c>
      <c r="C23">
        <v>1</v>
      </c>
      <c r="D23" t="s">
        <v>145</v>
      </c>
      <c r="E23">
        <v>65.129000000000005</v>
      </c>
      <c r="F23">
        <v>72.852500000000006</v>
      </c>
      <c r="G23">
        <v>24</v>
      </c>
      <c r="H23">
        <v>71.3339</v>
      </c>
      <c r="I23" s="10">
        <f>((H23-E23)/(F23-E23))*100</f>
        <v>80.337929695086345</v>
      </c>
      <c r="J23" s="10">
        <f>((F23-H23)/(H23-E23))*100</f>
        <v>24.474205869554829</v>
      </c>
    </row>
    <row r="24" spans="1:10" x14ac:dyDescent="0.2">
      <c r="B24" s="35" t="s">
        <v>3</v>
      </c>
      <c r="C24">
        <v>2</v>
      </c>
      <c r="D24" t="s">
        <v>146</v>
      </c>
      <c r="E24">
        <v>56.451799999999999</v>
      </c>
      <c r="F24">
        <v>64.460999999999999</v>
      </c>
      <c r="G24">
        <v>24</v>
      </c>
      <c r="H24">
        <v>62.997900000000001</v>
      </c>
      <c r="I24" s="10">
        <f t="shared" ref="I24:I40" si="4">((H24-E24)/(F24-E24))*100</f>
        <v>81.73225790341111</v>
      </c>
      <c r="J24" s="10">
        <f t="shared" ref="J24:J40" si="5">((F24-H24)/(H24-E24))*100</f>
        <v>22.35071263805925</v>
      </c>
    </row>
    <row r="25" spans="1:10" x14ac:dyDescent="0.2">
      <c r="B25" s="35" t="s">
        <v>3</v>
      </c>
      <c r="C25">
        <v>3</v>
      </c>
      <c r="D25" t="s">
        <v>147</v>
      </c>
      <c r="E25">
        <v>63.3765</v>
      </c>
      <c r="F25">
        <v>69.087199999999996</v>
      </c>
      <c r="G25">
        <v>24</v>
      </c>
      <c r="H25">
        <v>67.996700000000004</v>
      </c>
      <c r="I25" s="10">
        <f t="shared" si="4"/>
        <v>80.904267427811078</v>
      </c>
      <c r="J25" s="10">
        <f t="shared" si="5"/>
        <v>23.602874334444195</v>
      </c>
    </row>
    <row r="26" spans="1:10" x14ac:dyDescent="0.2">
      <c r="B26" s="35" t="s">
        <v>3</v>
      </c>
      <c r="C26">
        <v>4</v>
      </c>
      <c r="D26" t="s">
        <v>148</v>
      </c>
      <c r="E26">
        <v>54.442799999999998</v>
      </c>
      <c r="F26">
        <v>62.0989</v>
      </c>
      <c r="G26">
        <v>24</v>
      </c>
      <c r="H26">
        <v>60.584899999999998</v>
      </c>
      <c r="I26" s="10">
        <f t="shared" si="4"/>
        <v>80.224918692284547</v>
      </c>
      <c r="J26" s="10">
        <f t="shared" si="5"/>
        <v>24.649549828234694</v>
      </c>
    </row>
    <row r="27" spans="1:10" x14ac:dyDescent="0.2">
      <c r="B27" s="35" t="s">
        <v>3</v>
      </c>
      <c r="C27">
        <v>5</v>
      </c>
      <c r="D27" t="s">
        <v>149</v>
      </c>
      <c r="E27">
        <v>49.494100000000003</v>
      </c>
      <c r="F27">
        <v>53.604300000000002</v>
      </c>
      <c r="G27">
        <v>24</v>
      </c>
      <c r="H27">
        <v>52.7624</v>
      </c>
      <c r="I27" s="10">
        <f t="shared" si="4"/>
        <v>79.516811833973946</v>
      </c>
      <c r="J27" s="10">
        <f t="shared" si="5"/>
        <v>25.759569194994448</v>
      </c>
    </row>
    <row r="28" spans="1:10" x14ac:dyDescent="0.2">
      <c r="B28" s="35" t="s">
        <v>3</v>
      </c>
      <c r="C28">
        <v>6</v>
      </c>
      <c r="D28" t="s">
        <v>150</v>
      </c>
      <c r="E28">
        <v>54.769100000000002</v>
      </c>
      <c r="F28">
        <v>59.696300000000001</v>
      </c>
      <c r="G28">
        <v>24</v>
      </c>
      <c r="H28">
        <v>58.773200000000003</v>
      </c>
      <c r="I28" s="10">
        <f t="shared" si="4"/>
        <v>81.265221626887524</v>
      </c>
      <c r="J28" s="10">
        <f t="shared" si="5"/>
        <v>23.053869783471885</v>
      </c>
    </row>
    <row r="29" spans="1:10" x14ac:dyDescent="0.2">
      <c r="B29" s="35" t="s">
        <v>3</v>
      </c>
      <c r="C29">
        <v>7</v>
      </c>
      <c r="D29" t="s">
        <v>151</v>
      </c>
      <c r="E29">
        <v>50.951099999999997</v>
      </c>
      <c r="F29">
        <v>55.657699999999998</v>
      </c>
      <c r="G29">
        <v>24</v>
      </c>
      <c r="H29">
        <v>54.590899999999998</v>
      </c>
      <c r="I29" s="10">
        <f t="shared" si="4"/>
        <v>77.333956571622821</v>
      </c>
      <c r="J29" s="10">
        <f t="shared" si="5"/>
        <v>29.309302708940059</v>
      </c>
    </row>
    <row r="30" spans="1:10" x14ac:dyDescent="0.2">
      <c r="B30" s="35" t="s">
        <v>3</v>
      </c>
      <c r="C30">
        <v>8</v>
      </c>
      <c r="D30" t="s">
        <v>152</v>
      </c>
      <c r="E30">
        <v>54.2301</v>
      </c>
      <c r="F30">
        <v>59.488599999999998</v>
      </c>
      <c r="G30">
        <v>24</v>
      </c>
      <c r="H30">
        <v>58.409199999999998</v>
      </c>
      <c r="I30" s="10">
        <f t="shared" si="4"/>
        <v>79.473233811923549</v>
      </c>
      <c r="J30" s="10">
        <f t="shared" si="5"/>
        <v>25.828527673422514</v>
      </c>
    </row>
    <row r="31" spans="1:10" x14ac:dyDescent="0.2">
      <c r="B31" s="35" t="s">
        <v>3</v>
      </c>
      <c r="C31">
        <v>9</v>
      </c>
      <c r="D31" t="s">
        <v>153</v>
      </c>
      <c r="E31">
        <v>63.231400000000001</v>
      </c>
      <c r="F31">
        <v>68.210899999999995</v>
      </c>
      <c r="G31">
        <v>24</v>
      </c>
      <c r="H31">
        <v>67.173199999999994</v>
      </c>
      <c r="I31" s="10">
        <f t="shared" si="4"/>
        <v>79.160558288984788</v>
      </c>
      <c r="J31" s="10">
        <f t="shared" si="5"/>
        <v>26.325536556903007</v>
      </c>
    </row>
    <row r="32" spans="1:10" x14ac:dyDescent="0.2">
      <c r="B32" s="35" t="s">
        <v>3</v>
      </c>
      <c r="C32">
        <v>10</v>
      </c>
      <c r="D32" t="s">
        <v>154</v>
      </c>
      <c r="E32">
        <v>58.426900000000003</v>
      </c>
      <c r="F32">
        <v>63.4178</v>
      </c>
      <c r="G32">
        <v>24</v>
      </c>
      <c r="H32">
        <v>62.453699999999998</v>
      </c>
      <c r="I32" s="10">
        <f t="shared" si="4"/>
        <v>80.68284277384835</v>
      </c>
      <c r="J32" s="10">
        <f t="shared" si="5"/>
        <v>23.942088010330867</v>
      </c>
    </row>
    <row r="33" spans="2:10" x14ac:dyDescent="0.2">
      <c r="B33" s="35" t="s">
        <v>3</v>
      </c>
      <c r="C33">
        <v>11</v>
      </c>
      <c r="D33" t="s">
        <v>155</v>
      </c>
      <c r="E33">
        <v>39.097299999999997</v>
      </c>
      <c r="F33">
        <v>43.219299999999997</v>
      </c>
      <c r="G33">
        <v>24</v>
      </c>
      <c r="H33">
        <v>42.458100000000002</v>
      </c>
      <c r="I33" s="10">
        <f t="shared" si="4"/>
        <v>81.533236293061734</v>
      </c>
      <c r="J33" s="10">
        <f t="shared" si="5"/>
        <v>22.649369197809872</v>
      </c>
    </row>
    <row r="34" spans="2:10" x14ac:dyDescent="0.2">
      <c r="B34" s="35" t="s">
        <v>3</v>
      </c>
      <c r="C34">
        <v>12</v>
      </c>
      <c r="D34" t="s">
        <v>156</v>
      </c>
      <c r="E34">
        <v>39.604199999999999</v>
      </c>
      <c r="F34">
        <v>44.746099999999998</v>
      </c>
      <c r="G34">
        <v>24</v>
      </c>
      <c r="H34">
        <v>43.773800000000001</v>
      </c>
      <c r="I34" s="10">
        <f t="shared" si="4"/>
        <v>81.09064742604879</v>
      </c>
      <c r="J34" s="10">
        <f t="shared" si="5"/>
        <v>23.318783576362158</v>
      </c>
    </row>
    <row r="35" spans="2:10" x14ac:dyDescent="0.2">
      <c r="B35" s="35" t="s">
        <v>3</v>
      </c>
      <c r="C35">
        <v>13</v>
      </c>
      <c r="D35" t="s">
        <v>157</v>
      </c>
      <c r="E35">
        <v>27.413599999999999</v>
      </c>
      <c r="F35">
        <v>32.158200000000001</v>
      </c>
      <c r="G35">
        <v>24</v>
      </c>
      <c r="H35">
        <v>31.220700000000001</v>
      </c>
      <c r="I35" s="10">
        <f t="shared" si="4"/>
        <v>80.240694684483415</v>
      </c>
      <c r="J35" s="10">
        <f t="shared" si="5"/>
        <v>24.625042683407305</v>
      </c>
    </row>
    <row r="36" spans="2:10" x14ac:dyDescent="0.2">
      <c r="B36" s="35" t="s">
        <v>3</v>
      </c>
      <c r="C36">
        <v>14</v>
      </c>
      <c r="D36" t="s">
        <v>158</v>
      </c>
      <c r="E36">
        <v>23.6752</v>
      </c>
      <c r="F36">
        <v>27.4421</v>
      </c>
      <c r="G36">
        <v>24</v>
      </c>
      <c r="H36">
        <v>26.6663</v>
      </c>
      <c r="I36" s="10">
        <f t="shared" si="4"/>
        <v>79.404815630890113</v>
      </c>
      <c r="J36" s="10">
        <f t="shared" si="5"/>
        <v>25.936946273946056</v>
      </c>
    </row>
    <row r="37" spans="2:10" x14ac:dyDescent="0.2">
      <c r="B37" s="35" t="s">
        <v>3</v>
      </c>
      <c r="C37">
        <v>15</v>
      </c>
      <c r="D37" t="s">
        <v>159</v>
      </c>
      <c r="E37">
        <v>32.961500000000001</v>
      </c>
      <c r="F37">
        <v>37.463000000000001</v>
      </c>
      <c r="G37">
        <v>24</v>
      </c>
      <c r="H37">
        <v>36.624000000000002</v>
      </c>
      <c r="I37" s="10">
        <f t="shared" si="4"/>
        <v>81.361768299455775</v>
      </c>
      <c r="J37" s="10">
        <f t="shared" si="5"/>
        <v>22.907849829351491</v>
      </c>
    </row>
    <row r="38" spans="2:10" x14ac:dyDescent="0.2">
      <c r="B38" s="35" t="s">
        <v>3</v>
      </c>
      <c r="C38">
        <v>16</v>
      </c>
      <c r="D38" t="s">
        <v>160</v>
      </c>
      <c r="E38">
        <v>40.009799999999998</v>
      </c>
      <c r="F38">
        <v>45.382599999999996</v>
      </c>
      <c r="G38">
        <v>24</v>
      </c>
      <c r="H38">
        <v>44.221899999999998</v>
      </c>
      <c r="I38" s="10">
        <f t="shared" si="4"/>
        <v>78.396739130434796</v>
      </c>
      <c r="J38" s="10">
        <f t="shared" si="5"/>
        <v>27.556325823223538</v>
      </c>
    </row>
    <row r="39" spans="2:10" x14ac:dyDescent="0.2">
      <c r="B39" s="35" t="s">
        <v>3</v>
      </c>
      <c r="C39">
        <v>17</v>
      </c>
      <c r="D39" t="s">
        <v>161</v>
      </c>
      <c r="E39">
        <v>39.648000000000003</v>
      </c>
      <c r="F39">
        <v>45.812199999999997</v>
      </c>
      <c r="G39">
        <v>24</v>
      </c>
      <c r="H39">
        <v>44.716700000000003</v>
      </c>
      <c r="I39" s="10">
        <f t="shared" si="4"/>
        <v>82.22802634567347</v>
      </c>
      <c r="J39" s="10">
        <f t="shared" si="5"/>
        <v>21.613036873359921</v>
      </c>
    </row>
    <row r="40" spans="2:10" x14ac:dyDescent="0.2">
      <c r="B40" s="35" t="s">
        <v>3</v>
      </c>
      <c r="C40">
        <v>18</v>
      </c>
      <c r="D40" t="s">
        <v>162</v>
      </c>
      <c r="E40">
        <v>30.234300000000001</v>
      </c>
      <c r="F40">
        <v>34.868600000000001</v>
      </c>
      <c r="G40">
        <v>24</v>
      </c>
      <c r="H40">
        <v>33.984999999999999</v>
      </c>
      <c r="I40" s="10">
        <f t="shared" si="4"/>
        <v>80.933474311114921</v>
      </c>
      <c r="J40" s="10">
        <f t="shared" si="5"/>
        <v>23.558269123097066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154AD-C19F-4D1A-91F7-2B60650F5897}">
  <dimension ref="A1:M40"/>
  <sheetViews>
    <sheetView topLeftCell="F1" workbookViewId="0">
      <selection activeCell="N1" sqref="N1"/>
    </sheetView>
  </sheetViews>
  <sheetFormatPr defaultRowHeight="14.25" x14ac:dyDescent="0.2"/>
  <cols>
    <col min="1" max="1" width="9.875" bestFit="1" customWidth="1"/>
    <col min="2" max="2" width="5.375" customWidth="1"/>
    <col min="3" max="3" width="9.625" bestFit="1" customWidth="1"/>
    <col min="4" max="4" width="9.125" bestFit="1" customWidth="1"/>
    <col min="7" max="7" width="5.875" customWidth="1"/>
    <col min="9" max="9" width="8.75" customWidth="1"/>
    <col min="10" max="10" width="14.5" bestFit="1" customWidth="1"/>
    <col min="12" max="12" width="10.875" bestFit="1" customWidth="1"/>
    <col min="13" max="13" width="10.875" customWidth="1"/>
  </cols>
  <sheetData>
    <row r="1" spans="1:13" x14ac:dyDescent="0.2">
      <c r="A1" s="37">
        <v>43700</v>
      </c>
      <c r="B1" s="30"/>
      <c r="C1" s="30" t="s">
        <v>134</v>
      </c>
      <c r="D1" s="30" t="s">
        <v>135</v>
      </c>
      <c r="E1" s="30" t="s">
        <v>136</v>
      </c>
      <c r="F1" s="30" t="s">
        <v>137</v>
      </c>
      <c r="G1" s="30" t="s">
        <v>163</v>
      </c>
      <c r="H1" s="30" t="s">
        <v>139</v>
      </c>
      <c r="I1" s="30" t="s">
        <v>164</v>
      </c>
      <c r="K1" s="31"/>
      <c r="L1" s="30" t="s">
        <v>108</v>
      </c>
      <c r="M1" s="30" t="s">
        <v>13</v>
      </c>
    </row>
    <row r="2" spans="1:13" x14ac:dyDescent="0.2">
      <c r="A2" s="31"/>
      <c r="B2" s="32" t="s">
        <v>1</v>
      </c>
      <c r="C2" s="31">
        <v>1</v>
      </c>
      <c r="D2" s="31" t="s">
        <v>109</v>
      </c>
      <c r="E2" s="31">
        <v>57.538499999999999</v>
      </c>
      <c r="F2" s="31">
        <v>65.314599999999999</v>
      </c>
      <c r="G2" s="31">
        <v>5</v>
      </c>
      <c r="H2" s="31">
        <v>64.437200000000004</v>
      </c>
      <c r="I2" s="33">
        <f>((F2-H2)/(F2-E2))*100</f>
        <v>11.283291109939359</v>
      </c>
      <c r="J2" s="16"/>
      <c r="K2" s="16"/>
      <c r="L2" s="16" t="s">
        <v>110</v>
      </c>
      <c r="M2" s="16"/>
    </row>
    <row r="3" spans="1:13" x14ac:dyDescent="0.2">
      <c r="A3" s="31"/>
      <c r="B3" s="32" t="s">
        <v>1</v>
      </c>
      <c r="C3" s="31">
        <v>2</v>
      </c>
      <c r="D3" s="31" t="s">
        <v>111</v>
      </c>
      <c r="E3" s="31">
        <v>56.704500000000003</v>
      </c>
      <c r="F3" s="31">
        <v>64.504999999999995</v>
      </c>
      <c r="G3" s="31">
        <v>5</v>
      </c>
      <c r="H3" s="31">
        <v>63.665500000000002</v>
      </c>
      <c r="I3" s="33">
        <f t="shared" ref="I3:I4" si="0">((F3-H3)/(F3-E3))*100</f>
        <v>10.762130632651685</v>
      </c>
      <c r="J3" s="2" t="s">
        <v>112</v>
      </c>
      <c r="L3" s="34">
        <f>AVERAGE(I2:I4)</f>
        <v>11.140781144302002</v>
      </c>
      <c r="M3" s="34">
        <f>STDEV(I2:I4)</f>
        <v>0.33124587374811548</v>
      </c>
    </row>
    <row r="4" spans="1:13" x14ac:dyDescent="0.2">
      <c r="A4" s="31"/>
      <c r="B4" s="32" t="s">
        <v>1</v>
      </c>
      <c r="C4" s="31">
        <v>3</v>
      </c>
      <c r="D4" s="31" t="s">
        <v>113</v>
      </c>
      <c r="E4" s="31">
        <v>53.887700000000002</v>
      </c>
      <c r="F4" s="31">
        <v>61.654299999999999</v>
      </c>
      <c r="G4" s="31">
        <v>5</v>
      </c>
      <c r="H4" s="31">
        <v>60.770699999999998</v>
      </c>
      <c r="I4" s="33">
        <f t="shared" si="0"/>
        <v>11.376921690314958</v>
      </c>
      <c r="J4" s="15" t="s">
        <v>2</v>
      </c>
      <c r="K4" t="s">
        <v>79</v>
      </c>
      <c r="L4" s="34">
        <f>AVERAGE(I5:I7)</f>
        <v>12.567682412087857</v>
      </c>
      <c r="M4" s="34">
        <f>STDEV(I5:I7)</f>
        <v>0.36342043608230662</v>
      </c>
    </row>
    <row r="5" spans="1:13" x14ac:dyDescent="0.2">
      <c r="A5" s="36">
        <v>43881</v>
      </c>
      <c r="B5" s="35" t="s">
        <v>2</v>
      </c>
      <c r="C5">
        <v>1</v>
      </c>
      <c r="D5" t="s">
        <v>114</v>
      </c>
      <c r="E5" s="31">
        <v>39.098399999999998</v>
      </c>
      <c r="F5" s="31">
        <v>43.631</v>
      </c>
      <c r="G5" s="31">
        <v>5</v>
      </c>
      <c r="H5" s="31">
        <v>43.044499999999999</v>
      </c>
      <c r="I5" s="19">
        <f>((F5-H5)/(F5-E5))*100</f>
        <v>12.939593169483313</v>
      </c>
      <c r="J5" s="15"/>
      <c r="K5" t="s">
        <v>80</v>
      </c>
      <c r="L5" s="34">
        <f>AVERAGE(I8:I10)</f>
        <v>15.503241070928716</v>
      </c>
      <c r="M5" s="34">
        <f>STDEV(I8:I10)</f>
        <v>0.58099569625586855</v>
      </c>
    </row>
    <row r="6" spans="1:13" x14ac:dyDescent="0.2">
      <c r="B6" s="35" t="s">
        <v>2</v>
      </c>
      <c r="C6">
        <v>2</v>
      </c>
      <c r="D6" t="s">
        <v>115</v>
      </c>
      <c r="E6" s="31">
        <v>20.512499999999999</v>
      </c>
      <c r="F6" s="31">
        <v>25.5717</v>
      </c>
      <c r="G6" s="31">
        <v>5</v>
      </c>
      <c r="H6" s="31">
        <v>24.953800000000001</v>
      </c>
      <c r="I6" s="19">
        <f t="shared" ref="I6:I22" si="1">((F6-H6)/(F6-E6))*100</f>
        <v>12.213393421884858</v>
      </c>
      <c r="J6" s="15"/>
      <c r="K6" t="s">
        <v>116</v>
      </c>
      <c r="L6" s="34">
        <f>AVERAGE(I11:I13)</f>
        <v>11.981042159714955</v>
      </c>
      <c r="M6" s="34">
        <f>STDEV(I11:I13)</f>
        <v>6.9799827129825548E-2</v>
      </c>
    </row>
    <row r="7" spans="1:13" x14ac:dyDescent="0.2">
      <c r="B7" s="35" t="s">
        <v>2</v>
      </c>
      <c r="C7">
        <v>3</v>
      </c>
      <c r="D7" t="s">
        <v>117</v>
      </c>
      <c r="E7" s="31">
        <v>39.354100000000003</v>
      </c>
      <c r="F7" s="31">
        <v>43.723799999999997</v>
      </c>
      <c r="G7" s="31">
        <v>5</v>
      </c>
      <c r="H7" s="31">
        <v>43.175400000000003</v>
      </c>
      <c r="I7" s="19">
        <f t="shared" si="1"/>
        <v>12.550060644895403</v>
      </c>
      <c r="J7" s="15"/>
      <c r="K7" t="s">
        <v>81</v>
      </c>
      <c r="L7" s="34">
        <f>AVERAGE(I14:I16)</f>
        <v>13.179136405434098</v>
      </c>
      <c r="M7" s="34">
        <f>STDEV(I14:I16)</f>
        <v>0.45640200214333071</v>
      </c>
    </row>
    <row r="8" spans="1:13" x14ac:dyDescent="0.2">
      <c r="B8" s="35" t="s">
        <v>2</v>
      </c>
      <c r="C8">
        <v>4</v>
      </c>
      <c r="D8" t="s">
        <v>118</v>
      </c>
      <c r="E8" s="31">
        <v>39.604100000000003</v>
      </c>
      <c r="F8" s="31">
        <v>43.4041</v>
      </c>
      <c r="G8" s="31">
        <v>5</v>
      </c>
      <c r="H8" s="31">
        <v>42.831200000000003</v>
      </c>
      <c r="I8" s="19">
        <f t="shared" si="1"/>
        <v>15.076315789473618</v>
      </c>
      <c r="J8" s="15"/>
      <c r="K8" t="s">
        <v>82</v>
      </c>
      <c r="L8" s="34">
        <f>AVERAGE(I17:I19)</f>
        <v>13.607929103602897</v>
      </c>
      <c r="M8" s="34">
        <f>STDEV(I17:I19)</f>
        <v>0.40988535245218982</v>
      </c>
    </row>
    <row r="9" spans="1:13" x14ac:dyDescent="0.2">
      <c r="B9" s="35" t="s">
        <v>2</v>
      </c>
      <c r="C9">
        <v>5</v>
      </c>
      <c r="D9" t="s">
        <v>119</v>
      </c>
      <c r="E9" s="31">
        <v>39.249499999999998</v>
      </c>
      <c r="F9" s="31">
        <v>43.9925</v>
      </c>
      <c r="G9" s="31">
        <v>5</v>
      </c>
      <c r="H9" s="31">
        <v>43.2258</v>
      </c>
      <c r="I9" s="19">
        <f t="shared" si="1"/>
        <v>16.164874551971323</v>
      </c>
      <c r="J9" s="15"/>
      <c r="K9" t="s">
        <v>83</v>
      </c>
      <c r="L9" s="34">
        <f>AVERAGE(I20:I22)</f>
        <v>11.36465323384836</v>
      </c>
      <c r="M9" s="34">
        <f>STDEV(I20:I22)</f>
        <v>0.17177746312263989</v>
      </c>
    </row>
    <row r="10" spans="1:13" x14ac:dyDescent="0.2">
      <c r="B10" s="35" t="s">
        <v>2</v>
      </c>
      <c r="C10">
        <v>6</v>
      </c>
      <c r="D10" t="s">
        <v>120</v>
      </c>
      <c r="E10" s="31">
        <v>54.232100000000003</v>
      </c>
      <c r="F10" s="31">
        <v>58.618899999999996</v>
      </c>
      <c r="G10" s="31">
        <v>5</v>
      </c>
      <c r="H10" s="31">
        <v>57.949100000000001</v>
      </c>
      <c r="I10" s="19">
        <f t="shared" si="1"/>
        <v>15.268532871341206</v>
      </c>
      <c r="J10" s="16" t="s">
        <v>3</v>
      </c>
      <c r="K10" t="s">
        <v>79</v>
      </c>
      <c r="L10" s="34">
        <f>AVERAGE(I23:I25)</f>
        <v>12.729860880787475</v>
      </c>
      <c r="M10" s="34">
        <f>STDEV(I23:I25)</f>
        <v>0.25781504721575721</v>
      </c>
    </row>
    <row r="11" spans="1:13" x14ac:dyDescent="0.2">
      <c r="B11" s="35" t="s">
        <v>2</v>
      </c>
      <c r="C11">
        <v>7</v>
      </c>
      <c r="D11" t="s">
        <v>121</v>
      </c>
      <c r="E11" s="31">
        <v>21.196200000000001</v>
      </c>
      <c r="F11" s="31">
        <v>24.684200000000001</v>
      </c>
      <c r="G11" s="31">
        <v>5</v>
      </c>
      <c r="H11" s="31">
        <v>24.267700000000001</v>
      </c>
      <c r="I11" s="19">
        <f t="shared" si="1"/>
        <v>11.940940366972457</v>
      </c>
      <c r="J11" s="16"/>
      <c r="K11" t="s">
        <v>80</v>
      </c>
      <c r="L11" s="34">
        <f>AVERAGE(I26:I28)</f>
        <v>15.249807201048945</v>
      </c>
      <c r="M11" s="34">
        <f>STDEV(I26:I28)</f>
        <v>1.9771524929506876</v>
      </c>
    </row>
    <row r="12" spans="1:13" x14ac:dyDescent="0.2">
      <c r="B12" s="35" t="s">
        <v>2</v>
      </c>
      <c r="C12">
        <v>8</v>
      </c>
      <c r="D12" t="s">
        <v>122</v>
      </c>
      <c r="E12" s="31">
        <v>21.300999999999998</v>
      </c>
      <c r="F12" s="31">
        <v>24.913900000000002</v>
      </c>
      <c r="G12" s="31">
        <v>5</v>
      </c>
      <c r="H12" s="31">
        <v>24.482500000000002</v>
      </c>
      <c r="I12" s="19">
        <f t="shared" si="1"/>
        <v>11.940546375487825</v>
      </c>
      <c r="J12" s="16"/>
      <c r="K12" t="s">
        <v>116</v>
      </c>
      <c r="L12" s="34">
        <f>AVERAGE(I29:I31)</f>
        <v>11.241555761480692</v>
      </c>
      <c r="M12" s="34">
        <f>STDEV(I29:I31)</f>
        <v>0.61464606517039677</v>
      </c>
    </row>
    <row r="13" spans="1:13" x14ac:dyDescent="0.2">
      <c r="B13" s="35" t="s">
        <v>2</v>
      </c>
      <c r="C13">
        <v>9</v>
      </c>
      <c r="D13" t="s">
        <v>123</v>
      </c>
      <c r="E13" s="31">
        <v>27.4146</v>
      </c>
      <c r="F13" s="31">
        <v>30.756599999999999</v>
      </c>
      <c r="G13" s="31">
        <v>5</v>
      </c>
      <c r="H13" s="31">
        <v>30.3535</v>
      </c>
      <c r="I13" s="19">
        <f t="shared" si="1"/>
        <v>12.06163973668458</v>
      </c>
      <c r="J13" s="16"/>
      <c r="K13" t="s">
        <v>81</v>
      </c>
      <c r="L13" s="34">
        <f>AVERAGE(I32:I34)</f>
        <v>11.620780978494073</v>
      </c>
      <c r="M13" s="34">
        <f>STDEV(I32:I34)</f>
        <v>0.12041597086122946</v>
      </c>
    </row>
    <row r="14" spans="1:13" x14ac:dyDescent="0.2">
      <c r="B14" s="35" t="s">
        <v>2</v>
      </c>
      <c r="C14">
        <v>10</v>
      </c>
      <c r="D14" t="s">
        <v>124</v>
      </c>
      <c r="E14" s="31">
        <v>42.267800000000001</v>
      </c>
      <c r="F14" s="31">
        <v>45.857100000000003</v>
      </c>
      <c r="G14" s="31">
        <v>5</v>
      </c>
      <c r="H14" s="31">
        <v>45.365200000000002</v>
      </c>
      <c r="I14" s="19">
        <f t="shared" si="1"/>
        <v>13.704622071155962</v>
      </c>
      <c r="J14" s="16"/>
      <c r="K14" t="s">
        <v>82</v>
      </c>
      <c r="L14" s="34">
        <f>AVERAGE(I35:I37)</f>
        <v>13.533638749132345</v>
      </c>
      <c r="M14" s="34">
        <f>STDEV(I35:I37)</f>
        <v>1.2884250001390887</v>
      </c>
    </row>
    <row r="15" spans="1:13" x14ac:dyDescent="0.2">
      <c r="B15" s="35" t="s">
        <v>2</v>
      </c>
      <c r="C15">
        <v>11</v>
      </c>
      <c r="D15" t="s">
        <v>125</v>
      </c>
      <c r="E15" s="31">
        <v>59.042200000000001</v>
      </c>
      <c r="F15" s="31">
        <v>63.1845</v>
      </c>
      <c r="G15" s="31">
        <v>5</v>
      </c>
      <c r="H15" s="31">
        <v>62.6509</v>
      </c>
      <c r="I15" s="19">
        <f t="shared" si="1"/>
        <v>12.881732370905052</v>
      </c>
      <c r="J15" s="16"/>
      <c r="K15" t="s">
        <v>83</v>
      </c>
      <c r="L15" s="34">
        <f>AVERAGE(I38:I40)</f>
        <v>9.8212039154657091</v>
      </c>
      <c r="M15" s="34">
        <f>STDEV(I38:I40)</f>
        <v>0.16768891980176137</v>
      </c>
    </row>
    <row r="16" spans="1:13" x14ac:dyDescent="0.2">
      <c r="B16" s="35" t="s">
        <v>2</v>
      </c>
      <c r="C16">
        <v>12</v>
      </c>
      <c r="D16" t="s">
        <v>126</v>
      </c>
      <c r="E16" s="31">
        <v>49.947899999999997</v>
      </c>
      <c r="F16" s="31">
        <v>54.271099999999997</v>
      </c>
      <c r="G16" s="31">
        <v>5</v>
      </c>
      <c r="H16" s="31">
        <v>53.711199999999998</v>
      </c>
      <c r="I16" s="19">
        <f t="shared" si="1"/>
        <v>12.951054774241278</v>
      </c>
    </row>
    <row r="17" spans="1:9" x14ac:dyDescent="0.2">
      <c r="B17" s="35" t="s">
        <v>2</v>
      </c>
      <c r="C17">
        <v>13</v>
      </c>
      <c r="D17" t="s">
        <v>127</v>
      </c>
      <c r="E17" s="31">
        <v>51.363999999999997</v>
      </c>
      <c r="F17" s="31">
        <v>56.495399999999997</v>
      </c>
      <c r="G17" s="31">
        <v>5</v>
      </c>
      <c r="H17" s="31">
        <v>55.821199999999997</v>
      </c>
      <c r="I17" s="19">
        <f t="shared" si="1"/>
        <v>13.138714580816135</v>
      </c>
    </row>
    <row r="18" spans="1:9" x14ac:dyDescent="0.2">
      <c r="B18" s="35" t="s">
        <v>2</v>
      </c>
      <c r="C18">
        <v>14</v>
      </c>
      <c r="D18" t="s">
        <v>128</v>
      </c>
      <c r="E18" s="31">
        <v>41.498399999999997</v>
      </c>
      <c r="F18" s="31">
        <v>46.098500000000001</v>
      </c>
      <c r="G18" s="31">
        <v>5</v>
      </c>
      <c r="H18" s="31">
        <v>45.464199999999998</v>
      </c>
      <c r="I18" s="19">
        <f t="shared" si="1"/>
        <v>13.788830677594021</v>
      </c>
    </row>
    <row r="19" spans="1:9" x14ac:dyDescent="0.2">
      <c r="B19" s="35" t="s">
        <v>2</v>
      </c>
      <c r="C19">
        <v>15</v>
      </c>
      <c r="D19" t="s">
        <v>129</v>
      </c>
      <c r="E19" s="31">
        <v>40.613799999999998</v>
      </c>
      <c r="F19" s="31">
        <v>44.655900000000003</v>
      </c>
      <c r="G19" s="31">
        <v>5</v>
      </c>
      <c r="H19" s="31">
        <v>44.094200000000001</v>
      </c>
      <c r="I19" s="19">
        <f t="shared" si="1"/>
        <v>13.896242052398536</v>
      </c>
    </row>
    <row r="20" spans="1:9" x14ac:dyDescent="0.2">
      <c r="B20" s="35" t="s">
        <v>2</v>
      </c>
      <c r="C20">
        <v>16</v>
      </c>
      <c r="D20" t="s">
        <v>130</v>
      </c>
      <c r="E20" s="31">
        <v>50.865900000000003</v>
      </c>
      <c r="F20" s="31">
        <v>54.903399999999998</v>
      </c>
      <c r="G20" s="31">
        <v>5</v>
      </c>
      <c r="H20" s="31">
        <v>54.4407</v>
      </c>
      <c r="I20" s="19">
        <f t="shared" si="1"/>
        <v>11.460061919504613</v>
      </c>
    </row>
    <row r="21" spans="1:9" x14ac:dyDescent="0.2">
      <c r="B21" s="35" t="s">
        <v>2</v>
      </c>
      <c r="C21">
        <v>17</v>
      </c>
      <c r="D21" t="s">
        <v>131</v>
      </c>
      <c r="E21" s="31">
        <v>56.136000000000003</v>
      </c>
      <c r="F21" s="31">
        <v>60.802700000000002</v>
      </c>
      <c r="G21" s="31">
        <v>5</v>
      </c>
      <c r="H21" s="31">
        <v>60.281599999999997</v>
      </c>
      <c r="I21" s="19">
        <f t="shared" si="1"/>
        <v>11.166348811794293</v>
      </c>
    </row>
    <row r="22" spans="1:9" x14ac:dyDescent="0.2">
      <c r="B22" s="35" t="s">
        <v>2</v>
      </c>
      <c r="C22">
        <v>18</v>
      </c>
      <c r="D22" t="s">
        <v>132</v>
      </c>
      <c r="E22" s="31">
        <v>40.181100000000001</v>
      </c>
      <c r="F22" s="31">
        <v>44.351999999999997</v>
      </c>
      <c r="G22" s="31">
        <v>5</v>
      </c>
      <c r="H22" s="31">
        <v>43.873699999999999</v>
      </c>
      <c r="I22" s="19">
        <f t="shared" si="1"/>
        <v>11.467548970246176</v>
      </c>
    </row>
    <row r="23" spans="1:9" x14ac:dyDescent="0.2">
      <c r="A23" s="36">
        <v>44027</v>
      </c>
      <c r="B23" s="35" t="s">
        <v>3</v>
      </c>
      <c r="C23">
        <v>1</v>
      </c>
      <c r="D23" t="s">
        <v>114</v>
      </c>
      <c r="E23" s="31">
        <v>65.129000000000005</v>
      </c>
      <c r="F23">
        <v>71.3339</v>
      </c>
      <c r="G23" s="31">
        <v>5</v>
      </c>
      <c r="H23" s="31">
        <v>70.544700000000006</v>
      </c>
      <c r="I23" s="33">
        <f>((F23-H23)/(F23-E23))*100</f>
        <v>12.718980160840538</v>
      </c>
    </row>
    <row r="24" spans="1:9" x14ac:dyDescent="0.2">
      <c r="B24" s="35" t="s">
        <v>3</v>
      </c>
      <c r="C24">
        <v>2</v>
      </c>
      <c r="D24" t="s">
        <v>115</v>
      </c>
      <c r="E24" s="31">
        <v>56.451799999999999</v>
      </c>
      <c r="F24">
        <v>62.997900000000001</v>
      </c>
      <c r="G24" s="31">
        <v>5</v>
      </c>
      <c r="H24" s="31">
        <v>62.181100000000001</v>
      </c>
      <c r="I24" s="33">
        <f t="shared" ref="I24:I40" si="2">((F24-H24)/(F24-E24))*100</f>
        <v>12.477658453124766</v>
      </c>
    </row>
    <row r="25" spans="1:9" x14ac:dyDescent="0.2">
      <c r="B25" s="35" t="s">
        <v>3</v>
      </c>
      <c r="C25">
        <v>3</v>
      </c>
      <c r="D25" t="s">
        <v>117</v>
      </c>
      <c r="E25" s="31">
        <v>63.3765</v>
      </c>
      <c r="F25">
        <v>67.996700000000004</v>
      </c>
      <c r="G25" s="31">
        <v>5</v>
      </c>
      <c r="H25" s="31">
        <v>67.3964</v>
      </c>
      <c r="I25" s="33">
        <f t="shared" si="2"/>
        <v>12.992944028397121</v>
      </c>
    </row>
    <row r="26" spans="1:9" x14ac:dyDescent="0.2">
      <c r="B26" s="35" t="s">
        <v>3</v>
      </c>
      <c r="C26">
        <v>4</v>
      </c>
      <c r="D26" t="s">
        <v>118</v>
      </c>
      <c r="E26" s="31">
        <v>54.442799999999998</v>
      </c>
      <c r="F26">
        <v>60.584899999999998</v>
      </c>
      <c r="G26" s="31">
        <v>5</v>
      </c>
      <c r="H26" s="31">
        <v>59.711199999999998</v>
      </c>
      <c r="I26" s="33">
        <f t="shared" si="2"/>
        <v>14.224776542224966</v>
      </c>
    </row>
    <row r="27" spans="1:9" x14ac:dyDescent="0.2">
      <c r="B27" s="35" t="s">
        <v>3</v>
      </c>
      <c r="C27">
        <v>5</v>
      </c>
      <c r="D27" t="s">
        <v>119</v>
      </c>
      <c r="E27" s="31">
        <v>49.494100000000003</v>
      </c>
      <c r="F27">
        <v>52.7624</v>
      </c>
      <c r="G27" s="31">
        <v>5</v>
      </c>
      <c r="H27" s="31">
        <v>52.189500000000002</v>
      </c>
      <c r="I27" s="33">
        <f t="shared" si="2"/>
        <v>17.528990606737377</v>
      </c>
    </row>
    <row r="28" spans="1:9" x14ac:dyDescent="0.2">
      <c r="B28" s="35" t="s">
        <v>3</v>
      </c>
      <c r="C28">
        <v>6</v>
      </c>
      <c r="D28" t="s">
        <v>120</v>
      </c>
      <c r="E28" s="31">
        <v>54.769100000000002</v>
      </c>
      <c r="F28">
        <v>58.773200000000003</v>
      </c>
      <c r="G28" s="31">
        <v>5</v>
      </c>
      <c r="H28" s="31">
        <v>58.212800000000001</v>
      </c>
      <c r="I28" s="33">
        <f t="shared" si="2"/>
        <v>13.995654454184493</v>
      </c>
    </row>
    <row r="29" spans="1:9" x14ac:dyDescent="0.2">
      <c r="B29" s="35" t="s">
        <v>3</v>
      </c>
      <c r="C29">
        <v>7</v>
      </c>
      <c r="D29" t="s">
        <v>121</v>
      </c>
      <c r="E29" s="31">
        <v>50.951099999999997</v>
      </c>
      <c r="F29">
        <v>54.590899999999998</v>
      </c>
      <c r="G29" s="31">
        <v>5</v>
      </c>
      <c r="H29" s="31">
        <v>54.162700000000001</v>
      </c>
      <c r="I29" s="33">
        <f t="shared" si="2"/>
        <v>11.764382658387733</v>
      </c>
    </row>
    <row r="30" spans="1:9" x14ac:dyDescent="0.2">
      <c r="B30" s="35" t="s">
        <v>3</v>
      </c>
      <c r="C30">
        <v>8</v>
      </c>
      <c r="D30" t="s">
        <v>122</v>
      </c>
      <c r="E30" s="31">
        <v>54.2301</v>
      </c>
      <c r="F30">
        <v>58.409199999999998</v>
      </c>
      <c r="G30" s="31">
        <v>5</v>
      </c>
      <c r="H30" s="31">
        <v>57.967700000000001</v>
      </c>
      <c r="I30" s="33">
        <f t="shared" si="2"/>
        <v>10.564475604795243</v>
      </c>
    </row>
    <row r="31" spans="1:9" x14ac:dyDescent="0.2">
      <c r="B31" s="35" t="s">
        <v>3</v>
      </c>
      <c r="C31">
        <v>9</v>
      </c>
      <c r="D31" t="s">
        <v>123</v>
      </c>
      <c r="E31" s="31">
        <v>63.231400000000001</v>
      </c>
      <c r="F31">
        <v>67.173199999999994</v>
      </c>
      <c r="G31" s="31">
        <v>5</v>
      </c>
      <c r="H31" s="31">
        <v>66.724000000000004</v>
      </c>
      <c r="I31" s="33">
        <f t="shared" si="2"/>
        <v>11.395809021259101</v>
      </c>
    </row>
    <row r="32" spans="1:9" x14ac:dyDescent="0.2">
      <c r="B32" s="35" t="s">
        <v>3</v>
      </c>
      <c r="C32">
        <v>10</v>
      </c>
      <c r="D32" t="s">
        <v>124</v>
      </c>
      <c r="E32" s="31">
        <v>58.426900000000003</v>
      </c>
      <c r="F32">
        <v>62.453699999999998</v>
      </c>
      <c r="G32" s="31">
        <v>5</v>
      </c>
      <c r="H32" s="31">
        <v>61.980400000000003</v>
      </c>
      <c r="I32" s="33">
        <f t="shared" si="2"/>
        <v>11.753749875831812</v>
      </c>
    </row>
    <row r="33" spans="2:9" x14ac:dyDescent="0.2">
      <c r="B33" s="35" t="s">
        <v>3</v>
      </c>
      <c r="C33">
        <v>11</v>
      </c>
      <c r="D33" t="s">
        <v>125</v>
      </c>
      <c r="E33" s="31">
        <v>39.097299999999997</v>
      </c>
      <c r="F33">
        <v>42.458100000000002</v>
      </c>
      <c r="G33" s="31">
        <v>5</v>
      </c>
      <c r="H33" s="31">
        <v>42.068600000000004</v>
      </c>
      <c r="I33" s="33">
        <f t="shared" si="2"/>
        <v>11.589502499404833</v>
      </c>
    </row>
    <row r="34" spans="2:9" x14ac:dyDescent="0.2">
      <c r="B34" s="35" t="s">
        <v>3</v>
      </c>
      <c r="C34">
        <v>12</v>
      </c>
      <c r="D34" t="s">
        <v>126</v>
      </c>
      <c r="E34" s="31">
        <v>39.604199999999999</v>
      </c>
      <c r="F34">
        <v>43.773800000000001</v>
      </c>
      <c r="G34" s="31">
        <v>5</v>
      </c>
      <c r="H34" s="31">
        <v>43.293500000000002</v>
      </c>
      <c r="I34" s="33">
        <f t="shared" si="2"/>
        <v>11.519090560245573</v>
      </c>
    </row>
    <row r="35" spans="2:9" x14ac:dyDescent="0.2">
      <c r="B35" s="35" t="s">
        <v>3</v>
      </c>
      <c r="C35">
        <v>13</v>
      </c>
      <c r="D35" t="s">
        <v>127</v>
      </c>
      <c r="E35" s="31">
        <v>27.413599999999999</v>
      </c>
      <c r="F35">
        <v>31.220700000000001</v>
      </c>
      <c r="G35" s="31">
        <v>5</v>
      </c>
      <c r="H35" s="31">
        <v>30.6556</v>
      </c>
      <c r="I35" s="33">
        <f t="shared" si="2"/>
        <v>14.843319061753061</v>
      </c>
    </row>
    <row r="36" spans="2:9" x14ac:dyDescent="0.2">
      <c r="B36" s="35" t="s">
        <v>3</v>
      </c>
      <c r="C36">
        <v>14</v>
      </c>
      <c r="D36" t="s">
        <v>128</v>
      </c>
      <c r="E36" s="31">
        <v>23.6752</v>
      </c>
      <c r="F36">
        <v>26.6663</v>
      </c>
      <c r="G36" s="31">
        <v>5</v>
      </c>
      <c r="H36" s="31">
        <v>26.262799999999999</v>
      </c>
      <c r="I36" s="33">
        <f t="shared" si="2"/>
        <v>13.490020393835083</v>
      </c>
    </row>
    <row r="37" spans="2:9" x14ac:dyDescent="0.2">
      <c r="B37" s="35" t="s">
        <v>3</v>
      </c>
      <c r="C37">
        <v>15</v>
      </c>
      <c r="D37" t="s">
        <v>129</v>
      </c>
      <c r="E37" s="31">
        <v>32.961500000000001</v>
      </c>
      <c r="F37">
        <v>36.624000000000002</v>
      </c>
      <c r="G37" s="31">
        <v>5</v>
      </c>
      <c r="H37" s="31">
        <v>36.174700000000001</v>
      </c>
      <c r="I37" s="33">
        <f t="shared" si="2"/>
        <v>12.267576791808894</v>
      </c>
    </row>
    <row r="38" spans="2:9" x14ac:dyDescent="0.2">
      <c r="B38" s="35" t="s">
        <v>3</v>
      </c>
      <c r="C38">
        <v>16</v>
      </c>
      <c r="D38" t="s">
        <v>130</v>
      </c>
      <c r="E38" s="31">
        <v>40.009799999999998</v>
      </c>
      <c r="F38">
        <v>44.221899999999998</v>
      </c>
      <c r="G38" s="31">
        <v>5</v>
      </c>
      <c r="H38" s="31">
        <v>43.8005</v>
      </c>
      <c r="I38" s="33">
        <f t="shared" si="2"/>
        <v>10.004510814083201</v>
      </c>
    </row>
    <row r="39" spans="2:9" x14ac:dyDescent="0.2">
      <c r="B39" s="35" t="s">
        <v>3</v>
      </c>
      <c r="C39">
        <v>17</v>
      </c>
      <c r="D39" t="s">
        <v>131</v>
      </c>
      <c r="E39" s="31">
        <v>39.648000000000003</v>
      </c>
      <c r="F39">
        <v>44.716700000000003</v>
      </c>
      <c r="G39" s="31">
        <v>5</v>
      </c>
      <c r="H39" s="31">
        <v>44.220799999999997</v>
      </c>
      <c r="I39" s="33">
        <f t="shared" si="2"/>
        <v>9.7835736973978733</v>
      </c>
    </row>
    <row r="40" spans="2:9" x14ac:dyDescent="0.2">
      <c r="B40" s="35" t="s">
        <v>3</v>
      </c>
      <c r="C40">
        <v>18</v>
      </c>
      <c r="D40" t="s">
        <v>132</v>
      </c>
      <c r="E40" s="31">
        <v>30.234300000000001</v>
      </c>
      <c r="F40">
        <v>33.984999999999999</v>
      </c>
      <c r="G40" s="31">
        <v>5</v>
      </c>
      <c r="H40" s="31">
        <v>33.622100000000003</v>
      </c>
      <c r="I40" s="33">
        <f t="shared" si="2"/>
        <v>9.6755272349160517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F73C60-BDBD-4551-9916-B773DD54E192}">
  <dimension ref="A2:BT106"/>
  <sheetViews>
    <sheetView topLeftCell="A65" zoomScale="90" zoomScaleNormal="90" workbookViewId="0">
      <selection activeCell="H114" sqref="H114"/>
    </sheetView>
  </sheetViews>
  <sheetFormatPr defaultRowHeight="14.25" x14ac:dyDescent="0.2"/>
  <cols>
    <col min="1" max="1" width="13.125" bestFit="1" customWidth="1"/>
    <col min="2" max="2" width="9.375" bestFit="1" customWidth="1"/>
    <col min="3" max="3" width="6" customWidth="1"/>
    <col min="4" max="4" width="5.25" customWidth="1"/>
    <col min="5" max="5" width="5.5" customWidth="1"/>
    <col min="6" max="6" width="9.375" customWidth="1"/>
    <col min="7" max="7" width="8.5" customWidth="1"/>
    <col min="8" max="8" width="6.375" customWidth="1"/>
    <col min="9" max="9" width="5.875" customWidth="1"/>
    <col min="10" max="10" width="5.75" customWidth="1"/>
    <col min="11" max="12" width="6.125" customWidth="1"/>
    <col min="13" max="13" width="6.375" customWidth="1"/>
    <col min="14" max="14" width="7" customWidth="1"/>
    <col min="15" max="15" width="6.5" customWidth="1"/>
    <col min="16" max="16" width="5.5" customWidth="1"/>
    <col min="17" max="17" width="5" customWidth="1"/>
    <col min="18" max="18" width="6.125" customWidth="1"/>
    <col min="19" max="19" width="6.625" customWidth="1"/>
    <col min="20" max="20" width="6.5" customWidth="1"/>
    <col min="21" max="21" width="5.875" customWidth="1"/>
    <col min="22" max="22" width="6.125" customWidth="1"/>
    <col min="23" max="23" width="9.125" customWidth="1"/>
    <col min="26" max="26" width="5.75" customWidth="1"/>
    <col min="27" max="27" width="5.125" customWidth="1"/>
    <col min="28" max="30" width="10.125" bestFit="1" customWidth="1"/>
    <col min="31" max="31" width="5.5" customWidth="1"/>
    <col min="32" max="32" width="4.375" customWidth="1"/>
    <col min="33" max="35" width="11.5" bestFit="1" customWidth="1"/>
    <col min="36" max="36" width="5.75" customWidth="1"/>
    <col min="37" max="37" width="4.5" customWidth="1"/>
  </cols>
  <sheetData>
    <row r="2" spans="1:72" x14ac:dyDescent="0.2">
      <c r="C2" s="8" t="s">
        <v>1</v>
      </c>
      <c r="D2" s="8"/>
      <c r="E2" s="8"/>
      <c r="F2" s="8"/>
      <c r="G2" s="8"/>
      <c r="H2" s="38" t="s">
        <v>2</v>
      </c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9" t="s">
        <v>3</v>
      </c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1:72" ht="15" x14ac:dyDescent="0.25">
      <c r="A3" t="s">
        <v>165</v>
      </c>
      <c r="B3" s="22" t="s">
        <v>166</v>
      </c>
      <c r="C3">
        <v>1</v>
      </c>
      <c r="D3">
        <v>2</v>
      </c>
      <c r="E3">
        <v>3</v>
      </c>
      <c r="F3" s="9" t="s">
        <v>12</v>
      </c>
      <c r="G3" s="9" t="s">
        <v>13</v>
      </c>
      <c r="H3" t="s">
        <v>167</v>
      </c>
      <c r="I3" t="s">
        <v>168</v>
      </c>
      <c r="J3" t="s">
        <v>169</v>
      </c>
      <c r="K3" s="9" t="s">
        <v>12</v>
      </c>
      <c r="L3" s="9" t="s">
        <v>13</v>
      </c>
      <c r="M3" t="s">
        <v>170</v>
      </c>
      <c r="N3" t="s">
        <v>171</v>
      </c>
      <c r="O3" t="s">
        <v>172</v>
      </c>
      <c r="P3" s="9" t="s">
        <v>12</v>
      </c>
      <c r="Q3" s="9" t="s">
        <v>13</v>
      </c>
      <c r="R3" t="s">
        <v>173</v>
      </c>
      <c r="S3" t="s">
        <v>174</v>
      </c>
      <c r="T3" t="s">
        <v>175</v>
      </c>
      <c r="U3" s="9" t="s">
        <v>12</v>
      </c>
      <c r="V3" s="9" t="s">
        <v>13</v>
      </c>
      <c r="W3" t="s">
        <v>176</v>
      </c>
      <c r="X3" t="s">
        <v>177</v>
      </c>
      <c r="Y3" t="s">
        <v>178</v>
      </c>
      <c r="Z3" s="9" t="s">
        <v>12</v>
      </c>
      <c r="AA3" s="9" t="s">
        <v>13</v>
      </c>
      <c r="AB3" t="s">
        <v>179</v>
      </c>
      <c r="AC3" t="s">
        <v>180</v>
      </c>
      <c r="AD3" t="s">
        <v>181</v>
      </c>
      <c r="AE3" s="9" t="s">
        <v>12</v>
      </c>
      <c r="AF3" s="9" t="s">
        <v>13</v>
      </c>
      <c r="AG3" t="s">
        <v>182</v>
      </c>
      <c r="AH3" t="s">
        <v>183</v>
      </c>
      <c r="AI3" t="s">
        <v>184</v>
      </c>
      <c r="AJ3" s="9" t="s">
        <v>12</v>
      </c>
      <c r="AK3" s="9" t="s">
        <v>13</v>
      </c>
      <c r="AL3" t="s">
        <v>185</v>
      </c>
      <c r="AM3" t="s">
        <v>186</v>
      </c>
      <c r="AN3" t="s">
        <v>187</v>
      </c>
      <c r="AO3" s="9" t="s">
        <v>12</v>
      </c>
      <c r="AP3" s="9" t="s">
        <v>13</v>
      </c>
      <c r="AQ3" t="s">
        <v>167</v>
      </c>
      <c r="AR3" t="s">
        <v>168</v>
      </c>
      <c r="AS3" t="s">
        <v>169</v>
      </c>
      <c r="AT3" s="9" t="s">
        <v>12</v>
      </c>
      <c r="AU3" s="9" t="s">
        <v>13</v>
      </c>
      <c r="AV3" t="s">
        <v>170</v>
      </c>
      <c r="AW3" t="s">
        <v>171</v>
      </c>
      <c r="AX3" t="s">
        <v>172</v>
      </c>
      <c r="AY3" s="9" t="s">
        <v>12</v>
      </c>
      <c r="AZ3" s="9" t="s">
        <v>13</v>
      </c>
      <c r="BA3" t="s">
        <v>173</v>
      </c>
      <c r="BB3" t="s">
        <v>174</v>
      </c>
      <c r="BC3" t="s">
        <v>175</v>
      </c>
      <c r="BD3" s="9" t="s">
        <v>12</v>
      </c>
      <c r="BE3" s="9" t="s">
        <v>13</v>
      </c>
      <c r="BF3" t="s">
        <v>176</v>
      </c>
      <c r="BG3" t="s">
        <v>177</v>
      </c>
      <c r="BH3" t="s">
        <v>178</v>
      </c>
      <c r="BI3" s="9" t="s">
        <v>12</v>
      </c>
      <c r="BJ3" s="9" t="s">
        <v>13</v>
      </c>
      <c r="BK3" t="s">
        <v>179</v>
      </c>
      <c r="BL3" t="s">
        <v>180</v>
      </c>
      <c r="BM3" t="s">
        <v>181</v>
      </c>
      <c r="BN3" s="9" t="s">
        <v>12</v>
      </c>
      <c r="BO3" s="9" t="s">
        <v>13</v>
      </c>
      <c r="BP3" t="s">
        <v>182</v>
      </c>
      <c r="BQ3" t="s">
        <v>183</v>
      </c>
      <c r="BR3" t="s">
        <v>184</v>
      </c>
      <c r="BS3" s="9" t="s">
        <v>12</v>
      </c>
      <c r="BT3" s="9" t="s">
        <v>13</v>
      </c>
    </row>
    <row r="4" spans="1:72" ht="15" x14ac:dyDescent="0.25">
      <c r="A4" s="146" t="s">
        <v>188</v>
      </c>
      <c r="B4" s="40" t="s">
        <v>189</v>
      </c>
      <c r="C4" s="10">
        <v>1.9399841898886967</v>
      </c>
      <c r="D4" s="10">
        <v>1.7153918120635139</v>
      </c>
      <c r="E4" s="10">
        <v>1.9424260915606828</v>
      </c>
      <c r="F4" s="41">
        <f>AVERAGE(C4:E4)</f>
        <v>1.8659340311709645</v>
      </c>
      <c r="G4" s="41">
        <f>STDEV(C4:E4)</f>
        <v>0.13037910308515954</v>
      </c>
      <c r="H4" s="10">
        <v>7.1753755584865022</v>
      </c>
      <c r="I4" s="10">
        <v>2.8191487987300365</v>
      </c>
      <c r="J4" s="10">
        <v>2.8650998486749493</v>
      </c>
      <c r="K4" s="41">
        <f>AVERAGE(H4:J4)</f>
        <v>4.2865414019638299</v>
      </c>
      <c r="L4" s="41">
        <f>STDEV(H4:J4)</f>
        <v>2.501909263475957</v>
      </c>
      <c r="M4" s="10">
        <v>3.5302697546902406</v>
      </c>
      <c r="N4" s="10">
        <v>3.2866660004300892</v>
      </c>
      <c r="O4" s="10">
        <v>4.1448204203505448</v>
      </c>
      <c r="P4" s="41">
        <f>AVERAGE(M4:O4)</f>
        <v>3.653918725156958</v>
      </c>
      <c r="Q4" s="41">
        <f>STDEV(M4:O4)</f>
        <v>0.44223755271388115</v>
      </c>
      <c r="R4" s="10">
        <v>1.4944989079732585</v>
      </c>
      <c r="S4" s="10">
        <v>1.9345248295088906</v>
      </c>
      <c r="T4" s="10">
        <v>1.7819996609366962</v>
      </c>
      <c r="U4" s="41">
        <f>AVERAGE(R4:T4)</f>
        <v>1.7370077994729485</v>
      </c>
      <c r="V4" s="41">
        <f>STDEV(R4:T4)</f>
        <v>0.22343657624547605</v>
      </c>
      <c r="W4" s="10">
        <v>2.6084601004480379</v>
      </c>
      <c r="X4" s="10">
        <v>2.1242757878681409</v>
      </c>
      <c r="Y4" s="10">
        <v>2.6052211512425796</v>
      </c>
      <c r="Z4" s="41">
        <f>AVERAGE(W4:Y4)</f>
        <v>2.4459856798529196</v>
      </c>
      <c r="AA4" s="41">
        <f>STDEV(W4:Y4)</f>
        <v>0.27861364584067361</v>
      </c>
      <c r="AB4" s="10">
        <v>2.0072644145642657</v>
      </c>
      <c r="AC4" s="10">
        <v>1.5696588641891305</v>
      </c>
      <c r="AD4" s="10">
        <v>1.8452099948868945</v>
      </c>
      <c r="AE4" s="41">
        <f>AVERAGE(AB4:AD4)</f>
        <v>1.8073777578800969</v>
      </c>
      <c r="AF4" s="41">
        <f>STDEV(AB4:AD4)</f>
        <v>0.22124220448975179</v>
      </c>
      <c r="AG4" s="10">
        <v>2.4583232490136733</v>
      </c>
      <c r="AH4" s="10">
        <v>2.2060133845701122</v>
      </c>
      <c r="AI4" s="10">
        <v>2.8550823052391165</v>
      </c>
      <c r="AJ4" s="41">
        <f>AVERAGE(AG4:AI4)</f>
        <v>2.5064729796076342</v>
      </c>
      <c r="AK4" s="41">
        <f>STDEV(AG4:AI4)</f>
        <v>0.32720240427266178</v>
      </c>
      <c r="AL4" s="10">
        <v>0.7160283340905429</v>
      </c>
      <c r="AM4" s="10">
        <v>0.85970471912087154</v>
      </c>
      <c r="AN4" s="10">
        <v>0.97216843418190235</v>
      </c>
      <c r="AO4" s="41">
        <f>AVERAGE(AL4:AN4)</f>
        <v>0.84930049579777223</v>
      </c>
      <c r="AP4" s="41">
        <f>STDEV(AL4:AN4)</f>
        <v>0.12838661774468801</v>
      </c>
      <c r="AQ4" s="10">
        <v>0.95560326097195913</v>
      </c>
      <c r="AR4" s="10">
        <v>1.1783771152397322</v>
      </c>
      <c r="AS4" s="10">
        <v>1.1128032873238398</v>
      </c>
      <c r="AT4" s="41">
        <f>AVERAGE(AQ4:AS4)</f>
        <v>1.0822612211785103</v>
      </c>
      <c r="AU4" s="41">
        <f>STDEV(AQ4:AS4)</f>
        <v>0.11448432595621554</v>
      </c>
      <c r="AV4" s="10">
        <v>1.0762435390832517</v>
      </c>
      <c r="AW4" s="10">
        <v>1.3661501531894709</v>
      </c>
      <c r="AX4" s="10">
        <v>1.1434394068994098</v>
      </c>
      <c r="AY4" s="41">
        <f>AVERAGE(AV4:AX4)</f>
        <v>1.1952776997240442</v>
      </c>
      <c r="AZ4" s="41">
        <f>STDEV(AV4:AX4)</f>
        <v>0.15174606313793373</v>
      </c>
      <c r="BA4" s="10">
        <v>1.1827642553137225</v>
      </c>
      <c r="BB4" s="10">
        <v>1.0340273037200838</v>
      </c>
      <c r="BC4" s="10">
        <v>1.158973813804534</v>
      </c>
      <c r="BD4" s="41">
        <f>AVERAGE(BA4:BC4)</f>
        <v>1.1252551242794469</v>
      </c>
      <c r="BE4" s="41">
        <f>STDEV(BA4:BC4)</f>
        <v>7.9896074433034758E-2</v>
      </c>
      <c r="BF4" s="10">
        <v>1.1302948732952516</v>
      </c>
      <c r="BG4" s="10">
        <v>1.2378248977885757</v>
      </c>
      <c r="BH4" s="10">
        <v>1.1074166334675914</v>
      </c>
      <c r="BI4" s="41">
        <f>AVERAGE(BF4:BH4)</f>
        <v>1.1585121348504728</v>
      </c>
      <c r="BJ4" s="41">
        <f>STDEV(BF4:BH4)</f>
        <v>6.9632889054381156E-2</v>
      </c>
      <c r="BK4" s="10">
        <v>1.1106178614433924</v>
      </c>
      <c r="BL4" s="10">
        <v>1.2893252900285763</v>
      </c>
      <c r="BM4" s="10">
        <v>1.1080145953446892</v>
      </c>
      <c r="BN4" s="41">
        <f>AVERAGE(BK4:BM4)</f>
        <v>1.1693192489388859</v>
      </c>
      <c r="BO4" s="41">
        <f>STDEV(BK4:BM4)</f>
        <v>0.1039364309186654</v>
      </c>
      <c r="BP4" s="10">
        <v>1.5775455469430852</v>
      </c>
      <c r="BQ4" s="10">
        <v>1.6035326907626188</v>
      </c>
      <c r="BR4" s="10">
        <v>1.5141543374695576</v>
      </c>
      <c r="BS4" s="41">
        <f>AVERAGE(BP4:BR4)</f>
        <v>1.5650775250584206</v>
      </c>
      <c r="BT4" s="41">
        <f>STDEV(BP4:BR4)</f>
        <v>4.5975114862631651E-2</v>
      </c>
    </row>
    <row r="5" spans="1:72" ht="15" x14ac:dyDescent="0.25">
      <c r="A5" s="146"/>
      <c r="B5" s="40" t="s">
        <v>190</v>
      </c>
      <c r="C5" s="10">
        <v>4.0589372743268788</v>
      </c>
      <c r="D5" s="10">
        <v>3.8387480197280492</v>
      </c>
      <c r="E5" s="10">
        <v>3.5677452962829834</v>
      </c>
      <c r="F5" s="41">
        <f t="shared" ref="F5:F42" si="0">AVERAGE(C5:E5)</f>
        <v>3.8218101967793037</v>
      </c>
      <c r="G5" s="41">
        <f t="shared" ref="G5:G42" si="1">STDEV(C5:E5)</f>
        <v>0.24603365056095666</v>
      </c>
      <c r="H5" s="10">
        <v>4.6598324420747135</v>
      </c>
      <c r="I5" s="10">
        <v>5.3646221524316156</v>
      </c>
      <c r="J5" s="10">
        <v>6.5746649123951002</v>
      </c>
      <c r="K5" s="41">
        <f t="shared" ref="K5:K42" si="2">AVERAGE(H5:J5)</f>
        <v>5.5330398356338106</v>
      </c>
      <c r="L5" s="41">
        <f t="shared" ref="L5:L42" si="3">STDEV(H5:J5)</f>
        <v>0.96846230404683487</v>
      </c>
      <c r="M5" s="10">
        <v>5.1572697277175283</v>
      </c>
      <c r="N5" s="10">
        <v>4.5290155475429552</v>
      </c>
      <c r="O5" s="10">
        <v>4.2425785149126076</v>
      </c>
      <c r="P5" s="41">
        <f t="shared" ref="P5:P42" si="4">AVERAGE(M5:O5)</f>
        <v>4.6429545967243646</v>
      </c>
      <c r="Q5" s="41">
        <f t="shared" ref="Q5:Q42" si="5">STDEV(M5:O5)</f>
        <v>0.46786919527994869</v>
      </c>
      <c r="R5" s="10">
        <v>7.2567970349835251</v>
      </c>
      <c r="S5" s="10">
        <v>6.4360370589076217</v>
      </c>
      <c r="T5" s="10">
        <v>8.1013376002255146</v>
      </c>
      <c r="U5" s="41">
        <f t="shared" ref="U5:U42" si="6">AVERAGE(R5:T5)</f>
        <v>7.2647238980388877</v>
      </c>
      <c r="V5" s="41">
        <f t="shared" ref="V5:V42" si="7">STDEV(R5:T5)</f>
        <v>0.83267856919512506</v>
      </c>
      <c r="W5" s="10">
        <v>5.883420942500309</v>
      </c>
      <c r="X5" s="10">
        <v>5.1254934161898813</v>
      </c>
      <c r="Y5" s="10">
        <v>5.4087260775138608</v>
      </c>
      <c r="Z5" s="41">
        <f t="shared" ref="Z5:Z42" si="8">AVERAGE(W5:Y5)</f>
        <v>5.4725468120680176</v>
      </c>
      <c r="AA5" s="41">
        <f t="shared" ref="AA5:AA42" si="9">STDEV(W5:Y5)</f>
        <v>0.38297303874298394</v>
      </c>
      <c r="AB5" s="10">
        <v>5.0454997073388945</v>
      </c>
      <c r="AC5" s="10">
        <v>4.7079165516672949</v>
      </c>
      <c r="AD5" s="10">
        <v>5.230359704201331</v>
      </c>
      <c r="AE5" s="41">
        <f t="shared" ref="AE5:AE12" si="10">AVERAGE(AB5:AD5)</f>
        <v>4.9945919877358405</v>
      </c>
      <c r="AF5" s="41">
        <f t="shared" ref="AF5:AF12" si="11">STDEV(AB5:AD5)</f>
        <v>0.2649158523830028</v>
      </c>
      <c r="AG5" s="10">
        <v>3.1732926119917888</v>
      </c>
      <c r="AH5" s="10">
        <v>3.5910497212791546</v>
      </c>
      <c r="AI5" s="10">
        <v>2.5081875716551938</v>
      </c>
      <c r="AJ5" s="41">
        <f t="shared" ref="AJ5:AJ12" si="12">AVERAGE(AG5:AI5)</f>
        <v>3.090843301642046</v>
      </c>
      <c r="AK5" s="41">
        <f t="shared" ref="AK5:AK12" si="13">STDEV(AG5:AI5)</f>
        <v>0.54611905785727122</v>
      </c>
      <c r="AL5" s="10">
        <v>3.6755075869121785</v>
      </c>
      <c r="AM5" s="10">
        <v>4.6126924441739874</v>
      </c>
      <c r="AN5" s="10">
        <v>5.2725302219180152</v>
      </c>
      <c r="AO5" s="41">
        <f t="shared" ref="AO5:AO12" si="14">AVERAGE(AL5:AN5)</f>
        <v>4.5202434176680599</v>
      </c>
      <c r="AP5" s="41">
        <f t="shared" ref="AP5:AP12" si="15">STDEV(AL5:AN5)</f>
        <v>0.80251507216790885</v>
      </c>
      <c r="AQ5" s="10">
        <v>4.9004323783083334</v>
      </c>
      <c r="AR5" s="10">
        <v>6.544052715960369</v>
      </c>
      <c r="AS5" s="10">
        <v>5.7439482823695434</v>
      </c>
      <c r="AT5" s="41">
        <f t="shared" ref="AT5:AT12" si="16">AVERAGE(AQ5:AS5)</f>
        <v>5.7294777922127489</v>
      </c>
      <c r="AU5" s="41">
        <f t="shared" ref="AU5:AU12" si="17">STDEV(AQ5:AS5)</f>
        <v>0.82190571229300247</v>
      </c>
      <c r="AV5" s="10">
        <v>4.2767240866160527</v>
      </c>
      <c r="AW5" s="10">
        <v>4.2955584788627412</v>
      </c>
      <c r="AX5" s="10">
        <v>3.8949828355241163</v>
      </c>
      <c r="AY5" s="41">
        <f t="shared" ref="AY5:AY12" si="18">AVERAGE(AV5:AX5)</f>
        <v>4.155755133667637</v>
      </c>
      <c r="AZ5" s="41">
        <f t="shared" ref="AZ5:AZ12" si="19">STDEV(AV5:AX5)</f>
        <v>0.22603169510516744</v>
      </c>
      <c r="BA5" s="10">
        <v>6.7816817360752388</v>
      </c>
      <c r="BB5" s="10">
        <v>6.6755167357489302</v>
      </c>
      <c r="BC5" s="10">
        <v>7.1594177356827142</v>
      </c>
      <c r="BD5" s="41">
        <f t="shared" ref="BD5:BD12" si="20">AVERAGE(BA5:BC5)</f>
        <v>6.8722054025022947</v>
      </c>
      <c r="BE5" s="41">
        <f t="shared" ref="BE5:BE12" si="21">STDEV(BA5:BC5)</f>
        <v>0.2543343175267086</v>
      </c>
      <c r="BF5" s="10">
        <v>6.3232674672850262</v>
      </c>
      <c r="BG5" s="10">
        <v>6.1382416593206024</v>
      </c>
      <c r="BH5" s="10">
        <v>6.8614698519816706</v>
      </c>
      <c r="BI5" s="41">
        <f t="shared" ref="BI5:BI12" si="22">AVERAGE(BF5:BH5)</f>
        <v>6.4409929928624337</v>
      </c>
      <c r="BJ5" s="41">
        <f t="shared" ref="BJ5:BJ12" si="23">STDEV(BF5:BH5)</f>
        <v>0.37571163036869953</v>
      </c>
      <c r="BK5" s="10">
        <v>6.1414121318740822</v>
      </c>
      <c r="BL5" s="10">
        <v>6.9549444559650677</v>
      </c>
      <c r="BM5" s="10">
        <v>6.4530790000713267</v>
      </c>
      <c r="BN5" s="41">
        <f t="shared" ref="BN5:BN12" si="24">AVERAGE(BK5:BM5)</f>
        <v>6.5164785293034919</v>
      </c>
      <c r="BO5" s="41">
        <f t="shared" ref="BO5:BO12" si="25">STDEV(BK5:BM5)</f>
        <v>0.41045503507127945</v>
      </c>
      <c r="BP5" s="10">
        <v>4.4635702189507409</v>
      </c>
      <c r="BQ5" s="10">
        <v>5.1467134678724751</v>
      </c>
      <c r="BR5" s="10">
        <v>5.1507203993514814</v>
      </c>
      <c r="BS5" s="41">
        <f t="shared" ref="BS5:BS12" si="26">AVERAGE(BP5:BR5)</f>
        <v>4.9203346953915661</v>
      </c>
      <c r="BT5" s="41">
        <f t="shared" ref="BT5:BT12" si="27">STDEV(BP5:BR5)</f>
        <v>0.39557471364922331</v>
      </c>
    </row>
    <row r="6" spans="1:72" ht="15" x14ac:dyDescent="0.25">
      <c r="A6" s="146"/>
      <c r="B6" s="40" t="s">
        <v>191</v>
      </c>
      <c r="C6" s="10">
        <v>3.0515811587227715</v>
      </c>
      <c r="D6" s="10">
        <v>2.6123543361501356</v>
      </c>
      <c r="E6" s="10">
        <v>2.5299540655256512</v>
      </c>
      <c r="F6" s="41">
        <f t="shared" si="0"/>
        <v>2.7312965201328527</v>
      </c>
      <c r="G6" s="41">
        <f t="shared" si="1"/>
        <v>0.28041779265455535</v>
      </c>
      <c r="H6" s="10">
        <v>1.5588103280303467</v>
      </c>
      <c r="I6" s="10">
        <v>1.6817398020269652</v>
      </c>
      <c r="J6" s="10">
        <v>1.8758816396042255</v>
      </c>
      <c r="K6" s="41">
        <f t="shared" si="2"/>
        <v>1.7054772565538459</v>
      </c>
      <c r="L6" s="41">
        <f t="shared" si="3"/>
        <v>0.15986292320721754</v>
      </c>
      <c r="M6" s="10">
        <v>1.660468093401275</v>
      </c>
      <c r="N6" s="10">
        <v>1.2850401781880281</v>
      </c>
      <c r="O6" s="10">
        <v>1.3961348883948426</v>
      </c>
      <c r="P6" s="41">
        <f t="shared" si="4"/>
        <v>1.447214386661382</v>
      </c>
      <c r="Q6" s="41">
        <f t="shared" si="5"/>
        <v>0.19285581722548978</v>
      </c>
      <c r="R6" s="10">
        <v>5.7329805413225907</v>
      </c>
      <c r="S6" s="10">
        <v>4.6437074096721105</v>
      </c>
      <c r="T6" s="10">
        <v>5.4389737039018442</v>
      </c>
      <c r="U6" s="41">
        <f t="shared" si="6"/>
        <v>5.2718872182988479</v>
      </c>
      <c r="V6" s="41">
        <f t="shared" si="7"/>
        <v>0.56353119619705272</v>
      </c>
      <c r="W6" s="10">
        <v>4.2370643680660107</v>
      </c>
      <c r="X6" s="10">
        <v>3.9481429085632418</v>
      </c>
      <c r="Y6" s="10">
        <v>3.4411347333599061</v>
      </c>
      <c r="Z6" s="41">
        <f t="shared" si="8"/>
        <v>3.8754473366630529</v>
      </c>
      <c r="AA6" s="41">
        <f t="shared" si="9"/>
        <v>0.402913738263254</v>
      </c>
      <c r="AB6" s="10">
        <v>4.3623312757543804</v>
      </c>
      <c r="AC6" s="10">
        <v>3.6960268789887056</v>
      </c>
      <c r="AD6" s="10">
        <v>3.553750110139299</v>
      </c>
      <c r="AE6" s="41">
        <f t="shared" si="10"/>
        <v>3.8707027549607953</v>
      </c>
      <c r="AF6" s="41">
        <f t="shared" si="11"/>
        <v>0.4316649413397195</v>
      </c>
      <c r="AG6" s="10">
        <v>1.1411129038662682</v>
      </c>
      <c r="AH6" s="10">
        <v>0.81122859103386036</v>
      </c>
      <c r="AI6" s="10">
        <v>0.92161661062247235</v>
      </c>
      <c r="AJ6" s="41">
        <f t="shared" si="12"/>
        <v>0.95798603517420033</v>
      </c>
      <c r="AK6" s="41">
        <f t="shared" si="13"/>
        <v>0.16792250071058146</v>
      </c>
      <c r="AL6" s="10">
        <v>6.1973595461916169</v>
      </c>
      <c r="AM6" s="10">
        <v>6.5229079545391864</v>
      </c>
      <c r="AN6" s="10">
        <v>7.1596722851144641</v>
      </c>
      <c r="AO6" s="41">
        <f t="shared" si="14"/>
        <v>6.6266465952817555</v>
      </c>
      <c r="AP6" s="41">
        <f t="shared" si="15"/>
        <v>0.48947188995961238</v>
      </c>
      <c r="AQ6" s="10">
        <v>2.0835303239629974</v>
      </c>
      <c r="AR6" s="10">
        <v>3.3103413754221123</v>
      </c>
      <c r="AS6" s="10">
        <v>2.8160016865363806</v>
      </c>
      <c r="AT6" s="41">
        <f t="shared" si="16"/>
        <v>2.7366244619738302</v>
      </c>
      <c r="AU6" s="41">
        <f t="shared" si="17"/>
        <v>0.61724541053781434</v>
      </c>
      <c r="AV6" s="10">
        <v>2.2477190375472658</v>
      </c>
      <c r="AW6" s="10">
        <v>2.1151704801398474</v>
      </c>
      <c r="AX6" s="10">
        <v>1.9137461114253285</v>
      </c>
      <c r="AY6" s="41">
        <f t="shared" si="18"/>
        <v>2.092211876370814</v>
      </c>
      <c r="AZ6" s="41">
        <f t="shared" si="19"/>
        <v>0.1681659952573048</v>
      </c>
      <c r="BA6" s="10">
        <v>5.0722677531634117</v>
      </c>
      <c r="BB6" s="10">
        <v>4.7257423879454405</v>
      </c>
      <c r="BC6" s="10">
        <v>4.9409509410554335</v>
      </c>
      <c r="BD6" s="41">
        <f t="shared" si="20"/>
        <v>4.9129870273880956</v>
      </c>
      <c r="BE6" s="41">
        <f t="shared" si="21"/>
        <v>0.17494697063841327</v>
      </c>
      <c r="BF6" s="10">
        <v>4.6122796556722658</v>
      </c>
      <c r="BG6" s="10">
        <v>4.2283369955276688</v>
      </c>
      <c r="BH6" s="10">
        <v>4.323924736135722</v>
      </c>
      <c r="BI6" s="41">
        <f t="shared" si="22"/>
        <v>4.3881804624452192</v>
      </c>
      <c r="BJ6" s="41">
        <f t="shared" si="23"/>
        <v>0.19987393612574428</v>
      </c>
      <c r="BK6" s="10">
        <v>4.8450758443763027</v>
      </c>
      <c r="BL6" s="10">
        <v>4.6191382763976048</v>
      </c>
      <c r="BM6" s="10">
        <v>4.5369004391594245</v>
      </c>
      <c r="BN6" s="41">
        <f t="shared" si="24"/>
        <v>4.6670381866444437</v>
      </c>
      <c r="BO6" s="41">
        <f t="shared" si="25"/>
        <v>0.15957387363346232</v>
      </c>
      <c r="BP6" s="10">
        <v>2.55745674298845</v>
      </c>
      <c r="BQ6" s="10">
        <v>2.7826867821913095</v>
      </c>
      <c r="BR6" s="10">
        <v>2.6547164385317688</v>
      </c>
      <c r="BS6" s="41">
        <f t="shared" si="26"/>
        <v>2.6649533212371761</v>
      </c>
      <c r="BT6" s="41">
        <f t="shared" si="27"/>
        <v>0.11296343640963478</v>
      </c>
    </row>
    <row r="7" spans="1:72" ht="15" x14ac:dyDescent="0.25">
      <c r="A7" s="146"/>
      <c r="B7" s="40" t="s">
        <v>192</v>
      </c>
      <c r="C7" s="10">
        <v>1.1502882012809676</v>
      </c>
      <c r="D7" s="10">
        <v>0.8343100084704238</v>
      </c>
      <c r="E7" s="10">
        <v>1.0377565145526835</v>
      </c>
      <c r="F7" s="41">
        <f t="shared" si="0"/>
        <v>1.007451574768025</v>
      </c>
      <c r="G7" s="41">
        <f t="shared" si="1"/>
        <v>0.16015413392875019</v>
      </c>
      <c r="H7" s="10">
        <v>0.99613738838243615</v>
      </c>
      <c r="I7" s="10">
        <v>0.88322516744343393</v>
      </c>
      <c r="J7" s="10">
        <v>0.68210710023366816</v>
      </c>
      <c r="K7" s="41">
        <f t="shared" si="2"/>
        <v>0.85382321868651279</v>
      </c>
      <c r="L7" s="41">
        <f t="shared" si="3"/>
        <v>0.15906637423329853</v>
      </c>
      <c r="M7" s="10">
        <v>0.7930215932141117</v>
      </c>
      <c r="N7" s="10">
        <v>0.62182150290619131</v>
      </c>
      <c r="O7" s="10">
        <v>0.59236619263338586</v>
      </c>
      <c r="P7" s="41">
        <f t="shared" si="4"/>
        <v>0.66906976291789633</v>
      </c>
      <c r="Q7" s="41">
        <f t="shared" si="5"/>
        <v>0.10835103138020023</v>
      </c>
      <c r="R7" s="10">
        <v>1.0137529213961696</v>
      </c>
      <c r="S7" s="10">
        <v>0.94866449995068147</v>
      </c>
      <c r="T7" s="10">
        <v>1.0681824658019121</v>
      </c>
      <c r="U7" s="41">
        <f t="shared" si="6"/>
        <v>1.010199962382921</v>
      </c>
      <c r="V7" s="41">
        <f t="shared" si="7"/>
        <v>5.9838145681633148E-2</v>
      </c>
      <c r="W7" s="10">
        <v>0.88677329382488501</v>
      </c>
      <c r="X7" s="10">
        <v>0.87190915293526294</v>
      </c>
      <c r="Y7" s="10">
        <v>0.84052983852254615</v>
      </c>
      <c r="Z7" s="41">
        <f t="shared" si="8"/>
        <v>0.86640409509423133</v>
      </c>
      <c r="AA7" s="41">
        <f t="shared" si="9"/>
        <v>2.3608124363228872E-2</v>
      </c>
      <c r="AB7" s="10">
        <v>0.81362913619371624</v>
      </c>
      <c r="AC7" s="10">
        <v>0.81764793220922094</v>
      </c>
      <c r="AD7" s="10">
        <v>0.87080888597046779</v>
      </c>
      <c r="AE7" s="41">
        <f t="shared" si="10"/>
        <v>0.83402865145780158</v>
      </c>
      <c r="AF7" s="41">
        <f t="shared" si="11"/>
        <v>3.1915935180699261E-2</v>
      </c>
      <c r="AG7" s="10">
        <v>0.8608786289577619</v>
      </c>
      <c r="AH7" s="10">
        <v>0.7221802792369777</v>
      </c>
      <c r="AI7" s="10">
        <v>0.64973145200690663</v>
      </c>
      <c r="AJ7" s="41">
        <f t="shared" si="12"/>
        <v>0.74426345340054878</v>
      </c>
      <c r="AK7" s="41">
        <f t="shared" si="13"/>
        <v>0.10729181012282728</v>
      </c>
      <c r="AL7" s="10">
        <v>2.3364207158032477</v>
      </c>
      <c r="AM7" s="10">
        <v>1.5363724510778158</v>
      </c>
      <c r="AN7" s="10">
        <v>1.4655585881012334</v>
      </c>
      <c r="AO7" s="41">
        <f t="shared" si="14"/>
        <v>1.7794505849940989</v>
      </c>
      <c r="AP7" s="41">
        <f t="shared" si="15"/>
        <v>0.4836480598095973</v>
      </c>
      <c r="AQ7" s="10">
        <v>0.74816377159689307</v>
      </c>
      <c r="AR7" s="10">
        <v>0.8068155052110485</v>
      </c>
      <c r="AS7" s="10">
        <v>0.71797113478377694</v>
      </c>
      <c r="AT7" s="41">
        <f t="shared" si="16"/>
        <v>0.75765013719723961</v>
      </c>
      <c r="AU7" s="41">
        <f t="shared" si="17"/>
        <v>4.5175478839544564E-2</v>
      </c>
      <c r="AV7" s="10">
        <v>0.89281266581721974</v>
      </c>
      <c r="AW7" s="10">
        <v>0.93484297921490944</v>
      </c>
      <c r="AX7" s="10">
        <v>0.83094452116961226</v>
      </c>
      <c r="AY7" s="41">
        <f t="shared" si="18"/>
        <v>0.88620005540058033</v>
      </c>
      <c r="AZ7" s="41">
        <f t="shared" si="19"/>
        <v>5.2263920236041227E-2</v>
      </c>
      <c r="BA7" s="10">
        <v>0.92624869464092685</v>
      </c>
      <c r="BB7" s="10">
        <v>0.84461308063743246</v>
      </c>
      <c r="BC7" s="10">
        <v>0.91658364782257373</v>
      </c>
      <c r="BD7" s="41">
        <f t="shared" si="20"/>
        <v>0.89581514103364446</v>
      </c>
      <c r="BE7" s="41">
        <f t="shared" si="21"/>
        <v>4.460483745193157E-2</v>
      </c>
      <c r="BF7" s="10">
        <v>0.95257826211919439</v>
      </c>
      <c r="BG7" s="10">
        <v>0.86201963810288873</v>
      </c>
      <c r="BH7" s="10">
        <v>0.80965077653159523</v>
      </c>
      <c r="BI7" s="41">
        <f t="shared" si="22"/>
        <v>0.87474955891789286</v>
      </c>
      <c r="BJ7" s="41">
        <f t="shared" si="23"/>
        <v>7.2309091385976812E-2</v>
      </c>
      <c r="BK7" s="10">
        <v>0.89349619814557935</v>
      </c>
      <c r="BL7" s="10">
        <v>0.87738202733366522</v>
      </c>
      <c r="BM7" s="10">
        <v>0.81944744527588276</v>
      </c>
      <c r="BN7" s="41">
        <f t="shared" si="24"/>
        <v>0.86344189025170914</v>
      </c>
      <c r="BO7" s="41">
        <f t="shared" si="25"/>
        <v>3.894290714349849E-2</v>
      </c>
      <c r="BP7" s="10">
        <v>0.82454145361101261</v>
      </c>
      <c r="BQ7" s="10">
        <v>0.82327048044912832</v>
      </c>
      <c r="BR7" s="10">
        <v>0.79136939969994791</v>
      </c>
      <c r="BS7" s="41">
        <f t="shared" si="26"/>
        <v>0.81306044458669635</v>
      </c>
      <c r="BT7" s="41">
        <f t="shared" si="27"/>
        <v>1.8795741922141753E-2</v>
      </c>
    </row>
    <row r="8" spans="1:72" ht="15" x14ac:dyDescent="0.25">
      <c r="A8" s="146"/>
      <c r="B8" s="40" t="s">
        <v>193</v>
      </c>
      <c r="C8" s="10">
        <v>1.2968946403327934</v>
      </c>
      <c r="D8" s="10">
        <v>1.6459471355334556</v>
      </c>
      <c r="E8" s="10">
        <v>1.5604076934453157</v>
      </c>
      <c r="F8" s="41">
        <f t="shared" si="0"/>
        <v>1.5010831564371883</v>
      </c>
      <c r="G8" s="41">
        <f t="shared" si="1"/>
        <v>0.18193120023754469</v>
      </c>
      <c r="H8" s="10">
        <v>2.8439240487795008</v>
      </c>
      <c r="I8" s="10">
        <v>2.801759381123921</v>
      </c>
      <c r="J8" s="10">
        <v>3.5121470320386843</v>
      </c>
      <c r="K8" s="41">
        <f t="shared" si="2"/>
        <v>3.0526101539807016</v>
      </c>
      <c r="L8" s="41">
        <f t="shared" si="3"/>
        <v>0.39852863325122317</v>
      </c>
      <c r="M8" s="10">
        <v>2.3957892708901047</v>
      </c>
      <c r="N8" s="10">
        <v>2.8320214007626765</v>
      </c>
      <c r="O8" s="10">
        <v>2.4786531493723882</v>
      </c>
      <c r="P8" s="41">
        <f t="shared" si="4"/>
        <v>2.5688212736750562</v>
      </c>
      <c r="Q8" s="41">
        <f t="shared" si="5"/>
        <v>0.23167290683954858</v>
      </c>
      <c r="R8" s="10">
        <v>5.1553492091240507</v>
      </c>
      <c r="S8" s="10">
        <v>5.0694413997933214</v>
      </c>
      <c r="T8" s="10">
        <v>5.1552344258246228</v>
      </c>
      <c r="U8" s="41">
        <f t="shared" si="6"/>
        <v>5.126675011580665</v>
      </c>
      <c r="V8" s="41">
        <f t="shared" si="7"/>
        <v>4.9565794984744456E-2</v>
      </c>
      <c r="W8" s="10">
        <v>4.7242022660194589</v>
      </c>
      <c r="X8" s="10">
        <v>4.1514127182397065</v>
      </c>
      <c r="Y8" s="10">
        <v>3.8135635316502334</v>
      </c>
      <c r="Z8" s="41">
        <f t="shared" si="8"/>
        <v>4.2297261719697996</v>
      </c>
      <c r="AA8" s="41">
        <f t="shared" si="9"/>
        <v>0.46034277870924378</v>
      </c>
      <c r="AB8" s="10">
        <v>5.3573082136857533</v>
      </c>
      <c r="AC8" s="10">
        <v>4.3085488436798984</v>
      </c>
      <c r="AD8" s="10">
        <v>4.0351756031946131</v>
      </c>
      <c r="AE8" s="41">
        <f t="shared" si="10"/>
        <v>4.5670108868534216</v>
      </c>
      <c r="AF8" s="41">
        <f t="shared" si="11"/>
        <v>0.69793311337985597</v>
      </c>
      <c r="AG8" s="10">
        <v>2.4933705299838596</v>
      </c>
      <c r="AH8" s="10">
        <v>1.6127899765136258</v>
      </c>
      <c r="AI8" s="10">
        <v>2.1997484947029502</v>
      </c>
      <c r="AJ8" s="41">
        <f t="shared" si="12"/>
        <v>2.1019696670668115</v>
      </c>
      <c r="AK8" s="41">
        <f t="shared" si="13"/>
        <v>0.4483592891174551</v>
      </c>
      <c r="AL8" s="10">
        <v>6.5122359633284788</v>
      </c>
      <c r="AM8" s="10">
        <v>6.6190331723751648</v>
      </c>
      <c r="AN8" s="10">
        <v>7.3081545652912503</v>
      </c>
      <c r="AO8" s="41">
        <f t="shared" si="14"/>
        <v>6.8131412336649646</v>
      </c>
      <c r="AP8" s="41">
        <f t="shared" si="15"/>
        <v>0.43200701363618704</v>
      </c>
      <c r="AQ8" s="10">
        <v>0.95139799461046848</v>
      </c>
      <c r="AR8" s="10">
        <v>1.1487507882252215</v>
      </c>
      <c r="AS8" s="10">
        <v>1.0723519255264249</v>
      </c>
      <c r="AT8" s="41">
        <f t="shared" si="16"/>
        <v>1.0575002361207051</v>
      </c>
      <c r="AU8" s="41">
        <f t="shared" si="17"/>
        <v>9.951110890518608E-2</v>
      </c>
      <c r="AV8" s="10">
        <v>1.0032494563475927</v>
      </c>
      <c r="AW8" s="10">
        <v>1.5010699211781469</v>
      </c>
      <c r="AX8" s="10">
        <v>1.2011020654848061</v>
      </c>
      <c r="AY8" s="41">
        <f t="shared" si="18"/>
        <v>1.2351404810035151</v>
      </c>
      <c r="AZ8" s="41">
        <f t="shared" si="19"/>
        <v>0.25064968401994026</v>
      </c>
      <c r="BA8" s="10">
        <v>4.7434098113023762</v>
      </c>
      <c r="BB8" s="10">
        <v>3.9144328974068201</v>
      </c>
      <c r="BC8" s="10">
        <v>4.5249147326473684</v>
      </c>
      <c r="BD8" s="41">
        <f t="shared" si="20"/>
        <v>4.3942524804521881</v>
      </c>
      <c r="BE8" s="41">
        <f t="shared" si="21"/>
        <v>0.42965701327278216</v>
      </c>
      <c r="BF8" s="10">
        <v>3.926840629743769</v>
      </c>
      <c r="BG8" s="10">
        <v>3.5151356044640854</v>
      </c>
      <c r="BH8" s="10">
        <v>3.7357261325238054</v>
      </c>
      <c r="BI8" s="41">
        <f t="shared" si="22"/>
        <v>3.7259007889105535</v>
      </c>
      <c r="BJ8" s="41">
        <f t="shared" si="23"/>
        <v>0.20602829901005129</v>
      </c>
      <c r="BK8" s="10">
        <v>4.6455677028253772</v>
      </c>
      <c r="BL8" s="10">
        <v>3.6040084125877656</v>
      </c>
      <c r="BM8" s="10">
        <v>3.8625445439432928</v>
      </c>
      <c r="BN8" s="41">
        <f t="shared" si="24"/>
        <v>4.0373735531188117</v>
      </c>
      <c r="BO8" s="41">
        <f t="shared" si="25"/>
        <v>0.54234244311785218</v>
      </c>
      <c r="BP8" s="10">
        <v>1.5946715967312699</v>
      </c>
      <c r="BQ8" s="10">
        <v>1.6959311400039503</v>
      </c>
      <c r="BR8" s="10">
        <v>1.6540420228281685</v>
      </c>
      <c r="BS8" s="41">
        <f t="shared" si="26"/>
        <v>1.6482149198544629</v>
      </c>
      <c r="BT8" s="41">
        <f t="shared" si="27"/>
        <v>5.0880645856234807E-2</v>
      </c>
    </row>
    <row r="9" spans="1:72" ht="15" x14ac:dyDescent="0.25">
      <c r="A9" s="146"/>
      <c r="B9" s="40" t="s">
        <v>194</v>
      </c>
      <c r="C9" s="10">
        <v>17.522963525856976</v>
      </c>
      <c r="D9" s="10">
        <v>16.913620911464584</v>
      </c>
      <c r="E9" s="10">
        <v>17.809182596754354</v>
      </c>
      <c r="F9" s="41">
        <f t="shared" si="0"/>
        <v>17.415255678025304</v>
      </c>
      <c r="G9" s="41">
        <f t="shared" si="1"/>
        <v>0.45739306772530058</v>
      </c>
      <c r="H9" s="10">
        <v>18.452927145144479</v>
      </c>
      <c r="I9" s="10">
        <v>15.839137778113804</v>
      </c>
      <c r="J9" s="10">
        <v>13.251198979266587</v>
      </c>
      <c r="K9" s="41">
        <f t="shared" si="2"/>
        <v>15.847754634174956</v>
      </c>
      <c r="L9" s="41">
        <f t="shared" si="3"/>
        <v>2.6008747885236807</v>
      </c>
      <c r="M9" s="10">
        <v>14.888308219795974</v>
      </c>
      <c r="N9" s="10">
        <v>12.337612007006364</v>
      </c>
      <c r="O9" s="10">
        <v>13.117997313459373</v>
      </c>
      <c r="P9" s="41">
        <f t="shared" si="4"/>
        <v>13.447972513420572</v>
      </c>
      <c r="Q9" s="41">
        <f t="shared" si="5"/>
        <v>1.306971888346069</v>
      </c>
      <c r="R9" s="10">
        <v>18.599092828404533</v>
      </c>
      <c r="S9" s="10">
        <v>17.565893830222304</v>
      </c>
      <c r="T9" s="10">
        <v>16.764778328496117</v>
      </c>
      <c r="U9" s="41">
        <f t="shared" si="6"/>
        <v>17.64325499570765</v>
      </c>
      <c r="V9" s="41">
        <f t="shared" si="7"/>
        <v>0.9196009915107225</v>
      </c>
      <c r="W9" s="10">
        <v>16.077693605223768</v>
      </c>
      <c r="X9" s="10">
        <v>16.508514228696658</v>
      </c>
      <c r="Y9" s="10">
        <v>16.281169044118307</v>
      </c>
      <c r="Z9" s="41">
        <f t="shared" si="8"/>
        <v>16.289125626012911</v>
      </c>
      <c r="AA9" s="41">
        <f t="shared" si="9"/>
        <v>0.21552049275875498</v>
      </c>
      <c r="AB9" s="10">
        <v>14.9699357835295</v>
      </c>
      <c r="AC9" s="10">
        <v>17.352649443016659</v>
      </c>
      <c r="AD9" s="10">
        <v>17.040628831197164</v>
      </c>
      <c r="AE9" s="41">
        <f t="shared" si="10"/>
        <v>16.45440468591444</v>
      </c>
      <c r="AF9" s="41">
        <f t="shared" si="11"/>
        <v>1.2950193655544371</v>
      </c>
      <c r="AG9" s="10">
        <v>16.104562125934212</v>
      </c>
      <c r="AH9" s="10">
        <v>16.452968995233167</v>
      </c>
      <c r="AI9" s="10">
        <v>15.775401940335568</v>
      </c>
      <c r="AJ9" s="41">
        <f t="shared" si="12"/>
        <v>16.110977687167651</v>
      </c>
      <c r="AK9" s="41">
        <f t="shared" si="13"/>
        <v>0.3388290838167623</v>
      </c>
      <c r="AL9" s="10">
        <v>14.790950365474712</v>
      </c>
      <c r="AM9" s="10">
        <v>16.227315695120442</v>
      </c>
      <c r="AN9" s="10">
        <v>17.014747630105013</v>
      </c>
      <c r="AO9" s="41">
        <f t="shared" si="14"/>
        <v>16.011004563566722</v>
      </c>
      <c r="AP9" s="41">
        <f t="shared" si="15"/>
        <v>1.1275688217443049</v>
      </c>
      <c r="AQ9" s="10">
        <v>12.938350573309283</v>
      </c>
      <c r="AR9" s="10">
        <v>16.474605331829849</v>
      </c>
      <c r="AS9" s="10">
        <v>15.133945695680886</v>
      </c>
      <c r="AT9" s="41">
        <f t="shared" si="16"/>
        <v>14.848967200273341</v>
      </c>
      <c r="AU9" s="41">
        <f t="shared" si="17"/>
        <v>1.7852686034385414</v>
      </c>
      <c r="AV9" s="10">
        <v>14.581317708586313</v>
      </c>
      <c r="AW9" s="10">
        <v>17.589720236196314</v>
      </c>
      <c r="AX9" s="10">
        <v>15.805070136882016</v>
      </c>
      <c r="AY9" s="41">
        <f t="shared" si="18"/>
        <v>15.992036027221546</v>
      </c>
      <c r="AZ9" s="41">
        <f t="shared" si="19"/>
        <v>1.5128908173247007</v>
      </c>
      <c r="BA9" s="10">
        <v>15.889726792084065</v>
      </c>
      <c r="BB9" s="10">
        <v>14.737090386047228</v>
      </c>
      <c r="BC9" s="10">
        <v>14.257942704372326</v>
      </c>
      <c r="BD9" s="41">
        <f t="shared" si="20"/>
        <v>14.961586627501205</v>
      </c>
      <c r="BE9" s="41">
        <f t="shared" si="21"/>
        <v>0.83873640021614115</v>
      </c>
      <c r="BF9" s="10">
        <v>14.677504515350645</v>
      </c>
      <c r="BG9" s="10">
        <v>15.568595805539267</v>
      </c>
      <c r="BH9" s="10">
        <v>13.308831688433099</v>
      </c>
      <c r="BI9" s="41">
        <f t="shared" si="22"/>
        <v>14.518310669774337</v>
      </c>
      <c r="BJ9" s="41">
        <f t="shared" si="23"/>
        <v>1.1382620421467922</v>
      </c>
      <c r="BK9" s="10">
        <v>14.467042188984278</v>
      </c>
      <c r="BL9" s="10">
        <v>14.853138177317421</v>
      </c>
      <c r="BM9" s="10">
        <v>14.766564436909391</v>
      </c>
      <c r="BN9" s="41">
        <f t="shared" si="24"/>
        <v>14.695581601070364</v>
      </c>
      <c r="BO9" s="41">
        <f t="shared" si="25"/>
        <v>0.20259923565884772</v>
      </c>
      <c r="BP9" s="10">
        <v>17.20813149482046</v>
      </c>
      <c r="BQ9" s="10">
        <v>17.049695814132107</v>
      </c>
      <c r="BR9" s="10">
        <v>16.504986615347804</v>
      </c>
      <c r="BS9" s="41">
        <f t="shared" si="26"/>
        <v>16.92093797476679</v>
      </c>
      <c r="BT9" s="41">
        <f t="shared" si="27"/>
        <v>0.36883209768222824</v>
      </c>
    </row>
    <row r="10" spans="1:72" ht="15" x14ac:dyDescent="0.25">
      <c r="A10" s="146"/>
      <c r="B10" s="40" t="s">
        <v>195</v>
      </c>
      <c r="C10" s="10">
        <v>0.20926348975971848</v>
      </c>
      <c r="D10" s="10">
        <v>0.7618932269627765</v>
      </c>
      <c r="E10" s="10">
        <v>0.27359813763647861</v>
      </c>
      <c r="F10" s="41">
        <f t="shared" si="0"/>
        <v>0.41491828478632459</v>
      </c>
      <c r="G10" s="41">
        <f t="shared" si="1"/>
        <v>0.30220596387748666</v>
      </c>
      <c r="H10" s="10">
        <v>2.2126229128092012</v>
      </c>
      <c r="I10" s="10">
        <v>1.9424392872213068</v>
      </c>
      <c r="J10" s="10">
        <v>1.4510037422710447</v>
      </c>
      <c r="K10" s="41">
        <f t="shared" si="2"/>
        <v>1.8686886474338509</v>
      </c>
      <c r="L10" s="41">
        <f t="shared" si="3"/>
        <v>0.38612861572875318</v>
      </c>
      <c r="M10" s="10">
        <v>0.94241611722679364</v>
      </c>
      <c r="N10" s="10">
        <v>1.786114216025015</v>
      </c>
      <c r="O10" s="10">
        <v>1.2132175294782637</v>
      </c>
      <c r="P10" s="41">
        <f t="shared" si="4"/>
        <v>1.3139159542433574</v>
      </c>
      <c r="Q10" s="41">
        <f t="shared" si="5"/>
        <v>0.43076878953977343</v>
      </c>
      <c r="R10" s="10">
        <v>0.68646810442270634</v>
      </c>
      <c r="S10" s="10">
        <v>0.6001296122559312</v>
      </c>
      <c r="T10" s="10">
        <v>0.55788710599854241</v>
      </c>
      <c r="U10" s="41">
        <f t="shared" si="6"/>
        <v>0.61482827422572661</v>
      </c>
      <c r="V10" s="41">
        <f t="shared" si="7"/>
        <v>6.5538586242880198E-2</v>
      </c>
      <c r="W10" s="10">
        <v>0.66868489806866394</v>
      </c>
      <c r="X10" s="10">
        <v>1.0412049847205542</v>
      </c>
      <c r="Y10" s="10">
        <v>1.0844841873468127</v>
      </c>
      <c r="Z10" s="41">
        <f t="shared" si="8"/>
        <v>0.93145802337867689</v>
      </c>
      <c r="AA10" s="41">
        <f t="shared" si="9"/>
        <v>0.22859474815464448</v>
      </c>
      <c r="AB10" s="10">
        <v>1.0514500842648431</v>
      </c>
      <c r="AC10" s="10">
        <v>1.1336146014162798</v>
      </c>
      <c r="AD10" s="10">
        <v>1.2226688971941759</v>
      </c>
      <c r="AE10" s="41">
        <f t="shared" si="10"/>
        <v>1.1359111942917663</v>
      </c>
      <c r="AF10" s="41">
        <f t="shared" si="11"/>
        <v>8.5632506849672857E-2</v>
      </c>
      <c r="AG10" s="10">
        <v>1.892217439949907</v>
      </c>
      <c r="AH10" s="10">
        <v>2.0626682542603314</v>
      </c>
      <c r="AI10" s="10">
        <v>1.8518378179734667</v>
      </c>
      <c r="AJ10" s="41">
        <f t="shared" si="12"/>
        <v>1.9355745040612351</v>
      </c>
      <c r="AK10" s="41">
        <f t="shared" si="13"/>
        <v>0.11190283496182206</v>
      </c>
      <c r="AL10" s="10">
        <v>0.47249678216108071</v>
      </c>
      <c r="AM10" s="10">
        <v>0.57998953361438754</v>
      </c>
      <c r="AN10" s="10">
        <v>0.78053893071288427</v>
      </c>
      <c r="AO10" s="41">
        <f t="shared" si="14"/>
        <v>0.61100841549611751</v>
      </c>
      <c r="AP10" s="41">
        <f t="shared" si="15"/>
        <v>0.15634615312183844</v>
      </c>
      <c r="AQ10" s="10">
        <v>0.76474211404346459</v>
      </c>
      <c r="AR10" s="10">
        <v>0.47680550598407417</v>
      </c>
      <c r="AS10" s="10">
        <v>0.52979776216839014</v>
      </c>
      <c r="AT10" s="41">
        <f t="shared" si="16"/>
        <v>0.59044846073197632</v>
      </c>
      <c r="AU10" s="41">
        <f t="shared" si="17"/>
        <v>0.15325062150730448</v>
      </c>
      <c r="AV10" s="10">
        <v>1.221788160092977</v>
      </c>
      <c r="AW10" s="10">
        <v>0.56559599555789941</v>
      </c>
      <c r="AX10" s="10">
        <v>0.70519376995281113</v>
      </c>
      <c r="AY10" s="41">
        <f t="shared" si="18"/>
        <v>0.83085930853456258</v>
      </c>
      <c r="AZ10" s="41">
        <f t="shared" si="19"/>
        <v>0.34567457223462167</v>
      </c>
      <c r="BA10" s="10">
        <v>0.12601465636053769</v>
      </c>
      <c r="BB10" s="10">
        <v>0.13327646815925473</v>
      </c>
      <c r="BC10" s="10">
        <v>0.30045034624080408</v>
      </c>
      <c r="BD10" s="41">
        <f t="shared" si="20"/>
        <v>0.18658049025353218</v>
      </c>
      <c r="BE10" s="41">
        <f t="shared" si="21"/>
        <v>9.8681009087724272E-2</v>
      </c>
      <c r="BF10" s="10">
        <v>0.41850484543503469</v>
      </c>
      <c r="BG10" s="10">
        <v>0.49251361830657642</v>
      </c>
      <c r="BH10" s="10">
        <v>0.45083076992583576</v>
      </c>
      <c r="BI10" s="41">
        <f t="shared" si="22"/>
        <v>0.4539497445558156</v>
      </c>
      <c r="BJ10" s="41">
        <f t="shared" si="23"/>
        <v>3.71028384028056E-2</v>
      </c>
      <c r="BK10" s="10">
        <v>0.51648009278518148</v>
      </c>
      <c r="BL10" s="10">
        <v>0.19944915242921971</v>
      </c>
      <c r="BM10" s="10">
        <v>0.42646507572532794</v>
      </c>
      <c r="BN10" s="41">
        <f t="shared" si="24"/>
        <v>0.38079810697990973</v>
      </c>
      <c r="BO10" s="41">
        <f t="shared" si="25"/>
        <v>0.16337459506160251</v>
      </c>
      <c r="BP10" s="10">
        <v>0.69476662231231634</v>
      </c>
      <c r="BQ10" s="10">
        <v>0.23627962479821951</v>
      </c>
      <c r="BR10" s="10">
        <v>0.66018410488074808</v>
      </c>
      <c r="BS10" s="41">
        <f t="shared" si="26"/>
        <v>0.53041011733042798</v>
      </c>
      <c r="BT10" s="41">
        <f t="shared" si="27"/>
        <v>0.25531068838947141</v>
      </c>
    </row>
    <row r="11" spans="1:72" ht="15" x14ac:dyDescent="0.25">
      <c r="A11" s="146"/>
      <c r="B11" s="40" t="s">
        <v>196</v>
      </c>
      <c r="C11" s="10">
        <v>2.2488712923094649</v>
      </c>
      <c r="D11" s="10">
        <v>1.379437476449431</v>
      </c>
      <c r="E11" s="10">
        <v>0.92260671012202256</v>
      </c>
      <c r="F11" s="41">
        <f t="shared" si="0"/>
        <v>1.5169718262936396</v>
      </c>
      <c r="G11" s="41">
        <f t="shared" si="1"/>
        <v>0.67374417142674325</v>
      </c>
      <c r="H11" s="10">
        <v>2.1998336664438503</v>
      </c>
      <c r="I11" s="10">
        <v>2.6245002452425954</v>
      </c>
      <c r="J11" s="10">
        <v>2.0032592493584085</v>
      </c>
      <c r="K11" s="41">
        <f t="shared" si="2"/>
        <v>2.2758643870149515</v>
      </c>
      <c r="L11" s="41">
        <f t="shared" si="3"/>
        <v>0.31752259225874724</v>
      </c>
      <c r="M11" s="10">
        <v>1.8474113507646002</v>
      </c>
      <c r="N11" s="10">
        <v>2.7997852293581547</v>
      </c>
      <c r="O11" s="10">
        <v>1.997351888941818</v>
      </c>
      <c r="P11" s="41">
        <f t="shared" si="4"/>
        <v>2.214849489688191</v>
      </c>
      <c r="Q11" s="41">
        <f t="shared" si="5"/>
        <v>0.5120868148123473</v>
      </c>
      <c r="R11" s="10">
        <v>0.56476445204262538</v>
      </c>
      <c r="S11" s="10">
        <v>1.0369591356534342</v>
      </c>
      <c r="T11" s="10">
        <v>0.35367051365358038</v>
      </c>
      <c r="U11" s="41">
        <f t="shared" si="6"/>
        <v>0.65179803378321333</v>
      </c>
      <c r="V11" s="41">
        <f t="shared" si="7"/>
        <v>0.34985992697301227</v>
      </c>
      <c r="W11" s="10">
        <v>1.0865952077648269</v>
      </c>
      <c r="X11" s="10">
        <v>1.0706183164912346</v>
      </c>
      <c r="Y11" s="10">
        <v>1.1702464143676516</v>
      </c>
      <c r="Z11" s="41">
        <f t="shared" si="8"/>
        <v>1.109153312874571</v>
      </c>
      <c r="AA11" s="41">
        <f t="shared" si="9"/>
        <v>5.3507855042273296E-2</v>
      </c>
      <c r="AB11" s="10">
        <v>2.9217685172447547</v>
      </c>
      <c r="AC11" s="10">
        <v>1.0395689852641448</v>
      </c>
      <c r="AD11" s="10">
        <v>1.2177319369418453</v>
      </c>
      <c r="AE11" s="41">
        <f t="shared" si="10"/>
        <v>1.7263564798169151</v>
      </c>
      <c r="AF11" s="41">
        <f t="shared" si="11"/>
        <v>1.0390827511599645</v>
      </c>
      <c r="AG11" s="10">
        <v>2.4381668745524623</v>
      </c>
      <c r="AH11" s="10">
        <v>2.4296481861178991</v>
      </c>
      <c r="AI11" s="10">
        <v>2.0925067562302861</v>
      </c>
      <c r="AJ11" s="41">
        <f t="shared" si="12"/>
        <v>2.3201072723002159</v>
      </c>
      <c r="AK11" s="41">
        <f t="shared" si="13"/>
        <v>0.19715384398899008</v>
      </c>
      <c r="AL11" s="10">
        <v>2.5214158175130308</v>
      </c>
      <c r="AM11" s="10">
        <v>2.6636441441708443</v>
      </c>
      <c r="AN11" s="10">
        <v>2.9015067858333374</v>
      </c>
      <c r="AO11" s="41">
        <f t="shared" si="14"/>
        <v>2.695522249172404</v>
      </c>
      <c r="AP11" s="41">
        <f t="shared" si="15"/>
        <v>0.19204022035379709</v>
      </c>
      <c r="AQ11" s="10">
        <v>3.5330103194521087</v>
      </c>
      <c r="AR11" s="10">
        <v>5.5419451835178917</v>
      </c>
      <c r="AS11" s="10">
        <v>7.5230361344647863</v>
      </c>
      <c r="AT11" s="41">
        <f t="shared" si="16"/>
        <v>5.5326638791449296</v>
      </c>
      <c r="AU11" s="41">
        <f t="shared" si="17"/>
        <v>1.9950290995559534</v>
      </c>
      <c r="AV11" s="10">
        <v>3.188011965614062</v>
      </c>
      <c r="AW11" s="10">
        <v>1.7706035839986174</v>
      </c>
      <c r="AX11" s="10">
        <v>2.8629470097689285</v>
      </c>
      <c r="AY11" s="41">
        <f t="shared" si="18"/>
        <v>2.6071875197938694</v>
      </c>
      <c r="AZ11" s="41">
        <f t="shared" si="19"/>
        <v>0.74251014646444735</v>
      </c>
      <c r="BA11" s="10">
        <v>0.41817244182867808</v>
      </c>
      <c r="BB11" s="10">
        <v>5.924324587145894E-2</v>
      </c>
      <c r="BC11" s="10">
        <v>0.45215866744263766</v>
      </c>
      <c r="BD11" s="41">
        <f t="shared" si="20"/>
        <v>0.30985811838092486</v>
      </c>
      <c r="BE11" s="41">
        <f t="shared" si="21"/>
        <v>0.21770306985679522</v>
      </c>
      <c r="BF11" s="10">
        <v>0.9433212717828201</v>
      </c>
      <c r="BG11" s="10">
        <v>0.66411562641029642</v>
      </c>
      <c r="BH11" s="10">
        <v>0.66220485741664237</v>
      </c>
      <c r="BI11" s="41">
        <f t="shared" si="22"/>
        <v>0.75654725186991956</v>
      </c>
      <c r="BJ11" s="41">
        <f t="shared" si="23"/>
        <v>0.16175386748191006</v>
      </c>
      <c r="BK11" s="10">
        <v>0.1034829438787133</v>
      </c>
      <c r="BL11" s="10">
        <v>0.12899273448474949</v>
      </c>
      <c r="BM11" s="10">
        <v>0.38769283850102809</v>
      </c>
      <c r="BN11" s="41">
        <f t="shared" si="24"/>
        <v>0.20672283895483026</v>
      </c>
      <c r="BO11" s="41">
        <f t="shared" si="25"/>
        <v>0.15724278331931199</v>
      </c>
      <c r="BP11" s="10">
        <v>2.4374676392874863</v>
      </c>
      <c r="BQ11" s="10">
        <v>1.6070181000942465</v>
      </c>
      <c r="BR11" s="10">
        <v>1.2715108505684183</v>
      </c>
      <c r="BS11" s="41">
        <f t="shared" si="26"/>
        <v>1.771998863316717</v>
      </c>
      <c r="BT11" s="41">
        <f t="shared" si="27"/>
        <v>0.60023145324543048</v>
      </c>
    </row>
    <row r="12" spans="1:72" ht="15" x14ac:dyDescent="0.25">
      <c r="A12" s="146"/>
      <c r="B12" s="40" t="s">
        <v>197</v>
      </c>
      <c r="C12" s="10">
        <v>2.8888974987008669</v>
      </c>
      <c r="D12" s="10">
        <v>2.8521566369002644</v>
      </c>
      <c r="E12" s="10">
        <v>3.0390883126112591</v>
      </c>
      <c r="F12" s="41">
        <f t="shared" si="0"/>
        <v>2.9267141494041304</v>
      </c>
      <c r="G12" s="41">
        <f t="shared" si="1"/>
        <v>9.9037554234944564E-2</v>
      </c>
      <c r="H12" s="10">
        <v>2.7058706072983942</v>
      </c>
      <c r="I12" s="10">
        <v>1.8832972328627879</v>
      </c>
      <c r="J12" s="10">
        <v>1.8433075249413222</v>
      </c>
      <c r="K12" s="41">
        <f t="shared" si="2"/>
        <v>2.1441584550341681</v>
      </c>
      <c r="L12" s="41">
        <f t="shared" si="3"/>
        <v>0.48686774455276072</v>
      </c>
      <c r="M12" s="10">
        <v>1.2395123263726855</v>
      </c>
      <c r="N12" s="10">
        <v>1.6663647330640863</v>
      </c>
      <c r="O12" s="10">
        <v>1.033737247939406</v>
      </c>
      <c r="P12" s="41">
        <f t="shared" si="4"/>
        <v>1.3132047691253925</v>
      </c>
      <c r="Q12" s="41">
        <f t="shared" si="5"/>
        <v>0.32268764436051894</v>
      </c>
      <c r="R12" s="10">
        <v>2.0399419192444674</v>
      </c>
      <c r="S12" s="10">
        <v>1.856452070531454</v>
      </c>
      <c r="T12" s="10">
        <v>1.8766967529847991</v>
      </c>
      <c r="U12" s="41">
        <f t="shared" si="6"/>
        <v>1.9243635809202402</v>
      </c>
      <c r="V12" s="41">
        <f t="shared" si="7"/>
        <v>0.10060430412885599</v>
      </c>
      <c r="W12" s="10">
        <v>1.6163327662989602</v>
      </c>
      <c r="X12" s="10">
        <v>2.2091859720363249</v>
      </c>
      <c r="Y12" s="10">
        <v>2.2342359020037921</v>
      </c>
      <c r="Z12" s="41">
        <f t="shared" si="8"/>
        <v>2.0199182134463594</v>
      </c>
      <c r="AA12" s="41">
        <f t="shared" si="9"/>
        <v>0.3497395954273943</v>
      </c>
      <c r="AB12" s="10">
        <v>2.129258721924288</v>
      </c>
      <c r="AC12" s="10">
        <v>2.3483901599014576</v>
      </c>
      <c r="AD12" s="10">
        <v>2.1477115575711774</v>
      </c>
      <c r="AE12" s="41">
        <f t="shared" si="10"/>
        <v>2.2084534797989743</v>
      </c>
      <c r="AF12" s="41">
        <f t="shared" si="11"/>
        <v>0.12153942822981903</v>
      </c>
      <c r="AG12" s="10">
        <v>2.2529615968134076</v>
      </c>
      <c r="AH12" s="10">
        <v>2.1727459989806777</v>
      </c>
      <c r="AI12" s="10">
        <v>2.4596282237197529</v>
      </c>
      <c r="AJ12" s="41">
        <f t="shared" si="12"/>
        <v>2.295111939837946</v>
      </c>
      <c r="AK12" s="41">
        <f t="shared" si="13"/>
        <v>0.14801297673050498</v>
      </c>
      <c r="AL12" s="10">
        <v>0.26974039988733411</v>
      </c>
      <c r="AM12" s="10">
        <v>0.17143638619336077</v>
      </c>
      <c r="AN12" s="10">
        <v>0.15139931835459128</v>
      </c>
      <c r="AO12" s="41">
        <f t="shared" si="14"/>
        <v>0.19752536814509539</v>
      </c>
      <c r="AP12" s="41">
        <f t="shared" si="15"/>
        <v>6.333742281655666E-2</v>
      </c>
      <c r="AQ12" s="10">
        <v>5.4328645908648179</v>
      </c>
      <c r="AR12" s="10">
        <v>2.4997775933313546</v>
      </c>
      <c r="AS12" s="10">
        <v>2.3963090489518346</v>
      </c>
      <c r="AT12" s="41">
        <f t="shared" si="16"/>
        <v>3.4429837443826692</v>
      </c>
      <c r="AU12" s="41">
        <f t="shared" si="17"/>
        <v>1.7240637378926527</v>
      </c>
      <c r="AV12" s="10">
        <v>1.6979699388258136</v>
      </c>
      <c r="AW12" s="10">
        <v>2.3637650544182112</v>
      </c>
      <c r="AX12" s="10">
        <v>2.1325634430563398</v>
      </c>
      <c r="AY12" s="41">
        <f t="shared" si="18"/>
        <v>2.0647661454334547</v>
      </c>
      <c r="AZ12" s="41">
        <f t="shared" si="19"/>
        <v>0.33803570693108559</v>
      </c>
      <c r="BA12" s="10">
        <v>2.4942141811693306</v>
      </c>
      <c r="BB12" s="10">
        <v>2.2206375000873422</v>
      </c>
      <c r="BC12" s="10">
        <v>2.5109918029463438</v>
      </c>
      <c r="BD12" s="41">
        <f t="shared" si="20"/>
        <v>2.4086144947343389</v>
      </c>
      <c r="BE12" s="41">
        <f t="shared" si="21"/>
        <v>0.16300884956195136</v>
      </c>
      <c r="BF12" s="10">
        <v>2.2093766955637086</v>
      </c>
      <c r="BG12" s="10">
        <v>2.7039941725906438</v>
      </c>
      <c r="BH12" s="10">
        <v>2.3190452184456669</v>
      </c>
      <c r="BI12" s="41">
        <f t="shared" si="22"/>
        <v>2.4108053622000063</v>
      </c>
      <c r="BJ12" s="41">
        <f t="shared" si="23"/>
        <v>0.25976249754628838</v>
      </c>
      <c r="BK12" s="10">
        <v>2.4659407401949802</v>
      </c>
      <c r="BL12" s="10">
        <v>2.4855453966653021</v>
      </c>
      <c r="BM12" s="10">
        <v>2.2756834116244176</v>
      </c>
      <c r="BN12" s="41">
        <f t="shared" si="24"/>
        <v>2.4090565161615665</v>
      </c>
      <c r="BO12" s="41">
        <f t="shared" si="25"/>
        <v>0.11591968943729017</v>
      </c>
      <c r="BP12" s="10">
        <v>2.3295137317698189</v>
      </c>
      <c r="BQ12" s="10">
        <v>2.6830717313792722</v>
      </c>
      <c r="BR12" s="10">
        <v>2.7313457825266649</v>
      </c>
      <c r="BS12" s="41">
        <f t="shared" si="26"/>
        <v>2.5813104152252522</v>
      </c>
      <c r="BT12" s="41">
        <f t="shared" si="27"/>
        <v>0.21939410510064294</v>
      </c>
    </row>
    <row r="13" spans="1:72" ht="15" x14ac:dyDescent="0.25">
      <c r="B13" s="40"/>
      <c r="C13" s="10"/>
      <c r="D13" s="10"/>
      <c r="E13" s="10"/>
      <c r="F13" s="41">
        <f>SUM(F4:F12)</f>
        <v>33.201435417797725</v>
      </c>
      <c r="G13" s="41">
        <f>SUM(G4:G12)</f>
        <v>2.5312966377314416</v>
      </c>
      <c r="H13" s="10"/>
      <c r="I13" s="10"/>
      <c r="J13" s="10"/>
      <c r="K13" s="41">
        <f>SUM(K4:K12)</f>
        <v>37.567957990476621</v>
      </c>
      <c r="L13" s="41">
        <f>SUM(L4:L12)</f>
        <v>7.9792232392784745</v>
      </c>
      <c r="M13" s="10"/>
      <c r="N13" s="10"/>
      <c r="O13" s="10"/>
      <c r="P13" s="41">
        <f>SUM(P4:P12)</f>
        <v>31.271921471613169</v>
      </c>
      <c r="Q13" s="41">
        <f>SUM(Q4:Q12)</f>
        <v>4.0155016404977779</v>
      </c>
      <c r="R13" s="10"/>
      <c r="S13" s="10"/>
      <c r="T13" s="10"/>
      <c r="U13" s="41">
        <f>SUM(U4:U12)</f>
        <v>41.244738774411111</v>
      </c>
      <c r="V13" s="41">
        <f>SUM(V4:V12)</f>
        <v>3.1646540911595018</v>
      </c>
      <c r="W13" s="10"/>
      <c r="X13" s="10"/>
      <c r="Y13" s="10"/>
      <c r="Z13" s="41">
        <f>SUM(Z4:Z12)</f>
        <v>37.239765271360532</v>
      </c>
      <c r="AA13" s="41">
        <f>SUM(AA4:AA12)</f>
        <v>2.3958140173024516</v>
      </c>
      <c r="AB13" s="10"/>
      <c r="AC13" s="10"/>
      <c r="AD13" s="10"/>
      <c r="AE13" s="41">
        <f>SUM(AE4:AE12)</f>
        <v>37.59883787871005</v>
      </c>
      <c r="AF13" s="41">
        <f>SUM(AF4:AF12)</f>
        <v>4.1889460985669222</v>
      </c>
      <c r="AG13" s="10"/>
      <c r="AH13" s="10"/>
      <c r="AI13" s="10"/>
      <c r="AJ13" s="41">
        <f>SUM(AJ4:AJ12)</f>
        <v>32.063306840258292</v>
      </c>
      <c r="AK13" s="41">
        <f>SUM(AK4:AK12)</f>
        <v>2.3927938015788759</v>
      </c>
      <c r="AL13" s="10"/>
      <c r="AM13" s="10"/>
      <c r="AN13" s="10"/>
      <c r="AO13" s="41">
        <f>SUM(AO4:AO12)</f>
        <v>40.103842923786992</v>
      </c>
      <c r="AP13" s="41">
        <f>SUM(AP4:AP12)</f>
        <v>3.8753212713544909</v>
      </c>
      <c r="AQ13" s="10"/>
      <c r="AR13" s="10"/>
      <c r="AS13" s="10"/>
      <c r="AT13" s="41">
        <f>SUM(AT4:AT12)</f>
        <v>35.778577133215947</v>
      </c>
      <c r="AU13" s="41">
        <f>SUM(AU4:AU12)</f>
        <v>7.3559340989262161</v>
      </c>
      <c r="AV13" s="10"/>
      <c r="AW13" s="10"/>
      <c r="AX13" s="10"/>
      <c r="AY13" s="41">
        <f>SUM(AY4:AY12)</f>
        <v>31.059434247150026</v>
      </c>
      <c r="AZ13" s="41">
        <f>SUM(AZ4:AZ12)</f>
        <v>3.7879686007112428</v>
      </c>
      <c r="BA13" s="10"/>
      <c r="BB13" s="10"/>
      <c r="BC13" s="10"/>
      <c r="BD13" s="41">
        <f>SUM(BD4:BD12)</f>
        <v>36.067154906525666</v>
      </c>
      <c r="BE13" s="41">
        <f>SUM(BE4:BE12)</f>
        <v>2.3015685420454823</v>
      </c>
      <c r="BF13" s="10"/>
      <c r="BG13" s="10"/>
      <c r="BH13" s="10"/>
      <c r="BI13" s="41">
        <f>SUM(BI4:BI12)</f>
        <v>34.727948966386649</v>
      </c>
      <c r="BJ13" s="41">
        <f>SUM(BJ4:BJ12)</f>
        <v>2.5204370915226493</v>
      </c>
      <c r="BK13" s="10"/>
      <c r="BL13" s="10"/>
      <c r="BM13" s="10"/>
      <c r="BN13" s="41">
        <f>SUM(BN4:BN12)</f>
        <v>34.945810471424011</v>
      </c>
      <c r="BO13" s="41">
        <f>SUM(BO4:BO12)</f>
        <v>1.8943869933618105</v>
      </c>
      <c r="BP13" s="10"/>
      <c r="BQ13" s="10"/>
      <c r="BR13" s="10"/>
      <c r="BS13" s="41">
        <f>SUM(BS4:BS12)</f>
        <v>33.416298276767506</v>
      </c>
      <c r="BT13" s="41">
        <f>SUM(BT4:BT12)</f>
        <v>2.0679579971176394</v>
      </c>
    </row>
    <row r="14" spans="1:72" ht="15" x14ac:dyDescent="0.25">
      <c r="A14" s="146" t="s">
        <v>198</v>
      </c>
      <c r="B14" s="42" t="s">
        <v>199</v>
      </c>
      <c r="C14" s="10">
        <v>0.98318585235531974</v>
      </c>
      <c r="D14" s="10">
        <v>0.50694980329224437</v>
      </c>
      <c r="E14" s="10">
        <v>0.39741587319565813</v>
      </c>
      <c r="F14" s="41">
        <f t="shared" si="0"/>
        <v>0.62918384294774077</v>
      </c>
      <c r="G14" s="41">
        <f t="shared" si="1"/>
        <v>0.31142814172623129</v>
      </c>
      <c r="H14" s="10">
        <v>0.58185566343823358</v>
      </c>
      <c r="I14" s="10">
        <v>0.96500842387010155</v>
      </c>
      <c r="J14" s="10">
        <v>0.85899425685670838</v>
      </c>
      <c r="K14" s="41">
        <f t="shared" si="2"/>
        <v>0.8019527813883478</v>
      </c>
      <c r="L14" s="41">
        <f t="shared" si="3"/>
        <v>0.19784288437885725</v>
      </c>
      <c r="M14" s="10">
        <v>0.74005888160774091</v>
      </c>
      <c r="N14" s="10">
        <v>1.0670106351876194</v>
      </c>
      <c r="O14" s="10">
        <v>0.82636789263017718</v>
      </c>
      <c r="P14" s="41">
        <f t="shared" si="4"/>
        <v>0.87781246980851257</v>
      </c>
      <c r="Q14" s="41">
        <f t="shared" si="5"/>
        <v>0.16943810280758143</v>
      </c>
      <c r="R14" s="10">
        <v>0.66720265120871802</v>
      </c>
      <c r="S14" s="10">
        <v>0.47056272680472538</v>
      </c>
      <c r="T14" s="10">
        <v>1.127403406142133</v>
      </c>
      <c r="U14" s="41">
        <f t="shared" si="6"/>
        <v>0.755056261385192</v>
      </c>
      <c r="V14" s="41">
        <f t="shared" si="7"/>
        <v>0.33711809818502309</v>
      </c>
      <c r="W14" s="10">
        <v>0.64684519734208845</v>
      </c>
      <c r="X14" s="10">
        <v>0.41003490434944118</v>
      </c>
      <c r="Y14" s="10">
        <v>0.91966812219056027</v>
      </c>
      <c r="Z14" s="41">
        <f t="shared" si="8"/>
        <v>0.65884940796069669</v>
      </c>
      <c r="AA14" s="41">
        <f t="shared" si="9"/>
        <v>0.25502858660590433</v>
      </c>
      <c r="AB14" s="10">
        <v>0.47538729706660904</v>
      </c>
      <c r="AC14" s="10">
        <v>0.79680491302566314</v>
      </c>
      <c r="AD14" s="10">
        <v>0.72632995272587153</v>
      </c>
      <c r="AE14" s="41">
        <f t="shared" ref="AE14:AE22" si="28">AVERAGE(AB14:AD14)</f>
        <v>0.66617405427271459</v>
      </c>
      <c r="AF14" s="41">
        <f t="shared" ref="AF14:AF22" si="29">STDEV(AB14:AD14)</f>
        <v>0.16894191324603366</v>
      </c>
      <c r="AG14" s="10">
        <v>0.90945331912587002</v>
      </c>
      <c r="AH14" s="10">
        <v>0.46521699946792949</v>
      </c>
      <c r="AI14" s="10">
        <v>1.0241096036653603</v>
      </c>
      <c r="AJ14" s="41">
        <f t="shared" ref="AJ14:AJ22" si="30">AVERAGE(AG14:AI14)</f>
        <v>0.79959330741972001</v>
      </c>
      <c r="AK14" s="41">
        <f t="shared" ref="AK14:AK22" si="31">STDEV(AG14:AI14)</f>
        <v>0.29519849658442182</v>
      </c>
      <c r="AL14" s="10">
        <v>0.16164973575443642</v>
      </c>
      <c r="AM14" s="10">
        <v>0.15910302836931703</v>
      </c>
      <c r="AN14" s="10">
        <v>0.16466517491755905</v>
      </c>
      <c r="AO14" s="41">
        <f t="shared" ref="AO14:AO22" si="32">AVERAGE(AL14:AN14)</f>
        <v>0.1618059796804375</v>
      </c>
      <c r="AP14" s="41">
        <f t="shared" ref="AP14:AP22" si="33">STDEV(AL14:AN14)</f>
        <v>2.7843630652878842E-3</v>
      </c>
      <c r="AQ14" s="10">
        <v>0.59257729587596453</v>
      </c>
      <c r="AR14" s="10">
        <v>0.50971069467833197</v>
      </c>
      <c r="AS14" s="10">
        <v>0.47135719744198334</v>
      </c>
      <c r="AT14" s="41">
        <f t="shared" ref="AT14:AT22" si="34">AVERAGE(AQ14:AS14)</f>
        <v>0.52454839599875991</v>
      </c>
      <c r="AU14" s="41">
        <f t="shared" ref="AU14:AU22" si="35">STDEV(AQ14:AS14)</f>
        <v>6.1957211859812532E-2</v>
      </c>
      <c r="AV14" s="10">
        <v>0.54342508933390532</v>
      </c>
      <c r="AW14" s="10">
        <v>0.98733482201223166</v>
      </c>
      <c r="AX14" s="10">
        <v>0.57957809511299196</v>
      </c>
      <c r="AY14" s="41">
        <f t="shared" ref="AY14:AY22" si="36">AVERAGE(AV14:AX14)</f>
        <v>0.70344600215304298</v>
      </c>
      <c r="AZ14" s="41">
        <f t="shared" ref="AZ14:AZ22" si="37">STDEV(AV14:AX14)</f>
        <v>0.24651857229729751</v>
      </c>
      <c r="BA14" s="10">
        <v>0.21983921336844722</v>
      </c>
      <c r="BB14" s="10">
        <v>0.2890474545971129</v>
      </c>
      <c r="BC14" s="10">
        <v>0.2427566579262862</v>
      </c>
      <c r="BD14" s="41">
        <f t="shared" ref="BD14:BD22" si="38">AVERAGE(BA14:BC14)</f>
        <v>0.25054777529728212</v>
      </c>
      <c r="BE14" s="41">
        <f t="shared" ref="BE14:BE22" si="39">STDEV(BA14:BC14)</f>
        <v>3.525579804667283E-2</v>
      </c>
      <c r="BF14" s="10">
        <v>0.36713440999801283</v>
      </c>
      <c r="BG14" s="10">
        <v>0.3241978859485754</v>
      </c>
      <c r="BH14" s="10">
        <v>0.39437518195058258</v>
      </c>
      <c r="BI14" s="41">
        <f t="shared" ref="BI14:BI22" si="40">AVERAGE(BF14:BH14)</f>
        <v>0.36190249263239022</v>
      </c>
      <c r="BJ14" s="41">
        <f t="shared" ref="BJ14:BJ22" si="41">STDEV(BF14:BH14)</f>
        <v>3.5379979339011207E-2</v>
      </c>
      <c r="BK14" s="10">
        <v>0.34696713498140908</v>
      </c>
      <c r="BL14" s="10">
        <v>0.52621425565089974</v>
      </c>
      <c r="BM14" s="10">
        <v>0.34434491591598226</v>
      </c>
      <c r="BN14" s="41">
        <f t="shared" ref="BN14:BN22" si="42">AVERAGE(BK14:BM14)</f>
        <v>0.40584210218276368</v>
      </c>
      <c r="BO14" s="41">
        <f t="shared" ref="BO14:BO22" si="43">STDEV(BK14:BM14)</f>
        <v>0.10425358749762129</v>
      </c>
      <c r="BP14" s="10">
        <v>0.65183631173598466</v>
      </c>
      <c r="BQ14" s="10">
        <v>0.66561050739625749</v>
      </c>
      <c r="BR14" s="10">
        <v>0.62331470687694301</v>
      </c>
      <c r="BS14" s="41">
        <f t="shared" ref="BS14:BS22" si="44">AVERAGE(BP14:BR14)</f>
        <v>0.64692050866972839</v>
      </c>
      <c r="BT14" s="41">
        <f t="shared" ref="BT14:BT22" si="45">STDEV(BP14:BR14)</f>
        <v>2.1572146977806163E-2</v>
      </c>
    </row>
    <row r="15" spans="1:72" ht="15" x14ac:dyDescent="0.25">
      <c r="A15" s="146"/>
      <c r="B15" s="42" t="s">
        <v>200</v>
      </c>
      <c r="C15" s="10">
        <v>11.60151881969681</v>
      </c>
      <c r="D15" s="10">
        <v>10.816222938016146</v>
      </c>
      <c r="E15" s="10">
        <v>11.177773662739074</v>
      </c>
      <c r="F15" s="41">
        <f t="shared" si="0"/>
        <v>11.198505140150678</v>
      </c>
      <c r="G15" s="41">
        <f t="shared" si="1"/>
        <v>0.39305820314923301</v>
      </c>
      <c r="H15" s="10">
        <v>7.1364126231719389</v>
      </c>
      <c r="I15" s="10">
        <v>10.214591901343486</v>
      </c>
      <c r="J15" s="10">
        <v>7.8529496886342027</v>
      </c>
      <c r="K15" s="41">
        <f t="shared" si="2"/>
        <v>8.4013180710498769</v>
      </c>
      <c r="L15" s="41">
        <f t="shared" si="3"/>
        <v>1.6106917238460157</v>
      </c>
      <c r="M15" s="10">
        <v>8.6768757989804524</v>
      </c>
      <c r="N15" s="10">
        <v>8.5023925243779104</v>
      </c>
      <c r="O15" s="10">
        <v>7.5688028383206012</v>
      </c>
      <c r="P15" s="41">
        <f t="shared" si="4"/>
        <v>8.2493570538929877</v>
      </c>
      <c r="Q15" s="41">
        <f t="shared" si="5"/>
        <v>0.59579915536111372</v>
      </c>
      <c r="R15" s="10">
        <v>10.600852812124097</v>
      </c>
      <c r="S15" s="10">
        <v>9.5458212958290591</v>
      </c>
      <c r="T15" s="10">
        <v>9.4275436811724376</v>
      </c>
      <c r="U15" s="41">
        <f t="shared" si="6"/>
        <v>9.8580725963751981</v>
      </c>
      <c r="V15" s="41">
        <f t="shared" si="7"/>
        <v>0.64597928388857884</v>
      </c>
      <c r="W15" s="10">
        <v>8.7697773196611291</v>
      </c>
      <c r="X15" s="10">
        <v>8.9697736611714625</v>
      </c>
      <c r="Y15" s="10">
        <v>9.8200647024344541</v>
      </c>
      <c r="Z15" s="41">
        <f t="shared" si="8"/>
        <v>9.186538561089014</v>
      </c>
      <c r="AA15" s="41">
        <f t="shared" si="9"/>
        <v>0.55768823098610409</v>
      </c>
      <c r="AB15" s="10">
        <v>7.2412883522400495</v>
      </c>
      <c r="AC15" s="10">
        <v>9.3229048519251094</v>
      </c>
      <c r="AD15" s="10">
        <v>8.9317358958860069</v>
      </c>
      <c r="AE15" s="41">
        <f t="shared" si="28"/>
        <v>8.4986430333503886</v>
      </c>
      <c r="AF15" s="41">
        <f t="shared" si="29"/>
        <v>1.1063267526480349</v>
      </c>
      <c r="AG15" s="10">
        <v>9.1070417627777935</v>
      </c>
      <c r="AH15" s="10">
        <v>10.475807123413091</v>
      </c>
      <c r="AI15" s="10">
        <v>10.312181347174542</v>
      </c>
      <c r="AJ15" s="41">
        <f t="shared" si="30"/>
        <v>9.9650100777884756</v>
      </c>
      <c r="AK15" s="41">
        <f t="shared" si="31"/>
        <v>0.74751292352314458</v>
      </c>
      <c r="AL15" s="10">
        <v>4.9132937299336783</v>
      </c>
      <c r="AM15" s="10">
        <v>8.3531624616777869</v>
      </c>
      <c r="AN15" s="10">
        <v>9.6909429566863512</v>
      </c>
      <c r="AO15" s="41">
        <f t="shared" si="32"/>
        <v>7.6524663827659394</v>
      </c>
      <c r="AP15" s="41">
        <f t="shared" si="33"/>
        <v>2.4646935468176228</v>
      </c>
      <c r="AQ15" s="10">
        <v>8.2239873849791874</v>
      </c>
      <c r="AR15" s="10">
        <v>9.381532322892804</v>
      </c>
      <c r="AS15" s="10">
        <v>9.2367240990982502</v>
      </c>
      <c r="AT15" s="41">
        <f t="shared" si="34"/>
        <v>8.9474146023234145</v>
      </c>
      <c r="AU15" s="41">
        <f t="shared" si="35"/>
        <v>0.63067627156524719</v>
      </c>
      <c r="AV15" s="10">
        <v>9.0327289013750427</v>
      </c>
      <c r="AW15" s="10">
        <v>10.331446102999395</v>
      </c>
      <c r="AX15" s="10">
        <v>9.7360036614295211</v>
      </c>
      <c r="AY15" s="41">
        <f t="shared" si="36"/>
        <v>9.7000595552679858</v>
      </c>
      <c r="AZ15" s="41">
        <f t="shared" si="37"/>
        <v>0.65010428126921382</v>
      </c>
      <c r="BA15" s="10">
        <v>7.765797809571545</v>
      </c>
      <c r="BB15" s="10">
        <v>7.6331992128640174</v>
      </c>
      <c r="BC15" s="10">
        <v>7.060185656536393</v>
      </c>
      <c r="BD15" s="41">
        <f t="shared" si="38"/>
        <v>7.4863942263239851</v>
      </c>
      <c r="BE15" s="41">
        <f t="shared" si="39"/>
        <v>0.37501454062808015</v>
      </c>
      <c r="BF15" s="10">
        <v>6.7778694672110564</v>
      </c>
      <c r="BG15" s="10">
        <v>8.6312890164451641</v>
      </c>
      <c r="BH15" s="10">
        <v>6.9669774521667209</v>
      </c>
      <c r="BI15" s="41">
        <f t="shared" si="40"/>
        <v>7.4587119786076466</v>
      </c>
      <c r="BJ15" s="41">
        <f t="shared" si="41"/>
        <v>1.0198740803360777</v>
      </c>
      <c r="BK15" s="10">
        <v>7.0861403549329127</v>
      </c>
      <c r="BL15" s="10">
        <v>8.7577492057390973</v>
      </c>
      <c r="BM15" s="10">
        <v>7.4924722488728097</v>
      </c>
      <c r="BN15" s="41">
        <f t="shared" si="42"/>
        <v>7.778787269848273</v>
      </c>
      <c r="BO15" s="41">
        <f t="shared" si="43"/>
        <v>0.87180918551626208</v>
      </c>
      <c r="BP15" s="10">
        <v>10.334653335813663</v>
      </c>
      <c r="BQ15" s="10">
        <v>9.7567522722665618</v>
      </c>
      <c r="BR15" s="10">
        <v>8.7769606637230719</v>
      </c>
      <c r="BS15" s="41">
        <f t="shared" si="44"/>
        <v>9.6227887572677648</v>
      </c>
      <c r="BT15" s="41">
        <f t="shared" si="45"/>
        <v>0.78743970098306926</v>
      </c>
    </row>
    <row r="16" spans="1:72" ht="15" x14ac:dyDescent="0.25">
      <c r="A16" s="146"/>
      <c r="B16" s="42" t="s">
        <v>201</v>
      </c>
      <c r="C16" s="10">
        <v>1.0676179748954258</v>
      </c>
      <c r="D16" s="10">
        <v>0.9829507238204338</v>
      </c>
      <c r="E16" s="10">
        <v>1.1213497820832263</v>
      </c>
      <c r="F16" s="41">
        <f t="shared" si="0"/>
        <v>1.0573061602663618</v>
      </c>
      <c r="G16" s="41">
        <f t="shared" si="1"/>
        <v>6.9773382981729443E-2</v>
      </c>
      <c r="H16" s="10">
        <v>1.6276979637489604</v>
      </c>
      <c r="I16" s="10">
        <v>1.5189272699051006</v>
      </c>
      <c r="J16" s="10">
        <v>1.1750891257828822</v>
      </c>
      <c r="K16" s="41">
        <f t="shared" si="2"/>
        <v>1.4405714531456475</v>
      </c>
      <c r="L16" s="41">
        <f t="shared" si="3"/>
        <v>0.23625921265906785</v>
      </c>
      <c r="M16" s="10">
        <v>1.1902826522137542</v>
      </c>
      <c r="N16" s="10">
        <v>1.7253525396826401</v>
      </c>
      <c r="O16" s="10">
        <v>1.0689251855919755</v>
      </c>
      <c r="P16" s="41">
        <f t="shared" si="4"/>
        <v>1.3281867924961233</v>
      </c>
      <c r="Q16" s="41">
        <f t="shared" si="5"/>
        <v>0.34926692046325064</v>
      </c>
      <c r="R16" s="10">
        <v>3.0280400362549473</v>
      </c>
      <c r="S16" s="10">
        <v>2.1800368198696751</v>
      </c>
      <c r="T16" s="10">
        <v>2.9794090856720508</v>
      </c>
      <c r="U16" s="41">
        <f t="shared" si="6"/>
        <v>2.7291619805988909</v>
      </c>
      <c r="V16" s="41">
        <f t="shared" si="7"/>
        <v>0.4761775655656858</v>
      </c>
      <c r="W16" s="10">
        <v>2.0880514497972462</v>
      </c>
      <c r="X16" s="10">
        <v>2.4506419596347753</v>
      </c>
      <c r="Y16" s="10">
        <v>1.999979373545133</v>
      </c>
      <c r="Z16" s="41">
        <f t="shared" si="8"/>
        <v>2.1795575943257179</v>
      </c>
      <c r="AA16" s="41">
        <f t="shared" si="9"/>
        <v>0.23886025724280768</v>
      </c>
      <c r="AB16" s="10">
        <v>2.6325481055497892</v>
      </c>
      <c r="AC16" s="10">
        <v>2.5300351110205108</v>
      </c>
      <c r="AD16" s="10">
        <v>2.6292538799835445</v>
      </c>
      <c r="AE16" s="41">
        <f t="shared" si="28"/>
        <v>2.5972790321846149</v>
      </c>
      <c r="AF16" s="41">
        <f t="shared" si="29"/>
        <v>5.8258232728632488E-2</v>
      </c>
      <c r="AG16" s="10">
        <v>1.4773373898473812</v>
      </c>
      <c r="AH16" s="10">
        <v>2.0164247165823759</v>
      </c>
      <c r="AI16" s="10">
        <v>1.9186450192526616</v>
      </c>
      <c r="AJ16" s="41">
        <f t="shared" si="30"/>
        <v>1.8041357085608061</v>
      </c>
      <c r="AK16" s="41">
        <f t="shared" si="31"/>
        <v>0.28720736957452009</v>
      </c>
      <c r="AL16" s="10">
        <v>6.6974188651897609E-2</v>
      </c>
      <c r="AM16" s="10">
        <v>7.9048195348840319E-2</v>
      </c>
      <c r="AN16" s="10">
        <v>0.12568092435616779</v>
      </c>
      <c r="AO16" s="41">
        <f t="shared" si="32"/>
        <v>9.0567769452301897E-2</v>
      </c>
      <c r="AP16" s="41">
        <f t="shared" si="33"/>
        <v>3.1002349022398575E-2</v>
      </c>
      <c r="AQ16" s="10">
        <v>1.4738412575117363</v>
      </c>
      <c r="AR16" s="10">
        <v>1.2199880899534536</v>
      </c>
      <c r="AS16" s="10">
        <v>0.99994962587180836</v>
      </c>
      <c r="AT16" s="41">
        <f t="shared" si="34"/>
        <v>1.2312596577789996</v>
      </c>
      <c r="AU16" s="41">
        <f t="shared" si="35"/>
        <v>0.23714680224603957</v>
      </c>
      <c r="AV16" s="10">
        <v>1.0316222986504615</v>
      </c>
      <c r="AW16" s="10">
        <v>0.91839683285529683</v>
      </c>
      <c r="AX16" s="10">
        <v>1.1606813291127955</v>
      </c>
      <c r="AY16" s="41">
        <f t="shared" si="36"/>
        <v>1.0369001535395179</v>
      </c>
      <c r="AZ16" s="41">
        <f t="shared" si="37"/>
        <v>0.12122844590218886</v>
      </c>
      <c r="BA16" s="10">
        <v>2.8084238097725414</v>
      </c>
      <c r="BB16" s="10">
        <v>2.0499606261103089</v>
      </c>
      <c r="BC16" s="10">
        <v>2.6701464073182133</v>
      </c>
      <c r="BD16" s="41">
        <f t="shared" si="38"/>
        <v>2.5095102810670213</v>
      </c>
      <c r="BE16" s="41">
        <f t="shared" si="39"/>
        <v>0.40394253803666397</v>
      </c>
      <c r="BF16" s="10">
        <v>2.1438197359520599</v>
      </c>
      <c r="BG16" s="10">
        <v>1.9589175170096895</v>
      </c>
      <c r="BH16" s="10">
        <v>2.2413979604177454</v>
      </c>
      <c r="BI16" s="41">
        <f t="shared" si="40"/>
        <v>2.114711737793165</v>
      </c>
      <c r="BJ16" s="41">
        <f t="shared" si="41"/>
        <v>0.14347214675544742</v>
      </c>
      <c r="BK16" s="10">
        <v>1.8294978757108753</v>
      </c>
      <c r="BL16" s="10">
        <v>1.547613770545416</v>
      </c>
      <c r="BM16" s="10">
        <v>2.0039841932319584</v>
      </c>
      <c r="BN16" s="41">
        <f t="shared" si="42"/>
        <v>1.7936986131627499</v>
      </c>
      <c r="BO16" s="41">
        <f t="shared" si="43"/>
        <v>0.23028174281739203</v>
      </c>
      <c r="BP16" s="10">
        <v>1.3211258368384189</v>
      </c>
      <c r="BQ16" s="10">
        <v>1.3512410365070149</v>
      </c>
      <c r="BR16" s="10">
        <v>1.0551227226983158</v>
      </c>
      <c r="BS16" s="41">
        <f t="shared" si="44"/>
        <v>1.2424965320145831</v>
      </c>
      <c r="BT16" s="41">
        <f t="shared" si="45"/>
        <v>0.16296760299530869</v>
      </c>
    </row>
    <row r="17" spans="1:72" ht="15" x14ac:dyDescent="0.25">
      <c r="A17" s="146"/>
      <c r="B17" s="42" t="s">
        <v>202</v>
      </c>
      <c r="C17" s="10">
        <v>5.1471504867544242</v>
      </c>
      <c r="D17" s="10">
        <v>5.2790683750103522</v>
      </c>
      <c r="E17" s="10">
        <v>5.4394335703457397</v>
      </c>
      <c r="F17" s="41">
        <f t="shared" si="0"/>
        <v>5.288550810703506</v>
      </c>
      <c r="G17" s="41">
        <f t="shared" si="1"/>
        <v>0.14637208640453983</v>
      </c>
      <c r="H17" s="10">
        <v>4.8977682577412311</v>
      </c>
      <c r="I17" s="10">
        <v>6.8779867508794297</v>
      </c>
      <c r="J17" s="10">
        <v>4.415432231397979</v>
      </c>
      <c r="K17" s="41">
        <f t="shared" si="2"/>
        <v>5.3970624133395466</v>
      </c>
      <c r="L17" s="41">
        <f t="shared" si="3"/>
        <v>1.3049960462452028</v>
      </c>
      <c r="M17" s="10">
        <v>7.0315811653099374</v>
      </c>
      <c r="N17" s="10">
        <v>6.7021508473634475</v>
      </c>
      <c r="O17" s="10">
        <v>5.9263501619178829</v>
      </c>
      <c r="P17" s="41">
        <f t="shared" si="4"/>
        <v>6.5533607248637553</v>
      </c>
      <c r="Q17" s="41">
        <f t="shared" si="5"/>
        <v>0.56743966034271587</v>
      </c>
      <c r="R17" s="10">
        <v>8.4526056052537211</v>
      </c>
      <c r="S17" s="10">
        <v>6.8250891210573483</v>
      </c>
      <c r="T17" s="10">
        <v>6.8468456565523708</v>
      </c>
      <c r="U17" s="41">
        <f t="shared" si="6"/>
        <v>7.3748467942878131</v>
      </c>
      <c r="V17" s="41">
        <f t="shared" si="7"/>
        <v>0.93342989970868251</v>
      </c>
      <c r="W17" s="10">
        <v>6.7821565935867616</v>
      </c>
      <c r="X17" s="10">
        <v>7.2572730369393907</v>
      </c>
      <c r="Y17" s="10">
        <v>7.4031068538597005</v>
      </c>
      <c r="Z17" s="41">
        <f t="shared" si="8"/>
        <v>7.1475121614619512</v>
      </c>
      <c r="AA17" s="41">
        <f t="shared" si="9"/>
        <v>0.32470046777366701</v>
      </c>
      <c r="AB17" s="10">
        <v>8.0367744511674371</v>
      </c>
      <c r="AC17" s="10">
        <v>8.137619059042569</v>
      </c>
      <c r="AD17" s="10">
        <v>8.5479505380005047</v>
      </c>
      <c r="AE17" s="41">
        <f t="shared" si="28"/>
        <v>8.2407813494035036</v>
      </c>
      <c r="AF17" s="41">
        <f t="shared" si="29"/>
        <v>0.27075282371912085</v>
      </c>
      <c r="AG17" s="10">
        <v>6.6899488380000438</v>
      </c>
      <c r="AH17" s="10">
        <v>8.4150947584331526</v>
      </c>
      <c r="AI17" s="10">
        <v>8.0939723451898864</v>
      </c>
      <c r="AJ17" s="41">
        <f t="shared" si="30"/>
        <v>7.7330053138743606</v>
      </c>
      <c r="AK17" s="41">
        <f t="shared" si="31"/>
        <v>0.91747207585261525</v>
      </c>
      <c r="AL17" s="10">
        <v>4.2546941235056925</v>
      </c>
      <c r="AM17" s="10">
        <v>5.9414682342157734</v>
      </c>
      <c r="AN17" s="10">
        <v>6.828362020725443</v>
      </c>
      <c r="AO17" s="41">
        <f t="shared" si="32"/>
        <v>5.6748414594823027</v>
      </c>
      <c r="AP17" s="41">
        <f t="shared" si="33"/>
        <v>1.3073863197419746</v>
      </c>
      <c r="AQ17" s="10">
        <v>6.9345675100887236</v>
      </c>
      <c r="AR17" s="10">
        <v>6.2998934094997434</v>
      </c>
      <c r="AS17" s="10">
        <v>6.2011219617938718</v>
      </c>
      <c r="AT17" s="41">
        <f t="shared" si="34"/>
        <v>6.4785276271274457</v>
      </c>
      <c r="AU17" s="41">
        <f t="shared" si="35"/>
        <v>0.39801787756202622</v>
      </c>
      <c r="AV17" s="10">
        <v>7.4132099936379259</v>
      </c>
      <c r="AW17" s="10">
        <v>8.550910275405446</v>
      </c>
      <c r="AX17" s="10">
        <v>9.7233857750256494</v>
      </c>
      <c r="AY17" s="41">
        <f t="shared" si="36"/>
        <v>8.5625020146896738</v>
      </c>
      <c r="AZ17" s="41">
        <f t="shared" si="37"/>
        <v>1.1551315126609267</v>
      </c>
      <c r="BA17" s="10">
        <v>6.9661288884251782</v>
      </c>
      <c r="BB17" s="10">
        <v>5.7879024538163604</v>
      </c>
      <c r="BC17" s="10">
        <v>5.3735440418576079</v>
      </c>
      <c r="BD17" s="41">
        <f t="shared" si="38"/>
        <v>6.0425251280330485</v>
      </c>
      <c r="BE17" s="41">
        <f t="shared" si="39"/>
        <v>0.82626034217316946</v>
      </c>
      <c r="BF17" s="10">
        <v>6.7874334391184021</v>
      </c>
      <c r="BG17" s="10">
        <v>6.9290310221940601</v>
      </c>
      <c r="BH17" s="10">
        <v>5.2846997884522215</v>
      </c>
      <c r="BI17" s="41">
        <f t="shared" si="40"/>
        <v>6.3337214165882285</v>
      </c>
      <c r="BJ17" s="41">
        <f t="shared" si="41"/>
        <v>0.91123391678868482</v>
      </c>
      <c r="BK17" s="10">
        <v>6.0169170363542568</v>
      </c>
      <c r="BL17" s="10">
        <v>6.2958045676201602</v>
      </c>
      <c r="BM17" s="10">
        <v>6.0682001213591263</v>
      </c>
      <c r="BN17" s="41">
        <f t="shared" si="42"/>
        <v>6.1269739084445147</v>
      </c>
      <c r="BO17" s="41">
        <f t="shared" si="43"/>
        <v>0.14844302715239424</v>
      </c>
      <c r="BP17" s="10">
        <v>6.8564183521787214</v>
      </c>
      <c r="BQ17" s="10">
        <v>7.6419009905129442</v>
      </c>
      <c r="BR17" s="10">
        <v>6.0369558069776401</v>
      </c>
      <c r="BS17" s="41">
        <f t="shared" si="44"/>
        <v>6.8450917165564356</v>
      </c>
      <c r="BT17" s="41">
        <f t="shared" si="45"/>
        <v>0.80253254142382469</v>
      </c>
    </row>
    <row r="18" spans="1:72" ht="15" x14ac:dyDescent="0.25">
      <c r="A18" s="146"/>
      <c r="B18" s="42" t="s">
        <v>203</v>
      </c>
      <c r="C18" s="10">
        <v>1.2568988217192116</v>
      </c>
      <c r="D18" s="10">
        <v>1.0137150482149626</v>
      </c>
      <c r="E18" s="10">
        <v>0.85428068259153744</v>
      </c>
      <c r="F18" s="41">
        <f t="shared" si="0"/>
        <v>1.0416315175085706</v>
      </c>
      <c r="G18" s="41">
        <f t="shared" si="1"/>
        <v>0.20275561257835417</v>
      </c>
      <c r="H18" s="10">
        <v>1.3268400243792473</v>
      </c>
      <c r="I18" s="10">
        <v>1.2978165591909561</v>
      </c>
      <c r="J18" s="10">
        <v>0.81702039965832773</v>
      </c>
      <c r="K18" s="41">
        <f t="shared" si="2"/>
        <v>1.1472256610761771</v>
      </c>
      <c r="L18" s="41">
        <f t="shared" si="3"/>
        <v>0.28633411669569925</v>
      </c>
      <c r="M18" s="10">
        <v>1.0709969753325999</v>
      </c>
      <c r="N18" s="10">
        <v>1.1151153065730113</v>
      </c>
      <c r="O18" s="10">
        <v>1.2000447937840175</v>
      </c>
      <c r="P18" s="41">
        <f t="shared" si="4"/>
        <v>1.1287190252298762</v>
      </c>
      <c r="Q18" s="41">
        <f t="shared" si="5"/>
        <v>6.5590629915704149E-2</v>
      </c>
      <c r="R18" s="10">
        <v>1.1767180911252684</v>
      </c>
      <c r="S18" s="10">
        <v>0.98571670094416364</v>
      </c>
      <c r="T18" s="10">
        <v>1.083667066271284</v>
      </c>
      <c r="U18" s="41">
        <f t="shared" si="6"/>
        <v>1.0820339527802387</v>
      </c>
      <c r="V18" s="41">
        <f t="shared" si="7"/>
        <v>9.551116718758404E-2</v>
      </c>
      <c r="W18" s="10">
        <v>0.99745157056304978</v>
      </c>
      <c r="X18" s="10">
        <v>1.2355656268398514</v>
      </c>
      <c r="Y18" s="10">
        <v>1.0222740653259497</v>
      </c>
      <c r="Z18" s="41">
        <f t="shared" si="8"/>
        <v>1.0850970875762835</v>
      </c>
      <c r="AA18" s="41">
        <f t="shared" si="9"/>
        <v>0.13089929351469939</v>
      </c>
      <c r="AB18" s="10">
        <v>1.0346540458414306</v>
      </c>
      <c r="AC18" s="10">
        <v>1.1878712682526837</v>
      </c>
      <c r="AD18" s="10">
        <v>1.351828006045571</v>
      </c>
      <c r="AE18" s="41">
        <f t="shared" si="28"/>
        <v>1.1914511067132285</v>
      </c>
      <c r="AF18" s="41">
        <f t="shared" si="29"/>
        <v>0.15861728055431951</v>
      </c>
      <c r="AG18" s="10">
        <v>1.3186382582759679</v>
      </c>
      <c r="AH18" s="10">
        <v>1.4267598676052491</v>
      </c>
      <c r="AI18" s="10">
        <v>1.3756612691836083</v>
      </c>
      <c r="AJ18" s="41">
        <f t="shared" si="30"/>
        <v>1.3736864650216087</v>
      </c>
      <c r="AK18" s="41">
        <f t="shared" si="31"/>
        <v>5.4087849740927153E-2</v>
      </c>
      <c r="AL18" s="10">
        <v>1.5457229046558827</v>
      </c>
      <c r="AM18" s="10">
        <v>1.427045249397036</v>
      </c>
      <c r="AN18" s="10">
        <v>1.3975587690028635</v>
      </c>
      <c r="AO18" s="41">
        <f t="shared" si="32"/>
        <v>1.4567756410185941</v>
      </c>
      <c r="AP18" s="41">
        <f t="shared" si="33"/>
        <v>7.8428788801880506E-2</v>
      </c>
      <c r="AQ18" s="10">
        <v>0.53023771885065818</v>
      </c>
      <c r="AR18" s="10">
        <v>1.8607475202913595</v>
      </c>
      <c r="AS18" s="10">
        <v>0.85050493757739876</v>
      </c>
      <c r="AT18" s="41">
        <f t="shared" si="34"/>
        <v>1.0804967255731388</v>
      </c>
      <c r="AU18" s="41">
        <f t="shared" si="35"/>
        <v>0.69443232200233296</v>
      </c>
      <c r="AV18" s="10">
        <v>1.2923129506993836</v>
      </c>
      <c r="AW18" s="10">
        <v>0.87648182540675712</v>
      </c>
      <c r="AX18" s="10">
        <v>0.77666558842748756</v>
      </c>
      <c r="AY18" s="41">
        <f t="shared" si="36"/>
        <v>0.98182012151120945</v>
      </c>
      <c r="AZ18" s="41">
        <f t="shared" si="37"/>
        <v>0.27348705275411628</v>
      </c>
      <c r="BA18" s="10">
        <v>1.1584479321718566</v>
      </c>
      <c r="BB18" s="10">
        <v>0.91806860280769942</v>
      </c>
      <c r="BC18" s="10">
        <v>0.94428449145908477</v>
      </c>
      <c r="BD18" s="41">
        <f t="shared" si="38"/>
        <v>1.0069336754795468</v>
      </c>
      <c r="BE18" s="41">
        <f t="shared" si="39"/>
        <v>0.13186828917602866</v>
      </c>
      <c r="BF18" s="10">
        <v>1.0229880101763515</v>
      </c>
      <c r="BG18" s="10">
        <v>0.9555895098293391</v>
      </c>
      <c r="BH18" s="10">
        <v>0.95093440126736084</v>
      </c>
      <c r="BI18" s="41">
        <f t="shared" si="40"/>
        <v>0.97650397375768383</v>
      </c>
      <c r="BJ18" s="41">
        <f t="shared" si="41"/>
        <v>4.032358788922398E-2</v>
      </c>
      <c r="BK18" s="10">
        <v>1.0319913035363057</v>
      </c>
      <c r="BL18" s="10">
        <v>0.96467256363719467</v>
      </c>
      <c r="BM18" s="10">
        <v>0.84561570375177841</v>
      </c>
      <c r="BN18" s="41">
        <f t="shared" si="42"/>
        <v>0.94742652364175972</v>
      </c>
      <c r="BO18" s="41">
        <f t="shared" si="43"/>
        <v>9.4377091872994714E-2</v>
      </c>
      <c r="BP18" s="10">
        <v>0.91246874562704205</v>
      </c>
      <c r="BQ18" s="10">
        <v>0.95866148356694225</v>
      </c>
      <c r="BR18" s="10">
        <v>1.2917503551871301</v>
      </c>
      <c r="BS18" s="41">
        <f t="shared" si="44"/>
        <v>1.0542935281270382</v>
      </c>
      <c r="BT18" s="41">
        <f t="shared" si="45"/>
        <v>0.20693658641642035</v>
      </c>
    </row>
    <row r="19" spans="1:72" ht="15" x14ac:dyDescent="0.25">
      <c r="A19" s="146"/>
      <c r="B19" s="42" t="s">
        <v>204</v>
      </c>
      <c r="C19" s="10">
        <v>7.8242110534813722</v>
      </c>
      <c r="D19" s="10">
        <v>9.2577185699175129</v>
      </c>
      <c r="E19" s="10">
        <v>9.8401788116457904</v>
      </c>
      <c r="F19" s="41">
        <f t="shared" si="0"/>
        <v>8.9740361450148924</v>
      </c>
      <c r="G19" s="41">
        <f t="shared" si="1"/>
        <v>1.0374913441270683</v>
      </c>
      <c r="H19" s="10">
        <v>7.245206302240699E-2</v>
      </c>
      <c r="I19" s="10">
        <v>0.1340720109033221</v>
      </c>
      <c r="J19" s="10">
        <v>0.32880351445024003</v>
      </c>
      <c r="K19" s="41">
        <f t="shared" si="2"/>
        <v>0.17844252945865638</v>
      </c>
      <c r="L19" s="41">
        <f t="shared" si="3"/>
        <v>0.1338117104364977</v>
      </c>
      <c r="M19" s="10">
        <v>0.21610244123718161</v>
      </c>
      <c r="N19" s="10">
        <v>0.23001000036554478</v>
      </c>
      <c r="O19" s="10">
        <v>0.49169261212120374</v>
      </c>
      <c r="P19" s="41">
        <f t="shared" si="4"/>
        <v>0.31260168457464338</v>
      </c>
      <c r="Q19" s="41">
        <f t="shared" si="5"/>
        <v>0.15525310076562954</v>
      </c>
      <c r="R19" s="10">
        <v>0.23301359983169229</v>
      </c>
      <c r="S19" s="10">
        <v>0.13809787247922686</v>
      </c>
      <c r="T19" s="10">
        <v>0.28358465745734829</v>
      </c>
      <c r="U19" s="41">
        <f t="shared" si="6"/>
        <v>0.21823204325608914</v>
      </c>
      <c r="V19" s="41">
        <f t="shared" si="7"/>
        <v>7.3861166805811132E-2</v>
      </c>
      <c r="W19" s="10">
        <v>0.48905307334807951</v>
      </c>
      <c r="X19" s="10">
        <v>0.23649204867345125</v>
      </c>
      <c r="Y19" s="10">
        <v>0.15114434833486495</v>
      </c>
      <c r="Z19" s="41">
        <f t="shared" si="8"/>
        <v>0.29222982345213189</v>
      </c>
      <c r="AA19" s="41">
        <f t="shared" si="9"/>
        <v>0.1757145448247619</v>
      </c>
      <c r="AB19" s="10">
        <v>0.31880281982311914</v>
      </c>
      <c r="AC19" s="10">
        <v>0.14923108180144906</v>
      </c>
      <c r="AD19" s="10">
        <v>0.20140044405346608</v>
      </c>
      <c r="AE19" s="41">
        <f t="shared" si="28"/>
        <v>0.22314478189267808</v>
      </c>
      <c r="AF19" s="41">
        <f t="shared" si="29"/>
        <v>8.6851918545140988E-2</v>
      </c>
      <c r="AG19" s="10">
        <v>0.11123229937882058</v>
      </c>
      <c r="AH19" s="10">
        <v>0.37348072750340744</v>
      </c>
      <c r="AI19" s="10">
        <v>0.20105659459608494</v>
      </c>
      <c r="AJ19" s="41">
        <f t="shared" si="30"/>
        <v>0.2285898738261043</v>
      </c>
      <c r="AK19" s="41">
        <f t="shared" si="31"/>
        <v>0.13327460602951652</v>
      </c>
      <c r="AL19" s="10">
        <v>2.9996115922309277</v>
      </c>
      <c r="AM19" s="10">
        <v>7.6406317519431806</v>
      </c>
      <c r="AN19" s="10">
        <v>6.9725421522732418</v>
      </c>
      <c r="AO19" s="41">
        <f t="shared" si="32"/>
        <v>5.8709284988157835</v>
      </c>
      <c r="AP19" s="41">
        <f t="shared" si="33"/>
        <v>2.5089702094339015</v>
      </c>
      <c r="AQ19" s="10">
        <v>11.030221106329551</v>
      </c>
      <c r="AR19" s="10">
        <v>10.061379867961614</v>
      </c>
      <c r="AS19" s="10">
        <v>11.212037557335695</v>
      </c>
      <c r="AT19" s="41">
        <f t="shared" si="34"/>
        <v>10.767879510542286</v>
      </c>
      <c r="AU19" s="41">
        <f t="shared" si="35"/>
        <v>0.61856334694926807</v>
      </c>
      <c r="AV19" s="10">
        <v>10.345975473529585</v>
      </c>
      <c r="AW19" s="10">
        <v>11.033186023327628</v>
      </c>
      <c r="AX19" s="10">
        <v>11.354164682819325</v>
      </c>
      <c r="AY19" s="41">
        <f t="shared" si="36"/>
        <v>10.911108726558846</v>
      </c>
      <c r="AZ19" s="41">
        <f t="shared" si="37"/>
        <v>0.51506166642631079</v>
      </c>
      <c r="BA19" s="10">
        <v>8.847750516801776</v>
      </c>
      <c r="BB19" s="10">
        <v>9.5952804232279565</v>
      </c>
      <c r="BC19" s="10">
        <v>8.9674508827065047</v>
      </c>
      <c r="BD19" s="41">
        <f t="shared" si="38"/>
        <v>9.1368272742454124</v>
      </c>
      <c r="BE19" s="41">
        <f t="shared" si="39"/>
        <v>0.40151776020300717</v>
      </c>
      <c r="BF19" s="10">
        <v>8.3918695458826367</v>
      </c>
      <c r="BG19" s="10">
        <v>10.739334228959811</v>
      </c>
      <c r="BH19" s="10">
        <v>11.426863261242669</v>
      </c>
      <c r="BI19" s="41">
        <f t="shared" si="40"/>
        <v>10.186022345361705</v>
      </c>
      <c r="BJ19" s="41">
        <f t="shared" si="41"/>
        <v>1.5913554736346287</v>
      </c>
      <c r="BK19" s="10">
        <v>9.8155560983860077</v>
      </c>
      <c r="BL19" s="10">
        <v>12.048638797747573</v>
      </c>
      <c r="BM19" s="10">
        <v>10.543176330739669</v>
      </c>
      <c r="BN19" s="41">
        <f t="shared" si="42"/>
        <v>10.802457075624417</v>
      </c>
      <c r="BO19" s="41">
        <f t="shared" si="43"/>
        <v>1.1388961603447332</v>
      </c>
      <c r="BP19" s="10">
        <v>9.2962957023197745</v>
      </c>
      <c r="BQ19" s="10">
        <v>10.175933013132795</v>
      </c>
      <c r="BR19" s="10">
        <v>9.7353656211907982</v>
      </c>
      <c r="BS19" s="41">
        <f t="shared" si="44"/>
        <v>9.7358647788811226</v>
      </c>
      <c r="BT19" s="41">
        <f t="shared" si="45"/>
        <v>0.43981886784492369</v>
      </c>
    </row>
    <row r="20" spans="1:72" ht="15" x14ac:dyDescent="0.25">
      <c r="A20" s="146"/>
      <c r="B20" s="42" t="s">
        <v>205</v>
      </c>
      <c r="C20" s="10">
        <v>5.060964167878212</v>
      </c>
      <c r="D20" s="10">
        <v>5.1035363328358567</v>
      </c>
      <c r="E20" s="10">
        <v>4.9746668300556367</v>
      </c>
      <c r="F20" s="41">
        <f t="shared" si="0"/>
        <v>5.0463891102565688</v>
      </c>
      <c r="G20" s="41">
        <f t="shared" si="1"/>
        <v>6.5659435081418083E-2</v>
      </c>
      <c r="H20" s="10">
        <v>0.63614001945559007</v>
      </c>
      <c r="I20" s="10">
        <v>5.9233958158885134</v>
      </c>
      <c r="J20" s="10">
        <v>8.5987987120142169</v>
      </c>
      <c r="K20" s="41">
        <f t="shared" si="2"/>
        <v>5.0527781824527738</v>
      </c>
      <c r="L20" s="41">
        <f t="shared" si="3"/>
        <v>4.0520938613612847</v>
      </c>
      <c r="M20" s="10">
        <v>9.655504595412264</v>
      </c>
      <c r="N20" s="10">
        <v>5.1352356699654038</v>
      </c>
      <c r="O20" s="10">
        <v>13.519856993890791</v>
      </c>
      <c r="P20" s="41">
        <f t="shared" si="4"/>
        <v>9.4368657530894868</v>
      </c>
      <c r="Q20" s="41">
        <f t="shared" si="5"/>
        <v>4.1965844318844905</v>
      </c>
      <c r="R20" s="10">
        <v>0.15891140807539456</v>
      </c>
      <c r="S20" s="10">
        <v>5.1486450038370792</v>
      </c>
      <c r="T20" s="10">
        <v>4.7854647651704596</v>
      </c>
      <c r="U20" s="41">
        <f t="shared" si="6"/>
        <v>3.3643403923609778</v>
      </c>
      <c r="V20" s="41">
        <f t="shared" si="7"/>
        <v>2.7819159227793109</v>
      </c>
      <c r="W20" s="10">
        <v>3.2667652848636006</v>
      </c>
      <c r="X20" s="10">
        <v>4.4199956281540134</v>
      </c>
      <c r="Y20" s="10">
        <v>4.189733572618767</v>
      </c>
      <c r="Z20" s="41">
        <f t="shared" si="8"/>
        <v>3.9588314952121273</v>
      </c>
      <c r="AA20" s="41">
        <f t="shared" si="9"/>
        <v>0.61030474615920582</v>
      </c>
      <c r="AB20" s="10">
        <v>5.5726987083866435</v>
      </c>
      <c r="AC20" s="10">
        <v>5.146059187210974</v>
      </c>
      <c r="AD20" s="10">
        <v>3.9399987736223503</v>
      </c>
      <c r="AE20" s="41">
        <f t="shared" si="28"/>
        <v>4.8862522230733232</v>
      </c>
      <c r="AF20" s="41">
        <f t="shared" si="29"/>
        <v>0.84678923777150428</v>
      </c>
      <c r="AG20" s="10">
        <v>3.5858878260456297</v>
      </c>
      <c r="AH20" s="10">
        <v>1.3624053132255354</v>
      </c>
      <c r="AI20" s="10">
        <v>3.0035957348844167</v>
      </c>
      <c r="AJ20" s="41">
        <f t="shared" si="30"/>
        <v>2.6506296247185275</v>
      </c>
      <c r="AK20" s="41">
        <f t="shared" si="31"/>
        <v>1.1529993180390086</v>
      </c>
      <c r="AL20" s="10">
        <v>3.5012852932458634</v>
      </c>
      <c r="AM20" s="10">
        <v>4.5868973813060663</v>
      </c>
      <c r="AN20" s="10">
        <v>5.07590847011826</v>
      </c>
      <c r="AO20" s="41">
        <f t="shared" si="32"/>
        <v>4.3880303815567308</v>
      </c>
      <c r="AP20" s="41">
        <f t="shared" si="33"/>
        <v>0.80592840871748495</v>
      </c>
      <c r="AQ20" s="10">
        <v>4.8744076975180546</v>
      </c>
      <c r="AR20" s="10">
        <v>5.1596389179696782</v>
      </c>
      <c r="AS20" s="10">
        <v>5.7591258606601139</v>
      </c>
      <c r="AT20" s="41">
        <f t="shared" si="34"/>
        <v>5.2643908253826153</v>
      </c>
      <c r="AU20" s="41">
        <f t="shared" si="35"/>
        <v>0.45156536473510817</v>
      </c>
      <c r="AV20" s="10">
        <v>5.9774422425574425</v>
      </c>
      <c r="AW20" s="10">
        <v>6.3438435683141767</v>
      </c>
      <c r="AX20" s="10">
        <v>5.8427513615693565</v>
      </c>
      <c r="AY20" s="41">
        <f t="shared" si="36"/>
        <v>6.0546790574803246</v>
      </c>
      <c r="AZ20" s="41">
        <f t="shared" si="37"/>
        <v>0.25932121798972052</v>
      </c>
      <c r="BA20" s="10">
        <v>8.1523568995606261</v>
      </c>
      <c r="BB20" s="10">
        <v>7.6799092799796504</v>
      </c>
      <c r="BC20" s="10">
        <v>7.5088262643206161</v>
      </c>
      <c r="BD20" s="41">
        <f t="shared" si="38"/>
        <v>7.7803641479536312</v>
      </c>
      <c r="BE20" s="41">
        <f t="shared" si="39"/>
        <v>0.33331862383889549</v>
      </c>
      <c r="BF20" s="10">
        <v>8.3368251681196028</v>
      </c>
      <c r="BG20" s="10">
        <v>7.6435010297391939</v>
      </c>
      <c r="BH20" s="10">
        <v>6.9364025266705625</v>
      </c>
      <c r="BI20" s="41">
        <f t="shared" si="40"/>
        <v>7.6389095748431197</v>
      </c>
      <c r="BJ20" s="41">
        <f t="shared" si="41"/>
        <v>0.70022261086337667</v>
      </c>
      <c r="BK20" s="10">
        <v>7.6834019809665604</v>
      </c>
      <c r="BL20" s="10">
        <v>7.5625470741450389</v>
      </c>
      <c r="BM20" s="10">
        <v>7.3289952628925734</v>
      </c>
      <c r="BN20" s="41">
        <f t="shared" si="42"/>
        <v>7.5249814393347236</v>
      </c>
      <c r="BO20" s="41">
        <f t="shared" si="43"/>
        <v>0.18016496091920886</v>
      </c>
      <c r="BP20" s="10">
        <v>5.6462275750485622</v>
      </c>
      <c r="BQ20" s="10">
        <v>6.1839926646153707</v>
      </c>
      <c r="BR20" s="10">
        <v>5.742804100644924</v>
      </c>
      <c r="BS20" s="41">
        <f t="shared" si="44"/>
        <v>5.8576747801029532</v>
      </c>
      <c r="BT20" s="41">
        <f t="shared" si="45"/>
        <v>0.28669544404918818</v>
      </c>
    </row>
    <row r="21" spans="1:72" ht="15" x14ac:dyDescent="0.25">
      <c r="A21" s="146"/>
      <c r="B21" s="42" t="s">
        <v>206</v>
      </c>
      <c r="C21" s="10">
        <v>0.70598747131588879</v>
      </c>
      <c r="D21" s="10">
        <v>0.49214786075531364</v>
      </c>
      <c r="E21" s="10">
        <v>0.34964065531176036</v>
      </c>
      <c r="F21" s="41">
        <f t="shared" si="0"/>
        <v>0.51592532912765432</v>
      </c>
      <c r="G21" s="41">
        <f t="shared" si="1"/>
        <v>0.1793593859286941</v>
      </c>
      <c r="H21" s="10">
        <v>0.15969919562231191</v>
      </c>
      <c r="I21" s="10">
        <v>7.3773190913608913E-2</v>
      </c>
      <c r="J21" s="10">
        <v>0.14829279549092003</v>
      </c>
      <c r="K21" s="41">
        <f t="shared" si="2"/>
        <v>0.12725506067561362</v>
      </c>
      <c r="L21" s="41">
        <f t="shared" si="3"/>
        <v>4.6666468539191784E-2</v>
      </c>
      <c r="M21" s="10">
        <v>0.29251153610762826</v>
      </c>
      <c r="N21" s="10">
        <v>0.34253165328655499</v>
      </c>
      <c r="O21" s="10">
        <v>0.18133760938680799</v>
      </c>
      <c r="P21" s="41">
        <f t="shared" si="4"/>
        <v>0.27212693292699708</v>
      </c>
      <c r="Q21" s="41">
        <f t="shared" si="5"/>
        <v>8.2507751043839658E-2</v>
      </c>
      <c r="R21" s="10">
        <v>1.0815092637257424</v>
      </c>
      <c r="S21" s="10">
        <v>0.6071270057974012</v>
      </c>
      <c r="T21" s="10">
        <v>0.90272970202665626</v>
      </c>
      <c r="U21" s="41">
        <f t="shared" si="6"/>
        <v>0.86378865718326658</v>
      </c>
      <c r="V21" s="41">
        <f t="shared" si="7"/>
        <v>0.23957657521013781</v>
      </c>
      <c r="W21" s="10">
        <v>0.63761183742827032</v>
      </c>
      <c r="X21" s="10">
        <v>0.55161703005051566</v>
      </c>
      <c r="Y21" s="10">
        <v>0.56212979919388395</v>
      </c>
      <c r="Z21" s="41">
        <f t="shared" si="8"/>
        <v>0.58378622222422338</v>
      </c>
      <c r="AA21" s="41">
        <f t="shared" si="9"/>
        <v>4.6909777422580484E-2</v>
      </c>
      <c r="AB21" s="10">
        <v>0.13962630366269058</v>
      </c>
      <c r="AC21" s="10">
        <v>0.39666158243553695</v>
      </c>
      <c r="AD21" s="10">
        <v>0.2711823258070602</v>
      </c>
      <c r="AE21" s="41">
        <f t="shared" si="28"/>
        <v>0.26915673730176254</v>
      </c>
      <c r="AF21" s="41">
        <f t="shared" si="29"/>
        <v>0.12852961094647924</v>
      </c>
      <c r="AG21" s="10">
        <v>0.190936907033675</v>
      </c>
      <c r="AH21" s="10">
        <v>0.1285057011308447</v>
      </c>
      <c r="AI21" s="10">
        <v>0.12087137562437282</v>
      </c>
      <c r="AJ21" s="41">
        <f t="shared" si="30"/>
        <v>0.14677132792963085</v>
      </c>
      <c r="AK21" s="41">
        <f t="shared" si="31"/>
        <v>3.8438516031207348E-2</v>
      </c>
      <c r="AL21" s="10">
        <v>0.1063744865670388</v>
      </c>
      <c r="AM21" s="10">
        <v>0.30271449957142738</v>
      </c>
      <c r="AN21" s="10">
        <v>0.39142350835788081</v>
      </c>
      <c r="AO21" s="41">
        <f t="shared" si="32"/>
        <v>0.26683749816544899</v>
      </c>
      <c r="AP21" s="41">
        <f t="shared" si="33"/>
        <v>0.1458718808694548</v>
      </c>
      <c r="AQ21" s="10">
        <v>0.7887650905710607</v>
      </c>
      <c r="AR21" s="10">
        <v>1.1169135122787091</v>
      </c>
      <c r="AS21" s="10">
        <v>0.78985305792337801</v>
      </c>
      <c r="AT21" s="41">
        <f t="shared" si="34"/>
        <v>0.89851055359104925</v>
      </c>
      <c r="AU21" s="41">
        <f t="shared" si="35"/>
        <v>0.18914329274622121</v>
      </c>
      <c r="AV21" s="10">
        <v>2.0456925138803324</v>
      </c>
      <c r="AW21" s="10">
        <v>0.67945447064806996</v>
      </c>
      <c r="AX21" s="10">
        <v>0.73560007449900278</v>
      </c>
      <c r="AY21" s="41">
        <f t="shared" si="36"/>
        <v>1.1535823530091351</v>
      </c>
      <c r="AZ21" s="41">
        <f t="shared" si="37"/>
        <v>0.77309992016243989</v>
      </c>
      <c r="BA21" s="10">
        <v>1.0006097017446494</v>
      </c>
      <c r="BB21" s="10">
        <v>0.85813095998068278</v>
      </c>
      <c r="BC21" s="10">
        <v>1.4308962014217923</v>
      </c>
      <c r="BD21" s="41">
        <f t="shared" si="38"/>
        <v>1.0965456210490414</v>
      </c>
      <c r="BE21" s="41">
        <f t="shared" si="39"/>
        <v>0.29819084645635524</v>
      </c>
      <c r="BF21" s="10">
        <v>0.87197613161571907</v>
      </c>
      <c r="BG21" s="10">
        <v>0.53512004331949115</v>
      </c>
      <c r="BH21" s="10">
        <v>0.53403148317974314</v>
      </c>
      <c r="BI21" s="41">
        <f t="shared" si="40"/>
        <v>0.64704255270498445</v>
      </c>
      <c r="BJ21" s="41">
        <f t="shared" si="41"/>
        <v>0.1947989538780644</v>
      </c>
      <c r="BK21" s="10">
        <v>0.64424729443919837</v>
      </c>
      <c r="BL21" s="10">
        <v>0.88967911493524876</v>
      </c>
      <c r="BM21" s="10">
        <v>0.71727092129877634</v>
      </c>
      <c r="BN21" s="41">
        <f t="shared" si="42"/>
        <v>0.75039911022440775</v>
      </c>
      <c r="BO21" s="41">
        <f t="shared" si="43"/>
        <v>0.12602500666185537</v>
      </c>
      <c r="BP21" s="10">
        <v>0.8481729453070963</v>
      </c>
      <c r="BQ21" s="10">
        <v>0.64865508698196483</v>
      </c>
      <c r="BR21" s="10">
        <v>0.45338123796350749</v>
      </c>
      <c r="BS21" s="41">
        <f t="shared" si="44"/>
        <v>0.6500697567508561</v>
      </c>
      <c r="BT21" s="41">
        <f t="shared" si="45"/>
        <v>0.19739965555879987</v>
      </c>
    </row>
    <row r="22" spans="1:72" ht="15" x14ac:dyDescent="0.25">
      <c r="A22" s="146"/>
      <c r="B22" s="42" t="s">
        <v>207</v>
      </c>
      <c r="C22" s="10">
        <v>0.51336887164312495</v>
      </c>
      <c r="D22" s="10">
        <v>0.52916453310991618</v>
      </c>
      <c r="E22" s="10">
        <v>0.45101754523887994</v>
      </c>
      <c r="F22" s="41">
        <f t="shared" si="0"/>
        <v>0.49785031666397367</v>
      </c>
      <c r="G22" s="41">
        <f t="shared" si="1"/>
        <v>4.1320177756269109E-2</v>
      </c>
      <c r="H22" s="10">
        <v>0.52237245675488697</v>
      </c>
      <c r="I22" s="10">
        <v>0.33718569750606231</v>
      </c>
      <c r="J22" s="10">
        <v>0.14872876368610641</v>
      </c>
      <c r="K22" s="41">
        <f t="shared" si="2"/>
        <v>0.33609563931568526</v>
      </c>
      <c r="L22" s="41">
        <f t="shared" si="3"/>
        <v>0.18682423159928438</v>
      </c>
      <c r="M22" s="10">
        <v>0.10604475615873894</v>
      </c>
      <c r="N22" s="10">
        <v>0.23119275455710159</v>
      </c>
      <c r="O22" s="10">
        <v>0.16594079132089345</v>
      </c>
      <c r="P22" s="41">
        <f t="shared" si="4"/>
        <v>0.16772610067891133</v>
      </c>
      <c r="Q22" s="41">
        <f t="shared" si="5"/>
        <v>6.259309764588282E-2</v>
      </c>
      <c r="R22" s="10">
        <v>6.8341673073432432E-2</v>
      </c>
      <c r="S22" s="10">
        <v>4.6701186289722404E-2</v>
      </c>
      <c r="T22" s="10">
        <v>2.3775525280883784E-2</v>
      </c>
      <c r="U22" s="41">
        <f t="shared" si="6"/>
        <v>4.6272794881346203E-2</v>
      </c>
      <c r="V22" s="41">
        <f t="shared" si="7"/>
        <v>2.2286162111631064E-2</v>
      </c>
      <c r="W22" s="10">
        <v>0.11047638560935003</v>
      </c>
      <c r="X22" s="10">
        <v>0.15089657451552702</v>
      </c>
      <c r="Y22" s="10">
        <v>0.13099213563035866</v>
      </c>
      <c r="Z22" s="41">
        <f t="shared" si="8"/>
        <v>0.13078836525174523</v>
      </c>
      <c r="AA22" s="41">
        <f t="shared" si="9"/>
        <v>2.0210864889414346E-2</v>
      </c>
      <c r="AB22" s="10">
        <v>0.1322608332291921</v>
      </c>
      <c r="AC22" s="10">
        <v>7.3303739036336482E-2</v>
      </c>
      <c r="AD22" s="10">
        <v>0.10424110883369492</v>
      </c>
      <c r="AE22" s="41">
        <f t="shared" si="28"/>
        <v>0.10326856036640784</v>
      </c>
      <c r="AF22" s="41">
        <f t="shared" si="29"/>
        <v>2.9490576915469604E-2</v>
      </c>
      <c r="AG22" s="10">
        <v>5.8690741383830958E-2</v>
      </c>
      <c r="AH22" s="10">
        <v>8.7175148107061215E-2</v>
      </c>
      <c r="AI22" s="10">
        <v>0.22760228978535146</v>
      </c>
      <c r="AJ22" s="41">
        <f t="shared" si="30"/>
        <v>0.12448939309208122</v>
      </c>
      <c r="AK22" s="41">
        <f t="shared" si="31"/>
        <v>9.0427000696425619E-2</v>
      </c>
      <c r="AL22" s="10">
        <v>4.6181700198585869</v>
      </c>
      <c r="AM22" s="10">
        <v>1.5349308343031414</v>
      </c>
      <c r="AN22" s="10">
        <v>1.3768488280193791</v>
      </c>
      <c r="AO22" s="41">
        <f t="shared" si="32"/>
        <v>2.5099832273937026</v>
      </c>
      <c r="AP22" s="41">
        <f t="shared" si="33"/>
        <v>1.8274534588109783</v>
      </c>
      <c r="AQ22" s="10">
        <v>0.65090026355065933</v>
      </c>
      <c r="AR22" s="10">
        <v>0.61015819909866309</v>
      </c>
      <c r="AS22" s="10">
        <v>1.3327754784989667</v>
      </c>
      <c r="AT22" s="41">
        <f t="shared" si="34"/>
        <v>0.86461131371609634</v>
      </c>
      <c r="AU22" s="41">
        <f t="shared" si="35"/>
        <v>0.40595349837645739</v>
      </c>
      <c r="AV22" s="10">
        <v>0.51372458526387954</v>
      </c>
      <c r="AW22" s="10">
        <v>0.3156180486442059</v>
      </c>
      <c r="AX22" s="10">
        <v>0.93756708021036894</v>
      </c>
      <c r="AY22" s="41">
        <f t="shared" si="36"/>
        <v>0.5889699047061514</v>
      </c>
      <c r="AZ22" s="41">
        <f t="shared" si="37"/>
        <v>0.3177287255505854</v>
      </c>
      <c r="BA22" s="10">
        <v>0.37571534402332402</v>
      </c>
      <c r="BB22" s="10">
        <v>0.32789335878707582</v>
      </c>
      <c r="BC22" s="10">
        <v>0.43206280208163905</v>
      </c>
      <c r="BD22" s="41">
        <f t="shared" si="38"/>
        <v>0.37855716829734631</v>
      </c>
      <c r="BE22" s="41">
        <f t="shared" si="39"/>
        <v>5.2142834627378246E-2</v>
      </c>
      <c r="BF22" s="10">
        <v>0.37290181601624445</v>
      </c>
      <c r="BG22" s="10">
        <v>0.47131079188145297</v>
      </c>
      <c r="BH22" s="10">
        <v>0.51445845734581319</v>
      </c>
      <c r="BI22" s="41">
        <f t="shared" si="40"/>
        <v>0.45289035508117026</v>
      </c>
      <c r="BJ22" s="41">
        <f t="shared" si="41"/>
        <v>7.2553807929438358E-2</v>
      </c>
      <c r="BK22" s="10">
        <v>0.39646869631928966</v>
      </c>
      <c r="BL22" s="10">
        <v>0.43206994555784534</v>
      </c>
      <c r="BM22" s="10">
        <v>0.33724068787785422</v>
      </c>
      <c r="BN22" s="41">
        <f t="shared" si="42"/>
        <v>0.38859310991832974</v>
      </c>
      <c r="BO22" s="41">
        <f t="shared" si="43"/>
        <v>4.7902668755548425E-2</v>
      </c>
      <c r="BP22" s="10">
        <v>0.60457973365483941</v>
      </c>
      <c r="BQ22" s="10">
        <v>0.52737178043108568</v>
      </c>
      <c r="BR22" s="10">
        <v>0.40635025012299214</v>
      </c>
      <c r="BS22" s="41">
        <f t="shared" si="44"/>
        <v>0.51276725473630569</v>
      </c>
      <c r="BT22" s="41">
        <f t="shared" si="45"/>
        <v>9.9918472583416018E-2</v>
      </c>
    </row>
    <row r="23" spans="1:72" ht="15" x14ac:dyDescent="0.25">
      <c r="B23" s="42"/>
      <c r="C23" s="10"/>
      <c r="D23" s="10"/>
      <c r="E23" s="10"/>
      <c r="F23" s="41">
        <f>SUM(F14:F22)</f>
        <v>34.249378372639946</v>
      </c>
      <c r="G23" s="41">
        <f>SUM(G14:G22)</f>
        <v>2.4472177697335376</v>
      </c>
      <c r="H23" s="10"/>
      <c r="I23" s="10"/>
      <c r="J23" s="10"/>
      <c r="K23" s="41">
        <f>SUM(K14:K22)</f>
        <v>22.882701791902324</v>
      </c>
      <c r="L23" s="41">
        <f>SUM(L14:L22)</f>
        <v>8.0555202557611025</v>
      </c>
      <c r="M23" s="10"/>
      <c r="N23" s="10"/>
      <c r="O23" s="10"/>
      <c r="P23" s="41">
        <f>SUM(P14:P22)</f>
        <v>28.326756537561298</v>
      </c>
      <c r="Q23" s="41">
        <f>SUM(Q14:Q22)</f>
        <v>6.244472850230208</v>
      </c>
      <c r="R23" s="10"/>
      <c r="S23" s="10"/>
      <c r="T23" s="10"/>
      <c r="U23" s="41">
        <f>SUM(U14:U22)</f>
        <v>26.291805473109019</v>
      </c>
      <c r="V23" s="41">
        <f>SUM(V14:V22)</f>
        <v>5.6058558414424446</v>
      </c>
      <c r="W23" s="10"/>
      <c r="X23" s="10"/>
      <c r="Y23" s="10"/>
      <c r="Z23" s="41">
        <f>SUM(Z14:Z22)</f>
        <v>25.223190718553891</v>
      </c>
      <c r="AA23" s="41">
        <f>SUM(AA14:AA22)</f>
        <v>2.3603167694191449</v>
      </c>
      <c r="AB23" s="10"/>
      <c r="AC23" s="10"/>
      <c r="AD23" s="10"/>
      <c r="AE23" s="41">
        <f>SUM(AE14:AE22)</f>
        <v>26.676150878558623</v>
      </c>
      <c r="AF23" s="41">
        <f>SUM(AF14:AF22)</f>
        <v>2.8545583470747355</v>
      </c>
      <c r="AG23" s="10"/>
      <c r="AH23" s="10"/>
      <c r="AI23" s="10"/>
      <c r="AJ23" s="41">
        <f>SUM(AJ14:AJ22)</f>
        <v>24.825911092231316</v>
      </c>
      <c r="AK23" s="41">
        <f>SUM(AK14:AK22)</f>
        <v>3.7166181560717866</v>
      </c>
      <c r="AL23" s="10"/>
      <c r="AM23" s="10"/>
      <c r="AN23" s="10"/>
      <c r="AO23" s="41">
        <f>SUM(AO14:AO22)</f>
        <v>28.072236838331243</v>
      </c>
      <c r="AP23" s="41">
        <f>SUM(AP14:AP22)</f>
        <v>9.1725193252809838</v>
      </c>
      <c r="AQ23" s="10"/>
      <c r="AR23" s="10"/>
      <c r="AS23" s="10"/>
      <c r="AT23" s="41">
        <f>SUM(AT14:AT22)</f>
        <v>36.057639212033806</v>
      </c>
      <c r="AU23" s="41">
        <f>SUM(AU14:AU22)</f>
        <v>3.6874559880425131</v>
      </c>
      <c r="AV23" s="10"/>
      <c r="AW23" s="10"/>
      <c r="AX23" s="10"/>
      <c r="AY23" s="41">
        <f>SUM(AY14:AY22)</f>
        <v>39.693067888915891</v>
      </c>
      <c r="AZ23" s="41">
        <f>SUM(AZ14:AZ22)</f>
        <v>4.3116813950127995</v>
      </c>
      <c r="BA23" s="10"/>
      <c r="BB23" s="10"/>
      <c r="BC23" s="10"/>
      <c r="BD23" s="41">
        <f>SUM(BD14:BD22)</f>
        <v>35.688205297746315</v>
      </c>
      <c r="BE23" s="41">
        <f>SUM(BE14:BE22)</f>
        <v>2.8575115731862515</v>
      </c>
      <c r="BF23" s="10"/>
      <c r="BG23" s="10"/>
      <c r="BH23" s="10"/>
      <c r="BI23" s="41">
        <f>SUM(BI14:BI22)</f>
        <v>36.170416427370093</v>
      </c>
      <c r="BJ23" s="41">
        <f>SUM(BJ14:BJ22)</f>
        <v>4.7092145574139526</v>
      </c>
      <c r="BK23" s="10"/>
      <c r="BL23" s="10"/>
      <c r="BM23" s="10"/>
      <c r="BN23" s="41">
        <f>SUM(BN14:BN22)</f>
        <v>36.519159152381945</v>
      </c>
      <c r="BO23" s="41">
        <f>SUM(BO14:BO22)</f>
        <v>2.94215343153801</v>
      </c>
      <c r="BP23" s="10"/>
      <c r="BQ23" s="10"/>
      <c r="BR23" s="10"/>
      <c r="BS23" s="41">
        <f>SUM(BS14:BS22)</f>
        <v>36.167967613106782</v>
      </c>
      <c r="BT23" s="41">
        <f>SUM(BT14:BT22)</f>
        <v>3.0052810188327568</v>
      </c>
    </row>
    <row r="24" spans="1:72" ht="15" x14ac:dyDescent="0.25">
      <c r="A24" s="146" t="s">
        <v>208</v>
      </c>
      <c r="B24" s="43" t="s">
        <v>209</v>
      </c>
      <c r="C24" s="10">
        <v>0.18282998332975242</v>
      </c>
      <c r="D24" s="10">
        <v>1.9054915042383282</v>
      </c>
      <c r="E24" s="10">
        <v>1.7373300527738802</v>
      </c>
      <c r="F24" s="41">
        <f t="shared" si="0"/>
        <v>1.2752171801139871</v>
      </c>
      <c r="G24" s="41">
        <f t="shared" si="1"/>
        <v>0.94976413346327504</v>
      </c>
      <c r="H24" s="10">
        <v>6.6628739537828103</v>
      </c>
      <c r="I24" s="10">
        <v>8.9715971632195206</v>
      </c>
      <c r="J24" s="10">
        <v>8.9808279606516859</v>
      </c>
      <c r="K24" s="41">
        <f t="shared" si="2"/>
        <v>8.2050996925513378</v>
      </c>
      <c r="L24" s="41">
        <f t="shared" si="3"/>
        <v>1.3356146427377282</v>
      </c>
      <c r="M24" s="10">
        <v>8.269680454341767</v>
      </c>
      <c r="N24" s="10">
        <v>7.6447897210957168</v>
      </c>
      <c r="O24" s="10">
        <v>7.6608228313470432</v>
      </c>
      <c r="P24" s="41">
        <f t="shared" si="4"/>
        <v>7.8584310022615087</v>
      </c>
      <c r="Q24" s="41">
        <f t="shared" si="5"/>
        <v>0.35624268277863214</v>
      </c>
      <c r="R24" s="10">
        <v>3.9730588881310607</v>
      </c>
      <c r="S24" s="10">
        <v>5.0497515034373626</v>
      </c>
      <c r="T24" s="10">
        <v>4.7988327369614394</v>
      </c>
      <c r="U24" s="41">
        <f t="shared" si="6"/>
        <v>4.6072143761766213</v>
      </c>
      <c r="V24" s="41">
        <f t="shared" si="7"/>
        <v>0.56334265248264015</v>
      </c>
      <c r="W24" s="10">
        <v>5.4498190200968546</v>
      </c>
      <c r="X24" s="10">
        <v>6.2236555038621164</v>
      </c>
      <c r="Y24" s="10">
        <v>7.2702878196268461</v>
      </c>
      <c r="Z24" s="41">
        <f t="shared" si="8"/>
        <v>6.314587447861939</v>
      </c>
      <c r="AA24" s="41">
        <f t="shared" si="9"/>
        <v>0.91363456936853371</v>
      </c>
      <c r="AB24" s="10">
        <v>4.794379602777143</v>
      </c>
      <c r="AC24" s="10">
        <v>5.9131446390973128</v>
      </c>
      <c r="AD24" s="10">
        <v>6.0820783742540714</v>
      </c>
      <c r="AE24" s="41">
        <f t="shared" ref="AE24:AE26" si="46">AVERAGE(AB24:AD24)</f>
        <v>5.5965342053761757</v>
      </c>
      <c r="AF24" s="41">
        <f t="shared" ref="AF24:AF26" si="47">STDEV(AB24:AD24)</f>
        <v>0.69980258399895379</v>
      </c>
      <c r="AG24" s="10">
        <v>10.563313954999604</v>
      </c>
      <c r="AH24" s="10">
        <v>12.316236340405602</v>
      </c>
      <c r="AI24" s="10">
        <v>12.102733394007743</v>
      </c>
      <c r="AJ24" s="41">
        <f t="shared" ref="AJ24:AJ26" si="48">AVERAGE(AG24:AI24)</f>
        <v>11.660761229804317</v>
      </c>
      <c r="AK24" s="41">
        <f t="shared" ref="AK24:AK26" si="49">STDEV(AG24:AI24)</f>
        <v>0.95639362595238964</v>
      </c>
      <c r="AL24" s="10">
        <v>1.3259451550327188</v>
      </c>
      <c r="AM24" s="10">
        <v>1.8069886736093395</v>
      </c>
      <c r="AN24" s="10">
        <v>2.6602077623325542</v>
      </c>
      <c r="AO24" s="41">
        <f t="shared" ref="AO24:AO26" si="50">AVERAGE(AL24:AN24)</f>
        <v>1.9310471969915375</v>
      </c>
      <c r="AP24" s="41">
        <f t="shared" ref="AP24:AP26" si="51">STDEV(AL24:AN24)</f>
        <v>0.67572706341204636</v>
      </c>
      <c r="AQ24" s="10">
        <v>2.0395770858855595</v>
      </c>
      <c r="AR24" s="10">
        <v>0.72623805864696411</v>
      </c>
      <c r="AS24" s="10">
        <v>1.2829658672402249</v>
      </c>
      <c r="AT24" s="41">
        <f t="shared" ref="AT24:AT26" si="52">AVERAGE(AQ24:AS24)</f>
        <v>1.349593670590916</v>
      </c>
      <c r="AU24" s="41">
        <f t="shared" ref="AU24:AU26" si="53">STDEV(AQ24:AS24)</f>
        <v>0.65919974078537802</v>
      </c>
      <c r="AV24" s="10">
        <v>2.6713720606267888</v>
      </c>
      <c r="AW24" s="10">
        <v>1.5039487273606011</v>
      </c>
      <c r="AX24" s="10">
        <v>1.8137016745663974</v>
      </c>
      <c r="AY24" s="41">
        <f t="shared" ref="AY24:AY26" si="54">AVERAGE(AV24:AX24)</f>
        <v>1.9963408208512625</v>
      </c>
      <c r="AZ24" s="41">
        <f t="shared" ref="AZ24:AZ26" si="55">STDEV(AV24:AX24)</f>
        <v>0.60476202185680539</v>
      </c>
      <c r="BA24" s="10">
        <v>0.75156521180190095</v>
      </c>
      <c r="BB24" s="10">
        <v>0.8015958749282216</v>
      </c>
      <c r="BC24" s="10">
        <v>2.245391427881557</v>
      </c>
      <c r="BD24" s="41">
        <f t="shared" ref="BD24:BD26" si="56">AVERAGE(BA24:BC24)</f>
        <v>1.2661841715372264</v>
      </c>
      <c r="BE24" s="41">
        <f t="shared" ref="BE24:BE26" si="57">STDEV(BA24:BC24)</f>
        <v>0.84838723762870116</v>
      </c>
      <c r="BF24" s="10">
        <v>2.0302451616528203</v>
      </c>
      <c r="BG24" s="10">
        <v>2.4811287818056389</v>
      </c>
      <c r="BH24" s="10">
        <v>2.630039856881051</v>
      </c>
      <c r="BI24" s="41">
        <f t="shared" ref="BI24:BI26" si="58">AVERAGE(BF24:BH24)</f>
        <v>2.3804712667798369</v>
      </c>
      <c r="BJ24" s="41">
        <f t="shared" ref="BJ24:BJ26" si="59">STDEV(BF24:BH24)</f>
        <v>0.31230973504576948</v>
      </c>
      <c r="BK24" s="10">
        <v>2.5604691454616688</v>
      </c>
      <c r="BL24" s="10">
        <v>1.5550443294732983</v>
      </c>
      <c r="BM24" s="10">
        <v>1.9930038508799053</v>
      </c>
      <c r="BN24" s="41">
        <f t="shared" ref="BN24:BN26" si="60">AVERAGE(BK24:BM24)</f>
        <v>2.0361724419382905</v>
      </c>
      <c r="BO24" s="41">
        <f t="shared" ref="BO24:BO26" si="61">STDEV(BK24:BM24)</f>
        <v>0.5041005957066379</v>
      </c>
      <c r="BP24" s="10">
        <v>2.2372065209258984</v>
      </c>
      <c r="BQ24" s="10">
        <v>0.2991084170855855</v>
      </c>
      <c r="BR24" s="10">
        <v>2.5407860121197259</v>
      </c>
      <c r="BS24" s="41">
        <f t="shared" ref="BS24:BS26" si="62">AVERAGE(BP24:BR24)</f>
        <v>1.69236698337707</v>
      </c>
      <c r="BT24" s="41">
        <f t="shared" ref="BT24:BT26" si="63">STDEV(BP24:BR24)</f>
        <v>1.2161073970981462</v>
      </c>
    </row>
    <row r="25" spans="1:72" ht="15" x14ac:dyDescent="0.25">
      <c r="A25" s="146"/>
      <c r="B25" s="43" t="s">
        <v>210</v>
      </c>
      <c r="C25" s="10">
        <v>14.088275885248059</v>
      </c>
      <c r="D25" s="10">
        <v>16.002106959048184</v>
      </c>
      <c r="E25" s="10">
        <v>16.137748831687674</v>
      </c>
      <c r="F25" s="41">
        <f t="shared" si="0"/>
        <v>15.409377225327972</v>
      </c>
      <c r="G25" s="41">
        <f t="shared" si="1"/>
        <v>1.1461157194951972</v>
      </c>
      <c r="H25" s="10">
        <v>0.83419504825696777</v>
      </c>
      <c r="I25" s="10">
        <v>0.98977339613474746</v>
      </c>
      <c r="J25" s="10">
        <v>1.0726165477673775</v>
      </c>
      <c r="K25" s="41">
        <f t="shared" si="2"/>
        <v>0.96552833071969746</v>
      </c>
      <c r="L25" s="41">
        <f t="shared" si="3"/>
        <v>0.12104573621129046</v>
      </c>
      <c r="M25" s="10">
        <v>0.74786130831364295</v>
      </c>
      <c r="N25" s="10">
        <v>1.0109509691182732</v>
      </c>
      <c r="O25" s="10">
        <v>0.83601171335775504</v>
      </c>
      <c r="P25" s="41">
        <f t="shared" si="4"/>
        <v>0.86494133026322373</v>
      </c>
      <c r="Q25" s="41">
        <f t="shared" si="5"/>
        <v>0.1339094263160619</v>
      </c>
      <c r="R25" s="10">
        <v>0.65612105227186113</v>
      </c>
      <c r="S25" s="10">
        <v>0.59588600175272899</v>
      </c>
      <c r="T25" s="10">
        <v>0.45672822269170155</v>
      </c>
      <c r="U25" s="41">
        <f t="shared" si="6"/>
        <v>0.56957842557209715</v>
      </c>
      <c r="V25" s="41">
        <f t="shared" si="7"/>
        <v>0.10226652211437746</v>
      </c>
      <c r="W25" s="10">
        <v>0.77465003711106872</v>
      </c>
      <c r="X25" s="10">
        <v>0.84070489955942374</v>
      </c>
      <c r="Y25" s="10">
        <v>0.86950971180677494</v>
      </c>
      <c r="Z25" s="41">
        <f t="shared" si="8"/>
        <v>0.8282882161590891</v>
      </c>
      <c r="AA25" s="41">
        <f t="shared" si="9"/>
        <v>4.863352743573008E-2</v>
      </c>
      <c r="AB25" s="10">
        <v>0.89021596513410883</v>
      </c>
      <c r="AC25" s="10">
        <v>0.77163814547652432</v>
      </c>
      <c r="AD25" s="10">
        <v>0.86732372596190088</v>
      </c>
      <c r="AE25" s="41">
        <f t="shared" si="46"/>
        <v>0.8430592788575112</v>
      </c>
      <c r="AF25" s="41">
        <f t="shared" si="47"/>
        <v>6.2902681768331206E-2</v>
      </c>
      <c r="AG25" s="10">
        <v>1.0478069422936336</v>
      </c>
      <c r="AH25" s="10">
        <v>1.1939536936994704</v>
      </c>
      <c r="AI25" s="10">
        <v>1.2869978285022463</v>
      </c>
      <c r="AJ25" s="41">
        <f t="shared" si="48"/>
        <v>1.17625282149845</v>
      </c>
      <c r="AK25" s="41">
        <f t="shared" si="49"/>
        <v>0.12057388054144653</v>
      </c>
      <c r="AL25" s="10">
        <v>0.65994292002815036</v>
      </c>
      <c r="AM25" s="10">
        <v>0.70700524457136871</v>
      </c>
      <c r="AN25" s="10">
        <v>0.78531814240771491</v>
      </c>
      <c r="AO25" s="41">
        <f t="shared" si="50"/>
        <v>0.71742210233574466</v>
      </c>
      <c r="AP25" s="41">
        <f t="shared" si="51"/>
        <v>6.3333401858290742E-2</v>
      </c>
      <c r="AQ25" s="10">
        <v>10.332421352696736</v>
      </c>
      <c r="AR25" s="10">
        <v>9.4338274657026826</v>
      </c>
      <c r="AS25" s="10">
        <v>9.8852815109029191</v>
      </c>
      <c r="AT25" s="41">
        <f t="shared" si="52"/>
        <v>9.8838434431007798</v>
      </c>
      <c r="AU25" s="41">
        <f t="shared" si="53"/>
        <v>0.44929866955625747</v>
      </c>
      <c r="AV25" s="10">
        <v>13.367377549947054</v>
      </c>
      <c r="AW25" s="10">
        <v>13.892388308513368</v>
      </c>
      <c r="AX25" s="10">
        <v>13.911783992807901</v>
      </c>
      <c r="AY25" s="41">
        <f t="shared" si="54"/>
        <v>13.723849950422775</v>
      </c>
      <c r="AZ25" s="41">
        <f t="shared" si="55"/>
        <v>0.30886643936822433</v>
      </c>
      <c r="BA25" s="10">
        <v>3.8585230156332826</v>
      </c>
      <c r="BB25" s="10">
        <v>3.5430867807593254</v>
      </c>
      <c r="BC25" s="10">
        <v>5.4768488287521793</v>
      </c>
      <c r="BD25" s="41">
        <f t="shared" si="56"/>
        <v>4.2928195417149295</v>
      </c>
      <c r="BE25" s="41">
        <f t="shared" si="57"/>
        <v>1.0374579601069689</v>
      </c>
      <c r="BF25" s="10">
        <v>5.5844181564151993</v>
      </c>
      <c r="BG25" s="10">
        <v>8.2804068732904348</v>
      </c>
      <c r="BH25" s="10">
        <v>6.4691412919392395</v>
      </c>
      <c r="BI25" s="41">
        <f t="shared" si="58"/>
        <v>6.7779887738816242</v>
      </c>
      <c r="BJ25" s="41">
        <f t="shared" si="59"/>
        <v>1.3742739412890912</v>
      </c>
      <c r="BK25" s="10">
        <v>6.8213887192578344</v>
      </c>
      <c r="BL25" s="10">
        <v>6.5835180375320101</v>
      </c>
      <c r="BM25" s="10">
        <v>6.5257877407748053</v>
      </c>
      <c r="BN25" s="41">
        <f t="shared" si="60"/>
        <v>6.6435648325215508</v>
      </c>
      <c r="BO25" s="41">
        <f t="shared" si="61"/>
        <v>0.156681836252381</v>
      </c>
      <c r="BP25" s="10">
        <v>15.307483665277116</v>
      </c>
      <c r="BQ25" s="10">
        <v>12.639498037665023</v>
      </c>
      <c r="BR25" s="10">
        <v>15.1360124412557</v>
      </c>
      <c r="BS25" s="41">
        <f t="shared" si="62"/>
        <v>14.360998048065946</v>
      </c>
      <c r="BT25" s="41">
        <f t="shared" si="63"/>
        <v>1.493325922069471</v>
      </c>
    </row>
    <row r="26" spans="1:72" ht="15" x14ac:dyDescent="0.25">
      <c r="A26" s="146"/>
      <c r="B26" s="43" t="s">
        <v>211</v>
      </c>
      <c r="C26" s="10">
        <v>1.4365384296870112</v>
      </c>
      <c r="D26" s="10">
        <v>1.4026806233102416</v>
      </c>
      <c r="E26" s="10">
        <v>1.2913065124745531</v>
      </c>
      <c r="F26" s="41">
        <f t="shared" si="0"/>
        <v>1.3768418551572685</v>
      </c>
      <c r="G26" s="41">
        <f t="shared" si="1"/>
        <v>7.5985583494824122E-2</v>
      </c>
      <c r="H26" s="10">
        <v>5.4405939839470774</v>
      </c>
      <c r="I26" s="10">
        <v>4.8169799358731158</v>
      </c>
      <c r="J26" s="10">
        <v>5.3099237012765474</v>
      </c>
      <c r="K26" s="41">
        <f t="shared" si="2"/>
        <v>5.1891658736989132</v>
      </c>
      <c r="L26" s="41">
        <f t="shared" si="3"/>
        <v>0.32887757589983313</v>
      </c>
      <c r="M26" s="10">
        <v>3.655002963918669</v>
      </c>
      <c r="N26" s="10">
        <v>4.841478398926653</v>
      </c>
      <c r="O26" s="10">
        <v>3.6520863334262019</v>
      </c>
      <c r="P26" s="41">
        <f t="shared" si="4"/>
        <v>4.0495225654238416</v>
      </c>
      <c r="Q26" s="41">
        <f t="shared" si="5"/>
        <v>0.68585542087797713</v>
      </c>
      <c r="R26" s="10">
        <v>1.9407296188301197</v>
      </c>
      <c r="S26" s="10">
        <v>2.6586109273303808</v>
      </c>
      <c r="T26" s="10">
        <v>1.4138497879980545</v>
      </c>
      <c r="U26" s="41">
        <f t="shared" si="6"/>
        <v>2.0043967780528518</v>
      </c>
      <c r="V26" s="41">
        <f t="shared" si="7"/>
        <v>0.62481813663705177</v>
      </c>
      <c r="W26" s="10">
        <v>3.2167125276284132</v>
      </c>
      <c r="X26" s="10">
        <v>3.0137134113758872</v>
      </c>
      <c r="Y26" s="10">
        <v>3.5010727264652273</v>
      </c>
      <c r="Z26" s="41">
        <f t="shared" si="8"/>
        <v>3.2438328884898424</v>
      </c>
      <c r="AA26" s="41">
        <f t="shared" si="9"/>
        <v>0.24480892749454272</v>
      </c>
      <c r="AB26" s="10">
        <v>3.658675167644561</v>
      </c>
      <c r="AC26" s="10">
        <v>2.6140248446551966</v>
      </c>
      <c r="AD26" s="10">
        <v>2.7196733629410099</v>
      </c>
      <c r="AE26" s="41">
        <f t="shared" si="46"/>
        <v>2.9974577917469225</v>
      </c>
      <c r="AF26" s="41">
        <f t="shared" si="47"/>
        <v>0.57506235835404473</v>
      </c>
      <c r="AG26" s="10">
        <v>5.1678254758161737</v>
      </c>
      <c r="AH26" s="10">
        <v>4.1931753086711181</v>
      </c>
      <c r="AI26" s="10">
        <v>3.6446255707475013</v>
      </c>
      <c r="AJ26" s="41">
        <f t="shared" si="48"/>
        <v>4.3352087850782643</v>
      </c>
      <c r="AK26" s="41">
        <f t="shared" si="49"/>
        <v>0.77146913030628184</v>
      </c>
      <c r="AL26" s="10">
        <v>0.19166309972303947</v>
      </c>
      <c r="AM26" s="10">
        <v>0.15161540532372048</v>
      </c>
      <c r="AN26" s="10">
        <v>7.0309327886703174E-2</v>
      </c>
      <c r="AO26" s="41">
        <f t="shared" si="50"/>
        <v>0.13786261097782104</v>
      </c>
      <c r="AP26" s="41">
        <f t="shared" si="51"/>
        <v>6.1834771762874982E-2</v>
      </c>
      <c r="AQ26" s="10">
        <v>1.5253062242992597</v>
      </c>
      <c r="AR26" s="10">
        <v>0.86044313251568827</v>
      </c>
      <c r="AS26" s="10">
        <v>0.99575304301052037</v>
      </c>
      <c r="AT26" s="41">
        <f t="shared" si="52"/>
        <v>1.1271674666084894</v>
      </c>
      <c r="AU26" s="41">
        <f t="shared" si="53"/>
        <v>0.35137308626471703</v>
      </c>
      <c r="AV26" s="10">
        <v>1.4880905288542474</v>
      </c>
      <c r="AW26" s="10">
        <v>1.2639128052209787</v>
      </c>
      <c r="AX26" s="10">
        <v>1.4078896702607493</v>
      </c>
      <c r="AY26" s="41">
        <f t="shared" si="54"/>
        <v>1.3866310014453251</v>
      </c>
      <c r="AZ26" s="41">
        <f t="shared" si="55"/>
        <v>0.11359076191839487</v>
      </c>
      <c r="BA26" s="10">
        <v>0.46348309016091427</v>
      </c>
      <c r="BB26" s="10">
        <v>0.4739363449825405</v>
      </c>
      <c r="BC26" s="10">
        <v>0.46371350368681052</v>
      </c>
      <c r="BD26" s="41">
        <f t="shared" si="56"/>
        <v>0.4670443129434218</v>
      </c>
      <c r="BE26" s="41">
        <f t="shared" si="57"/>
        <v>5.9697865807253423E-3</v>
      </c>
      <c r="BF26" s="10">
        <v>0.61645209031943915</v>
      </c>
      <c r="BG26" s="10">
        <v>0.49978440840185884</v>
      </c>
      <c r="BH26" s="10">
        <v>0.45166621583232636</v>
      </c>
      <c r="BI26" s="41">
        <f t="shared" si="58"/>
        <v>0.52263423818454147</v>
      </c>
      <c r="BJ26" s="41">
        <f t="shared" si="59"/>
        <v>8.4735955464276161E-2</v>
      </c>
      <c r="BK26" s="10">
        <v>0.51141697440081602</v>
      </c>
      <c r="BL26" s="10">
        <v>0.46929169834776113</v>
      </c>
      <c r="BM26" s="10">
        <v>0.351377808608135</v>
      </c>
      <c r="BN26" s="41">
        <f t="shared" si="60"/>
        <v>0.44402882711890407</v>
      </c>
      <c r="BO26" s="41">
        <f t="shared" si="61"/>
        <v>8.2956573844082157E-2</v>
      </c>
      <c r="BP26" s="10">
        <v>1.0224667685538884</v>
      </c>
      <c r="BQ26" s="10">
        <v>1.4182350874949634</v>
      </c>
      <c r="BR26" s="10">
        <v>1.1457810091139577</v>
      </c>
      <c r="BS26" s="41">
        <f t="shared" si="62"/>
        <v>1.1954942883876034</v>
      </c>
      <c r="BT26" s="41">
        <f t="shared" si="63"/>
        <v>0.20251345182842737</v>
      </c>
    </row>
    <row r="27" spans="1:72" ht="15" x14ac:dyDescent="0.25">
      <c r="B27" s="43"/>
      <c r="C27" s="10"/>
      <c r="D27" s="10"/>
      <c r="E27" s="10"/>
      <c r="F27" s="41">
        <f>SUM(F24:F26)</f>
        <v>18.06143626059923</v>
      </c>
      <c r="G27" s="41">
        <f>SUM(G24:G26)</f>
        <v>2.1718654364532965</v>
      </c>
      <c r="H27" s="10"/>
      <c r="I27" s="10"/>
      <c r="J27" s="10"/>
      <c r="K27" s="41">
        <f>SUM(K24:K26)</f>
        <v>14.359793896969949</v>
      </c>
      <c r="L27" s="41">
        <f>SUM(L24:L26)</f>
        <v>1.7855379548488517</v>
      </c>
      <c r="M27" s="10"/>
      <c r="N27" s="10"/>
      <c r="O27" s="10"/>
      <c r="P27" s="41">
        <f>SUM(P24:P26)</f>
        <v>12.772894897948575</v>
      </c>
      <c r="Q27" s="41">
        <f>SUM(Q24:Q26)</f>
        <v>1.1760075299726711</v>
      </c>
      <c r="R27" s="10"/>
      <c r="S27" s="10"/>
      <c r="T27" s="10"/>
      <c r="U27" s="41">
        <f>SUM(U24:U26)</f>
        <v>7.1811895798015701</v>
      </c>
      <c r="V27" s="41">
        <f>SUM(V24:V26)</f>
        <v>1.2904273112340694</v>
      </c>
      <c r="W27" s="10"/>
      <c r="X27" s="10"/>
      <c r="Y27" s="10"/>
      <c r="Z27" s="41">
        <f>SUM(Z24:Z26)</f>
        <v>10.386708552510871</v>
      </c>
      <c r="AA27" s="41">
        <f>SUM(AA24:AA26)</f>
        <v>1.2070770242988065</v>
      </c>
      <c r="AB27" s="10"/>
      <c r="AC27" s="10"/>
      <c r="AD27" s="10"/>
      <c r="AE27" s="41">
        <f>SUM(AE24:AE26)</f>
        <v>9.4370512759806093</v>
      </c>
      <c r="AF27" s="41">
        <f>SUM(AF24:AF26)</f>
        <v>1.3377676241213297</v>
      </c>
      <c r="AG27" s="10"/>
      <c r="AH27" s="10"/>
      <c r="AI27" s="10"/>
      <c r="AJ27" s="41">
        <f>SUM(AJ24:AJ26)</f>
        <v>17.172222836381032</v>
      </c>
      <c r="AK27" s="41">
        <f>SUM(AK24:AK26)</f>
        <v>1.8484366368001179</v>
      </c>
      <c r="AL27" s="10"/>
      <c r="AM27" s="10"/>
      <c r="AN27" s="10"/>
      <c r="AO27" s="41">
        <f>SUM(AO24:AO26)</f>
        <v>2.786331910305103</v>
      </c>
      <c r="AP27" s="41">
        <f>SUM(AP24:AP26)</f>
        <v>0.80089523703321208</v>
      </c>
      <c r="AQ27" s="10"/>
      <c r="AR27" s="10"/>
      <c r="AS27" s="10"/>
      <c r="AT27" s="41">
        <f>SUM(AT24:AT26)</f>
        <v>12.360604580300185</v>
      </c>
      <c r="AU27" s="41">
        <f>SUM(AU24:AU26)</f>
        <v>1.4598714966063526</v>
      </c>
      <c r="AV27" s="10"/>
      <c r="AW27" s="10"/>
      <c r="AX27" s="10"/>
      <c r="AY27" s="41">
        <f>SUM(AY24:AY26)</f>
        <v>17.106821772719364</v>
      </c>
      <c r="AZ27" s="41">
        <f>SUM(AZ24:AZ26)</f>
        <v>1.0272192231434245</v>
      </c>
      <c r="BA27" s="10"/>
      <c r="BB27" s="10"/>
      <c r="BC27" s="10"/>
      <c r="BD27" s="41">
        <f>SUM(BD24:BD26)</f>
        <v>6.0260480261955776</v>
      </c>
      <c r="BE27" s="41">
        <f>SUM(BE24:BE26)</f>
        <v>1.8918149843163954</v>
      </c>
      <c r="BF27" s="10"/>
      <c r="BG27" s="10"/>
      <c r="BH27" s="10"/>
      <c r="BI27" s="41">
        <f>SUM(BI24:BI26)</f>
        <v>9.6810942788460039</v>
      </c>
      <c r="BJ27" s="41">
        <f>SUM(BJ24:BJ26)</f>
        <v>1.7713196317991369</v>
      </c>
      <c r="BK27" s="10"/>
      <c r="BL27" s="10"/>
      <c r="BM27" s="10"/>
      <c r="BN27" s="41">
        <f>SUM(BN24:BN26)</f>
        <v>9.1237661015787452</v>
      </c>
      <c r="BO27" s="41">
        <f>SUM(BO24:BO26)</f>
        <v>0.74373900580310104</v>
      </c>
      <c r="BP27" s="10"/>
      <c r="BQ27" s="10"/>
      <c r="BR27" s="10"/>
      <c r="BS27" s="41">
        <f>SUM(BS24:BS26)</f>
        <v>17.248859319830618</v>
      </c>
      <c r="BT27" s="41">
        <f>SUM(BT24:BT26)</f>
        <v>2.9119467709960447</v>
      </c>
    </row>
    <row r="28" spans="1:72" ht="15" x14ac:dyDescent="0.25">
      <c r="A28" s="146" t="s">
        <v>212</v>
      </c>
      <c r="B28" s="44" t="s">
        <v>213</v>
      </c>
      <c r="C28" s="10">
        <v>1.0112930920183467</v>
      </c>
      <c r="D28" s="10">
        <v>0.84698613795395583</v>
      </c>
      <c r="E28" s="10">
        <v>0.84523405388685235</v>
      </c>
      <c r="F28" s="41">
        <f t="shared" si="0"/>
        <v>0.90117109461971834</v>
      </c>
      <c r="G28" s="41">
        <f t="shared" si="1"/>
        <v>9.5372470781364321E-2</v>
      </c>
      <c r="H28" s="10">
        <v>1.4327364309279949</v>
      </c>
      <c r="I28" s="10">
        <v>1.2783032326614259</v>
      </c>
      <c r="J28" s="10">
        <v>1.3417666854572987</v>
      </c>
      <c r="K28" s="41">
        <f t="shared" si="2"/>
        <v>1.3509354496822397</v>
      </c>
      <c r="L28" s="41">
        <f t="shared" si="3"/>
        <v>7.7623790552702146E-2</v>
      </c>
      <c r="M28" s="10">
        <v>1.2193761125840064</v>
      </c>
      <c r="N28" s="10">
        <v>1.5729436214138544</v>
      </c>
      <c r="O28" s="10">
        <v>1.1966047769679042</v>
      </c>
      <c r="P28" s="41">
        <f t="shared" si="4"/>
        <v>1.3296415036552549</v>
      </c>
      <c r="Q28" s="41">
        <f t="shared" si="5"/>
        <v>0.21101320766909368</v>
      </c>
      <c r="R28" s="10">
        <v>4.0011188433799836</v>
      </c>
      <c r="S28" s="10">
        <v>3.4838532853222395</v>
      </c>
      <c r="T28" s="10">
        <v>5.8162569654815703</v>
      </c>
      <c r="U28" s="41">
        <f t="shared" si="6"/>
        <v>4.4337430313945978</v>
      </c>
      <c r="V28" s="41">
        <f t="shared" si="7"/>
        <v>1.2249079548466812</v>
      </c>
      <c r="W28" s="10">
        <v>2.9118015159457977</v>
      </c>
      <c r="X28" s="10">
        <v>2.5267517705489007</v>
      </c>
      <c r="Y28" s="10">
        <v>3.4933013524201009</v>
      </c>
      <c r="Z28" s="41">
        <f t="shared" si="8"/>
        <v>2.9772848796382667</v>
      </c>
      <c r="AA28" s="41">
        <f t="shared" si="9"/>
        <v>0.48659076927558553</v>
      </c>
      <c r="AB28" s="10">
        <v>2.2046832858780552</v>
      </c>
      <c r="AC28" s="10">
        <v>2.7873803479654771</v>
      </c>
      <c r="AD28" s="10">
        <v>2.9933187643665775</v>
      </c>
      <c r="AE28" s="41">
        <f t="shared" ref="AE28:AE32" si="64">AVERAGE(AB28:AD28)</f>
        <v>2.6617941327367034</v>
      </c>
      <c r="AF28" s="41">
        <f t="shared" ref="AF28:AF32" si="65">STDEV(AB28:AD28)</f>
        <v>0.40904205477471489</v>
      </c>
      <c r="AG28" s="10">
        <v>1.8774721692022514</v>
      </c>
      <c r="AH28" s="10">
        <v>1.0869715916495011</v>
      </c>
      <c r="AI28" s="10">
        <v>1.6508799518067692</v>
      </c>
      <c r="AJ28" s="41">
        <f t="shared" ref="AJ28:AJ32" si="66">AVERAGE(AG28:AI28)</f>
        <v>1.5384412375528405</v>
      </c>
      <c r="AK28" s="41">
        <f t="shared" ref="AK28:AK32" si="67">STDEV(AG28:AI28)</f>
        <v>0.40706834699484479</v>
      </c>
      <c r="AL28" s="10">
        <v>1.2291357446231226</v>
      </c>
      <c r="AM28" s="10">
        <v>0.97299199956161331</v>
      </c>
      <c r="AN28" s="10">
        <v>1.0859843916045302</v>
      </c>
      <c r="AO28" s="41">
        <f t="shared" ref="AO28:AO32" si="68">AVERAGE(AL28:AN28)</f>
        <v>1.0960373785964219</v>
      </c>
      <c r="AP28" s="41">
        <f t="shared" ref="AP28:AP32" si="69">STDEV(AL28:AN28)</f>
        <v>0.12836744697986413</v>
      </c>
      <c r="AQ28" s="10">
        <v>0.95764146838613762</v>
      </c>
      <c r="AR28" s="10">
        <v>0.96887989598262148</v>
      </c>
      <c r="AS28" s="10">
        <v>1.0961063177083989</v>
      </c>
      <c r="AT28" s="41">
        <f t="shared" ref="AT28:AT32" si="70">AVERAGE(AQ28:AS28)</f>
        <v>1.007542560692386</v>
      </c>
      <c r="AU28" s="41">
        <f t="shared" ref="AU28:AU32" si="71">STDEV(AQ28:AS28)</f>
        <v>7.6904030169451382E-2</v>
      </c>
      <c r="AV28" s="10">
        <v>1.1155345116296429</v>
      </c>
      <c r="AW28" s="10">
        <v>1.4245440316819962</v>
      </c>
      <c r="AX28" s="10">
        <v>1.060885413312036</v>
      </c>
      <c r="AY28" s="41">
        <f t="shared" ref="AY28:AY32" si="72">AVERAGE(AV28:AX28)</f>
        <v>1.2003213188745583</v>
      </c>
      <c r="AZ28" s="41">
        <f t="shared" ref="AZ28:AZ32" si="73">STDEV(AV28:AX28)</f>
        <v>0.19609563914268166</v>
      </c>
      <c r="BA28" s="10">
        <v>3.3388442043685447</v>
      </c>
      <c r="BB28" s="10">
        <v>4.3508565397386416</v>
      </c>
      <c r="BC28" s="10">
        <v>4.2255237112325155</v>
      </c>
      <c r="BD28" s="41">
        <f t="shared" ref="BD28:BD32" si="74">AVERAGE(BA28:BC28)</f>
        <v>3.9717414851132342</v>
      </c>
      <c r="BE28" s="41">
        <f t="shared" ref="BE28:BE32" si="75">STDEV(BA28:BC28)</f>
        <v>0.55167590617667139</v>
      </c>
      <c r="BF28" s="10">
        <v>1.6474043049573548</v>
      </c>
      <c r="BG28" s="10">
        <v>2.0477306614972837</v>
      </c>
      <c r="BH28" s="10">
        <v>2.8782642814345061</v>
      </c>
      <c r="BI28" s="41">
        <f t="shared" ref="BI28:BI32" si="76">AVERAGE(BF28:BH28)</f>
        <v>2.1911330826297148</v>
      </c>
      <c r="BJ28" s="41">
        <f t="shared" ref="BJ28:BJ32" si="77">STDEV(BF28:BH28)</f>
        <v>0.62783537747829854</v>
      </c>
      <c r="BK28" s="10">
        <v>1.7763317000349179</v>
      </c>
      <c r="BL28" s="10">
        <v>2.4931751181125672</v>
      </c>
      <c r="BM28" s="10">
        <v>2.4985506323230604</v>
      </c>
      <c r="BN28" s="41">
        <f t="shared" ref="BN28:BN32" si="78">AVERAGE(BK28:BM28)</f>
        <v>2.2560191501568485</v>
      </c>
      <c r="BO28" s="41">
        <f t="shared" ref="BO28:BO32" si="79">STDEV(BK28:BM28)</f>
        <v>0.41543021242034883</v>
      </c>
      <c r="BP28" s="10">
        <v>1.3212463880765961</v>
      </c>
      <c r="BQ28" s="10">
        <v>1.3333337785119512</v>
      </c>
      <c r="BR28" s="10">
        <v>1.2427599045962772</v>
      </c>
      <c r="BS28" s="41">
        <f t="shared" ref="BS28:BS32" si="80">AVERAGE(BP28:BR28)</f>
        <v>1.2991133570616082</v>
      </c>
      <c r="BT28" s="41">
        <f t="shared" ref="BT28:BT32" si="81">STDEV(BP28:BR28)</f>
        <v>4.9176314984511797E-2</v>
      </c>
    </row>
    <row r="29" spans="1:72" ht="15" x14ac:dyDescent="0.25">
      <c r="A29" s="146"/>
      <c r="B29" s="44" t="s">
        <v>214</v>
      </c>
      <c r="C29" s="10">
        <v>0.63201466372975468</v>
      </c>
      <c r="D29" s="10">
        <v>0.56048961116016249</v>
      </c>
      <c r="E29" s="10">
        <v>0.49259700547391777</v>
      </c>
      <c r="F29" s="41">
        <f t="shared" si="0"/>
        <v>0.56170042678794496</v>
      </c>
      <c r="G29" s="41">
        <f t="shared" si="1"/>
        <v>6.9716715457978792E-2</v>
      </c>
      <c r="H29" s="10">
        <v>3.5413294263008965</v>
      </c>
      <c r="I29" s="10">
        <v>2.3738096288272388</v>
      </c>
      <c r="J29" s="10">
        <v>2.6403500771223531</v>
      </c>
      <c r="K29" s="41">
        <f t="shared" si="2"/>
        <v>2.8518297107501627</v>
      </c>
      <c r="L29" s="41">
        <f t="shared" si="3"/>
        <v>0.61181561434205789</v>
      </c>
      <c r="M29" s="10">
        <v>1.8031143568546064</v>
      </c>
      <c r="N29" s="10">
        <v>2.1697128222440383</v>
      </c>
      <c r="O29" s="10">
        <v>1.401148299198232</v>
      </c>
      <c r="P29" s="41">
        <f t="shared" si="4"/>
        <v>1.7913251594322925</v>
      </c>
      <c r="Q29" s="41">
        <f t="shared" si="5"/>
        <v>0.3844178656137785</v>
      </c>
      <c r="R29" s="10">
        <v>4.7127660824530588</v>
      </c>
      <c r="S29" s="10">
        <v>3.4938617692659997</v>
      </c>
      <c r="T29" s="10">
        <v>3.5008362186231023</v>
      </c>
      <c r="U29" s="41">
        <f t="shared" si="6"/>
        <v>3.9024880234473875</v>
      </c>
      <c r="V29" s="41">
        <f t="shared" si="7"/>
        <v>0.70173004810642781</v>
      </c>
      <c r="W29" s="10">
        <v>3.9874456749160458</v>
      </c>
      <c r="X29" s="10">
        <v>2.9172897052424656</v>
      </c>
      <c r="Y29" s="10">
        <v>2.7932945446279076</v>
      </c>
      <c r="Z29" s="41">
        <f t="shared" si="8"/>
        <v>3.2326766415954729</v>
      </c>
      <c r="AA29" s="41">
        <f t="shared" si="9"/>
        <v>0.65658275960362511</v>
      </c>
      <c r="AB29" s="10">
        <v>3.0120396827884588</v>
      </c>
      <c r="AC29" s="10">
        <v>3.4075164795975952</v>
      </c>
      <c r="AD29" s="10">
        <v>2.7906074109844523</v>
      </c>
      <c r="AE29" s="41">
        <f t="shared" si="64"/>
        <v>3.0700545244568356</v>
      </c>
      <c r="AF29" s="41">
        <f t="shared" si="65"/>
        <v>0.31251958518569511</v>
      </c>
      <c r="AG29" s="10">
        <v>2.4830990077792414</v>
      </c>
      <c r="AH29" s="10">
        <v>2.0239300523989865</v>
      </c>
      <c r="AI29" s="10">
        <v>1.5353411339717953</v>
      </c>
      <c r="AJ29" s="41">
        <f t="shared" si="66"/>
        <v>2.0141233980500077</v>
      </c>
      <c r="AK29" s="41">
        <f t="shared" si="67"/>
        <v>0.47395503446333803</v>
      </c>
      <c r="AL29" s="10">
        <v>5.2162676877666501</v>
      </c>
      <c r="AM29" s="10">
        <v>14.674605323456513</v>
      </c>
      <c r="AN29" s="10">
        <v>4.1777593455995818</v>
      </c>
      <c r="AO29" s="41">
        <f t="shared" si="68"/>
        <v>8.0228774522742494</v>
      </c>
      <c r="AP29" s="41">
        <f t="shared" si="69"/>
        <v>5.783920612213211</v>
      </c>
      <c r="AQ29" s="10">
        <v>0.52090232483368881</v>
      </c>
      <c r="AR29" s="10">
        <v>0.41663111714717826</v>
      </c>
      <c r="AS29" s="10">
        <v>0.32715368855845683</v>
      </c>
      <c r="AT29" s="41">
        <f t="shared" si="70"/>
        <v>0.42156237684644132</v>
      </c>
      <c r="AU29" s="41">
        <f t="shared" si="71"/>
        <v>9.6968404680567E-2</v>
      </c>
      <c r="AV29" s="10">
        <v>0.61481718521736128</v>
      </c>
      <c r="AW29" s="10">
        <v>0.33771859178213304</v>
      </c>
      <c r="AX29" s="10">
        <v>0.28655942146256336</v>
      </c>
      <c r="AY29" s="41">
        <f t="shared" si="72"/>
        <v>0.41303173282068589</v>
      </c>
      <c r="AZ29" s="41">
        <f t="shared" si="73"/>
        <v>0.17661353791865697</v>
      </c>
      <c r="BA29" s="10">
        <v>5.9413533946972912</v>
      </c>
      <c r="BB29" s="10">
        <v>11.169961590717131</v>
      </c>
      <c r="BC29" s="10">
        <v>6.0595436590081118</v>
      </c>
      <c r="BD29" s="41">
        <f t="shared" si="74"/>
        <v>7.7236195481408458</v>
      </c>
      <c r="BE29" s="41">
        <f t="shared" si="75"/>
        <v>2.9852047401252224</v>
      </c>
      <c r="BF29" s="10">
        <v>8.3959869515728585</v>
      </c>
      <c r="BG29" s="10">
        <v>2.8991289845414165</v>
      </c>
      <c r="BH29" s="10">
        <v>4.8491354275564067</v>
      </c>
      <c r="BI29" s="41">
        <f t="shared" si="76"/>
        <v>5.3814171212235609</v>
      </c>
      <c r="BJ29" s="41">
        <f t="shared" si="77"/>
        <v>2.7868180293103313</v>
      </c>
      <c r="BK29" s="10">
        <v>6.7872964601346926</v>
      </c>
      <c r="BL29" s="10">
        <v>4.0600094194943095</v>
      </c>
      <c r="BM29" s="10">
        <v>6.3860128700889263</v>
      </c>
      <c r="BN29" s="41">
        <f t="shared" si="78"/>
        <v>5.7444395832393091</v>
      </c>
      <c r="BO29" s="41">
        <f t="shared" si="79"/>
        <v>1.4724930771689591</v>
      </c>
      <c r="BP29" s="10">
        <v>0.42597108486907159</v>
      </c>
      <c r="BQ29" s="10">
        <v>0.35046129386792191</v>
      </c>
      <c r="BR29" s="10">
        <v>0.38598230614378937</v>
      </c>
      <c r="BS29" s="41">
        <f t="shared" si="80"/>
        <v>0.38747156162692759</v>
      </c>
      <c r="BT29" s="41">
        <f t="shared" si="81"/>
        <v>3.7776918160165866E-2</v>
      </c>
    </row>
    <row r="30" spans="1:72" ht="15" x14ac:dyDescent="0.25">
      <c r="A30" s="146"/>
      <c r="B30" s="44" t="s">
        <v>215</v>
      </c>
      <c r="C30" s="10">
        <v>3.7434998771023826</v>
      </c>
      <c r="D30" s="10">
        <v>5.5883513349051395</v>
      </c>
      <c r="E30" s="10">
        <v>6.8241651373090209</v>
      </c>
      <c r="F30" s="41">
        <f t="shared" si="0"/>
        <v>5.3853387831055137</v>
      </c>
      <c r="G30" s="41">
        <f t="shared" si="1"/>
        <v>1.550333894198979</v>
      </c>
      <c r="H30" s="10">
        <v>5.5996259500623191</v>
      </c>
      <c r="I30" s="10">
        <v>6.7999156877174034</v>
      </c>
      <c r="J30" s="10">
        <v>7.2302829940998929</v>
      </c>
      <c r="K30" s="41">
        <f t="shared" si="2"/>
        <v>6.5432748772932046</v>
      </c>
      <c r="L30" s="41">
        <f t="shared" si="3"/>
        <v>0.84507927320384302</v>
      </c>
      <c r="M30" s="10">
        <v>6.1903600338150282</v>
      </c>
      <c r="N30" s="10">
        <v>5.7232928210700562</v>
      </c>
      <c r="O30" s="10">
        <v>4.60501984972265</v>
      </c>
      <c r="P30" s="41">
        <f t="shared" si="4"/>
        <v>5.5062242348692445</v>
      </c>
      <c r="Q30" s="41">
        <f t="shared" si="5"/>
        <v>0.81465634052705449</v>
      </c>
      <c r="R30" s="10">
        <v>9.4229735231698122</v>
      </c>
      <c r="S30" s="10">
        <v>8.4611218391362364</v>
      </c>
      <c r="T30" s="10">
        <v>7.9719508003618991</v>
      </c>
      <c r="U30" s="41">
        <f t="shared" si="6"/>
        <v>8.6186820542226492</v>
      </c>
      <c r="V30" s="41">
        <f t="shared" si="7"/>
        <v>0.7382314349577509</v>
      </c>
      <c r="W30" s="10">
        <v>8.4057439049305707</v>
      </c>
      <c r="X30" s="10">
        <v>7.6593325165728556</v>
      </c>
      <c r="Y30" s="10">
        <v>7.702322195245455</v>
      </c>
      <c r="Z30" s="41">
        <f t="shared" si="8"/>
        <v>7.9224662055829604</v>
      </c>
      <c r="AA30" s="41">
        <f t="shared" si="9"/>
        <v>0.41908236557165307</v>
      </c>
      <c r="AB30" s="10">
        <v>7.0816995089137551</v>
      </c>
      <c r="AC30" s="10">
        <v>8.639939187766517</v>
      </c>
      <c r="AD30" s="10">
        <v>8.2801040583042393</v>
      </c>
      <c r="AE30" s="41">
        <f t="shared" si="64"/>
        <v>8.0005809183281702</v>
      </c>
      <c r="AF30" s="41">
        <f t="shared" si="65"/>
        <v>0.81586004530455492</v>
      </c>
      <c r="AG30" s="10">
        <v>6.812300381806863</v>
      </c>
      <c r="AH30" s="10">
        <v>8.9055928140130032</v>
      </c>
      <c r="AI30" s="10">
        <v>7.5586481333497781</v>
      </c>
      <c r="AJ30" s="41">
        <f t="shared" si="66"/>
        <v>7.7588471097232139</v>
      </c>
      <c r="AK30" s="41">
        <f t="shared" si="67"/>
        <v>1.0609090556162666</v>
      </c>
      <c r="AL30" s="10">
        <v>24.628128058878193</v>
      </c>
      <c r="AM30" s="10">
        <v>5.355494798886677</v>
      </c>
      <c r="AN30" s="10">
        <v>9.5214554344102496</v>
      </c>
      <c r="AO30" s="41">
        <f t="shared" si="68"/>
        <v>13.16835943072504</v>
      </c>
      <c r="AP30" s="41">
        <f t="shared" si="69"/>
        <v>10.140686848645185</v>
      </c>
      <c r="AQ30" s="10">
        <v>3.3740599864903222</v>
      </c>
      <c r="AR30" s="10">
        <v>2.995934064549679</v>
      </c>
      <c r="AS30" s="10">
        <v>2.8849813320255073</v>
      </c>
      <c r="AT30" s="41">
        <f t="shared" si="70"/>
        <v>3.0849917943551692</v>
      </c>
      <c r="AU30" s="41">
        <f t="shared" si="71"/>
        <v>0.25641361506725663</v>
      </c>
      <c r="AV30" s="10">
        <v>2.2807321625471015</v>
      </c>
      <c r="AW30" s="10">
        <v>2.6010552427081448</v>
      </c>
      <c r="AX30" s="10">
        <v>2.3964107315916801</v>
      </c>
      <c r="AY30" s="41">
        <f t="shared" si="72"/>
        <v>2.426066045615642</v>
      </c>
      <c r="AZ30" s="41">
        <f t="shared" si="73"/>
        <v>0.16220757429404889</v>
      </c>
      <c r="BA30" s="10">
        <v>3.3275494421169367</v>
      </c>
      <c r="BB30" s="10">
        <v>4.068923554893952</v>
      </c>
      <c r="BC30" s="10">
        <v>3.3031465254963308</v>
      </c>
      <c r="BD30" s="41">
        <f t="shared" si="74"/>
        <v>3.5665398408357398</v>
      </c>
      <c r="BE30" s="41">
        <f t="shared" si="75"/>
        <v>0.43524811624875603</v>
      </c>
      <c r="BF30" s="10">
        <v>4.0280802008922141</v>
      </c>
      <c r="BG30" s="10">
        <v>3.2382604825079846</v>
      </c>
      <c r="BH30" s="10">
        <v>5.199280471625821</v>
      </c>
      <c r="BI30" s="41">
        <f t="shared" si="76"/>
        <v>4.1552070516753394</v>
      </c>
      <c r="BJ30" s="41">
        <f t="shared" si="77"/>
        <v>0.98667156469235506</v>
      </c>
      <c r="BK30" s="10">
        <v>3.9466776296486081</v>
      </c>
      <c r="BL30" s="10">
        <v>3.9602496622688665</v>
      </c>
      <c r="BM30" s="10">
        <v>4.9830762206802133</v>
      </c>
      <c r="BN30" s="41">
        <f t="shared" si="78"/>
        <v>4.2966678375325627</v>
      </c>
      <c r="BO30" s="41">
        <f t="shared" si="79"/>
        <v>0.59448582940125039</v>
      </c>
      <c r="BP30" s="10">
        <v>2.401251244331577</v>
      </c>
      <c r="BQ30" s="10">
        <v>2.7815167170825652</v>
      </c>
      <c r="BR30" s="10">
        <v>2.4575393145342157</v>
      </c>
      <c r="BS30" s="41">
        <f t="shared" si="80"/>
        <v>2.5467690919827857</v>
      </c>
      <c r="BT30" s="41">
        <f t="shared" si="81"/>
        <v>0.20523625978192592</v>
      </c>
    </row>
    <row r="31" spans="1:72" ht="15" x14ac:dyDescent="0.25">
      <c r="A31" s="146"/>
      <c r="B31" s="44" t="s">
        <v>216</v>
      </c>
      <c r="C31" s="10">
        <v>0.46389214808590312</v>
      </c>
      <c r="D31" s="10">
        <v>0.10758866281678607</v>
      </c>
      <c r="E31" s="10">
        <v>0.4256092777701812</v>
      </c>
      <c r="F31" s="41">
        <f t="shared" si="0"/>
        <v>0.3323633628909568</v>
      </c>
      <c r="G31" s="41">
        <f t="shared" si="1"/>
        <v>0.19559944755795616</v>
      </c>
      <c r="H31" s="10">
        <v>1.0662434128784684</v>
      </c>
      <c r="I31" s="10">
        <v>0.3579048729800427</v>
      </c>
      <c r="J31" s="10">
        <v>0.31936081251447024</v>
      </c>
      <c r="K31" s="41">
        <f t="shared" si="2"/>
        <v>0.58116969945766039</v>
      </c>
      <c r="L31" s="41">
        <f t="shared" si="3"/>
        <v>0.42052799162265353</v>
      </c>
      <c r="M31" s="10">
        <v>0.26226496460085957</v>
      </c>
      <c r="N31" s="10">
        <v>0.5236978758947467</v>
      </c>
      <c r="O31" s="10">
        <v>0.29452064529029603</v>
      </c>
      <c r="P31" s="41">
        <f t="shared" si="4"/>
        <v>0.36016116192863407</v>
      </c>
      <c r="Q31" s="41">
        <f t="shared" si="5"/>
        <v>0.1425422738885217</v>
      </c>
      <c r="R31" s="10">
        <v>0.22560826963740357</v>
      </c>
      <c r="S31" s="10">
        <v>0.32414476425703204</v>
      </c>
      <c r="T31" s="10">
        <v>0.27585855675705623</v>
      </c>
      <c r="U31" s="41">
        <f t="shared" si="6"/>
        <v>0.27520386355049725</v>
      </c>
      <c r="V31" s="41">
        <f t="shared" si="7"/>
        <v>4.92715096214544E-2</v>
      </c>
      <c r="W31" s="10">
        <v>0.30930837066164579</v>
      </c>
      <c r="X31" s="10">
        <v>0.79655128840606748</v>
      </c>
      <c r="Y31" s="10">
        <v>0.88627561579772762</v>
      </c>
      <c r="Z31" s="41">
        <f t="shared" si="8"/>
        <v>0.66404509162181358</v>
      </c>
      <c r="AA31" s="41">
        <f t="shared" si="9"/>
        <v>0.31046935376885504</v>
      </c>
      <c r="AB31" s="10">
        <v>0.7022221414556723</v>
      </c>
      <c r="AC31" s="10">
        <v>0.66962396497984344</v>
      </c>
      <c r="AD31" s="10">
        <v>0.58231494471857448</v>
      </c>
      <c r="AE31" s="41">
        <f t="shared" si="64"/>
        <v>0.65138701705136337</v>
      </c>
      <c r="AF31" s="41">
        <f t="shared" si="65"/>
        <v>6.1998981117812248E-2</v>
      </c>
      <c r="AG31" s="10">
        <v>0.49968146085593163</v>
      </c>
      <c r="AH31" s="10">
        <v>9.7795196360354775E-2</v>
      </c>
      <c r="AI31" s="10">
        <v>0.15761212863994437</v>
      </c>
      <c r="AJ31" s="41">
        <f t="shared" si="66"/>
        <v>0.25169626195207689</v>
      </c>
      <c r="AK31" s="41">
        <f t="shared" si="67"/>
        <v>0.21683406213824791</v>
      </c>
      <c r="AL31" s="10">
        <v>0.16911357087640755</v>
      </c>
      <c r="AM31" s="10">
        <v>5.4138345582105493E-2</v>
      </c>
      <c r="AN31" s="10">
        <v>0.12371272008006254</v>
      </c>
      <c r="AO31" s="41">
        <f t="shared" si="68"/>
        <v>0.11565487884619186</v>
      </c>
      <c r="AP31" s="41">
        <f t="shared" si="69"/>
        <v>5.7909603796620635E-2</v>
      </c>
      <c r="AQ31" s="10">
        <v>0.38243459316747092</v>
      </c>
      <c r="AR31" s="10">
        <v>0.34572901655694316</v>
      </c>
      <c r="AS31" s="10">
        <v>0.33620760934236604</v>
      </c>
      <c r="AT31" s="41">
        <f t="shared" si="70"/>
        <v>0.35479040635559339</v>
      </c>
      <c r="AU31" s="41">
        <f t="shared" si="71"/>
        <v>2.4409323980887684E-2</v>
      </c>
      <c r="AV31" s="10">
        <v>0.5363978649524106</v>
      </c>
      <c r="AW31" s="10">
        <v>0.34180156974526804</v>
      </c>
      <c r="AX31" s="10">
        <v>0.32345238298165646</v>
      </c>
      <c r="AY31" s="41">
        <f t="shared" si="72"/>
        <v>0.4005506058931117</v>
      </c>
      <c r="AZ31" s="41">
        <f t="shared" si="73"/>
        <v>0.11800437072059929</v>
      </c>
      <c r="BA31" s="10">
        <v>0.15753478239118754</v>
      </c>
      <c r="BB31" s="10">
        <v>0.15153606616384008</v>
      </c>
      <c r="BC31" s="10">
        <v>0.2069814531374779</v>
      </c>
      <c r="BD31" s="41">
        <f t="shared" si="74"/>
        <v>0.17201743389750188</v>
      </c>
      <c r="BE31" s="41">
        <f t="shared" si="75"/>
        <v>3.0427916953910998E-2</v>
      </c>
      <c r="BF31" s="10">
        <v>0.16166924177099076</v>
      </c>
      <c r="BG31" s="10">
        <v>0.27554042284240915</v>
      </c>
      <c r="BH31" s="10">
        <v>0.23212493278938853</v>
      </c>
      <c r="BI31" s="41">
        <f t="shared" si="76"/>
        <v>0.22311153246759616</v>
      </c>
      <c r="BJ31" s="41">
        <f t="shared" si="77"/>
        <v>5.7468186926947787E-2</v>
      </c>
      <c r="BK31" s="10">
        <v>0.29791896604343049</v>
      </c>
      <c r="BL31" s="10">
        <v>0.24917445547003406</v>
      </c>
      <c r="BM31" s="10">
        <v>0.17958769901726276</v>
      </c>
      <c r="BN31" s="41">
        <f t="shared" si="78"/>
        <v>0.2422270401769091</v>
      </c>
      <c r="BO31" s="41">
        <f t="shared" si="79"/>
        <v>5.947076696534128E-2</v>
      </c>
      <c r="BP31" s="10">
        <v>0.30005055367087069</v>
      </c>
      <c r="BQ31" s="10">
        <v>0.21206864102978862</v>
      </c>
      <c r="BR31" s="10">
        <v>0.26681732111748491</v>
      </c>
      <c r="BS31" s="41">
        <f t="shared" si="80"/>
        <v>0.25964550527271474</v>
      </c>
      <c r="BT31" s="41">
        <f t="shared" si="81"/>
        <v>4.4427248900637671E-2</v>
      </c>
    </row>
    <row r="32" spans="1:72" ht="15" x14ac:dyDescent="0.25">
      <c r="A32" s="146"/>
      <c r="B32" s="44" t="s">
        <v>217</v>
      </c>
      <c r="C32" s="10">
        <v>0.42562825556422756</v>
      </c>
      <c r="D32" s="10">
        <v>0.19792218723832605</v>
      </c>
      <c r="E32" s="10">
        <v>5.9481587431760907E-2</v>
      </c>
      <c r="F32" s="41">
        <f t="shared" si="0"/>
        <v>0.22767734341143817</v>
      </c>
      <c r="G32" s="41">
        <f t="shared" si="1"/>
        <v>0.18487799391839851</v>
      </c>
      <c r="H32" s="10">
        <v>4.3008787089679208</v>
      </c>
      <c r="I32" s="10">
        <v>2.1518266033312199</v>
      </c>
      <c r="J32" s="10">
        <v>5.4426157938730633</v>
      </c>
      <c r="K32" s="41">
        <f t="shared" si="2"/>
        <v>3.9651070353907349</v>
      </c>
      <c r="L32" s="41">
        <f t="shared" si="3"/>
        <v>1.6708920781215566</v>
      </c>
      <c r="M32" s="10">
        <v>5.7645120207017344</v>
      </c>
      <c r="N32" s="10">
        <v>7.7347975910678075</v>
      </c>
      <c r="O32" s="10">
        <v>7.4349010914042761</v>
      </c>
      <c r="P32" s="41">
        <f t="shared" si="4"/>
        <v>6.9780702343912724</v>
      </c>
      <c r="Q32" s="41">
        <f t="shared" si="5"/>
        <v>1.0616153404777124</v>
      </c>
      <c r="R32" s="10">
        <v>1.3880424186040976</v>
      </c>
      <c r="S32" s="10">
        <v>3.241897603623519</v>
      </c>
      <c r="T32" s="10">
        <v>1.6715333267400723</v>
      </c>
      <c r="U32" s="41">
        <f t="shared" si="6"/>
        <v>2.100491116322563</v>
      </c>
      <c r="V32" s="41">
        <f t="shared" si="7"/>
        <v>0.99859819281253925</v>
      </c>
      <c r="W32" s="10">
        <v>4.6365001472319616</v>
      </c>
      <c r="X32" s="10">
        <v>4.4929612629589952</v>
      </c>
      <c r="Y32" s="10">
        <v>2.97492920838372</v>
      </c>
      <c r="Z32" s="41">
        <f t="shared" si="8"/>
        <v>4.0347968728582257</v>
      </c>
      <c r="AA32" s="41">
        <f t="shared" si="9"/>
        <v>0.9206739121282661</v>
      </c>
      <c r="AB32" s="10">
        <v>2.8659973854292207</v>
      </c>
      <c r="AC32" s="10">
        <v>3.0050798951802973</v>
      </c>
      <c r="AD32" s="10">
        <v>3.5350091174080291</v>
      </c>
      <c r="AE32" s="41">
        <f t="shared" si="64"/>
        <v>3.1353621326725154</v>
      </c>
      <c r="AF32" s="41">
        <f t="shared" si="65"/>
        <v>0.35302162884985583</v>
      </c>
      <c r="AG32" s="10">
        <v>5.4925501629854985</v>
      </c>
      <c r="AH32" s="10">
        <v>3.5700283055591107</v>
      </c>
      <c r="AI32" s="10">
        <v>4.0387993114952216</v>
      </c>
      <c r="AJ32" s="41">
        <f t="shared" si="66"/>
        <v>4.367125926679944</v>
      </c>
      <c r="AK32" s="41">
        <f t="shared" si="67"/>
        <v>1.0024327148240637</v>
      </c>
      <c r="AL32" s="10">
        <v>7.4747804712848268E-2</v>
      </c>
      <c r="AM32" s="10">
        <v>2.3578030125544446E-2</v>
      </c>
      <c r="AN32" s="10">
        <v>1.3786090751366121E-2</v>
      </c>
      <c r="AO32" s="41">
        <f t="shared" si="68"/>
        <v>3.7370641863252944E-2</v>
      </c>
      <c r="AP32" s="41">
        <f t="shared" si="69"/>
        <v>3.2737741922600164E-2</v>
      </c>
      <c r="AQ32" s="10">
        <v>0.45692334880312263</v>
      </c>
      <c r="AR32" s="10">
        <v>0.29178756519566468</v>
      </c>
      <c r="AS32" s="10">
        <v>0.26107989399188669</v>
      </c>
      <c r="AT32" s="41">
        <f t="shared" si="70"/>
        <v>0.33659693599689139</v>
      </c>
      <c r="AU32" s="41">
        <f t="shared" si="71"/>
        <v>0.10533078601150525</v>
      </c>
      <c r="AV32" s="10">
        <v>1.4934133880501161</v>
      </c>
      <c r="AW32" s="10">
        <v>0.4812041968494809</v>
      </c>
      <c r="AX32" s="10">
        <v>0.38471011116494597</v>
      </c>
      <c r="AY32" s="41">
        <f t="shared" si="72"/>
        <v>0.78644256535484758</v>
      </c>
      <c r="AZ32" s="41">
        <f t="shared" si="73"/>
        <v>0.61415273772070911</v>
      </c>
      <c r="BA32" s="10">
        <v>0.33415369882336932</v>
      </c>
      <c r="BB32" s="10">
        <v>0.28993451496192169</v>
      </c>
      <c r="BC32" s="10">
        <v>0.29899691372242576</v>
      </c>
      <c r="BD32" s="41">
        <f t="shared" si="74"/>
        <v>0.30769504250257224</v>
      </c>
      <c r="BE32" s="41">
        <f t="shared" si="75"/>
        <v>2.335759273876778E-2</v>
      </c>
      <c r="BF32" s="10">
        <v>0.38096963700439068</v>
      </c>
      <c r="BG32" s="10">
        <v>0.19224937639298773</v>
      </c>
      <c r="BH32" s="10">
        <v>0.28472277782335692</v>
      </c>
      <c r="BI32" s="41">
        <f t="shared" si="76"/>
        <v>0.28598059707357848</v>
      </c>
      <c r="BJ32" s="41">
        <f t="shared" si="77"/>
        <v>9.4366417613781423E-2</v>
      </c>
      <c r="BK32" s="10">
        <v>0.40909309501456309</v>
      </c>
      <c r="BL32" s="10">
        <v>0.21983528939751887</v>
      </c>
      <c r="BM32" s="10">
        <v>0.21701285683405738</v>
      </c>
      <c r="BN32" s="41">
        <f t="shared" si="78"/>
        <v>0.28198041374871313</v>
      </c>
      <c r="BO32" s="41">
        <f t="shared" si="79"/>
        <v>0.11009185635340607</v>
      </c>
      <c r="BP32" s="10">
        <v>0.33858233169497548</v>
      </c>
      <c r="BQ32" s="10">
        <v>0.34361887081083548</v>
      </c>
      <c r="BR32" s="10">
        <v>0.20930335236118142</v>
      </c>
      <c r="BS32" s="41">
        <f t="shared" si="80"/>
        <v>0.29716818495566416</v>
      </c>
      <c r="BT32" s="41">
        <f t="shared" si="81"/>
        <v>7.6134836223037503E-2</v>
      </c>
    </row>
    <row r="33" spans="1:72" ht="15" x14ac:dyDescent="0.25">
      <c r="B33" s="44"/>
      <c r="C33" s="10"/>
      <c r="D33" s="10"/>
      <c r="E33" s="10"/>
      <c r="F33" s="41">
        <f>SUM(F28:F32)</f>
        <v>7.4082510108155724</v>
      </c>
      <c r="G33" s="41">
        <f>SUM(G28:G32)</f>
        <v>2.0959005219146767</v>
      </c>
      <c r="H33" s="10"/>
      <c r="I33" s="10"/>
      <c r="J33" s="10"/>
      <c r="K33" s="41">
        <f>SUM(K28:K32)</f>
        <v>15.292316772574003</v>
      </c>
      <c r="L33" s="41">
        <f>SUM(L28:L32)</f>
        <v>3.6259387478428131</v>
      </c>
      <c r="M33" s="10"/>
      <c r="N33" s="10"/>
      <c r="O33" s="10"/>
      <c r="P33" s="41">
        <f>SUM(P28:P32)</f>
        <v>15.965422294276699</v>
      </c>
      <c r="Q33" s="41">
        <f>SUM(Q28:Q32)</f>
        <v>2.6142450281761609</v>
      </c>
      <c r="R33" s="10"/>
      <c r="S33" s="10"/>
      <c r="T33" s="10"/>
      <c r="U33" s="41">
        <f>SUM(U28:U32)</f>
        <v>19.330608088937694</v>
      </c>
      <c r="V33" s="41">
        <f>SUM(V28:V32)</f>
        <v>3.7127391403448535</v>
      </c>
      <c r="W33" s="10"/>
      <c r="X33" s="10"/>
      <c r="Y33" s="10"/>
      <c r="Z33" s="41">
        <f>SUM(Z28:Z32)</f>
        <v>18.83126969129674</v>
      </c>
      <c r="AA33" s="41">
        <f>SUM(AA28:AA32)</f>
        <v>2.7933991603479846</v>
      </c>
      <c r="AB33" s="10"/>
      <c r="AC33" s="10"/>
      <c r="AD33" s="10"/>
      <c r="AE33" s="41">
        <f>SUM(AE28:AE32)</f>
        <v>17.519178725245588</v>
      </c>
      <c r="AF33" s="41">
        <f>SUM(AF28:AF32)</f>
        <v>1.952442295232633</v>
      </c>
      <c r="AG33" s="10"/>
      <c r="AH33" s="10"/>
      <c r="AI33" s="10"/>
      <c r="AJ33" s="41">
        <f>SUM(AJ28:AJ32)</f>
        <v>15.930233933958082</v>
      </c>
      <c r="AK33" s="41">
        <f>SUM(AK28:AK32)</f>
        <v>3.1611992140367611</v>
      </c>
      <c r="AL33" s="10"/>
      <c r="AM33" s="10"/>
      <c r="AN33" s="10"/>
      <c r="AO33" s="41">
        <f>SUM(AO28:AO32)</f>
        <v>22.440299782305157</v>
      </c>
      <c r="AP33" s="41">
        <f>SUM(AP28:AP32)</f>
        <v>16.143622253557481</v>
      </c>
      <c r="AQ33" s="10"/>
      <c r="AR33" s="10"/>
      <c r="AS33" s="10"/>
      <c r="AT33" s="41">
        <f>SUM(AT28:AT32)</f>
        <v>5.2054840742464812</v>
      </c>
      <c r="AU33" s="41">
        <f>SUM(AU28:AU32)</f>
        <v>0.56002615990966798</v>
      </c>
      <c r="AV33" s="10"/>
      <c r="AW33" s="10"/>
      <c r="AX33" s="10"/>
      <c r="AY33" s="41">
        <f>SUM(AY28:AY32)</f>
        <v>5.2264122685588452</v>
      </c>
      <c r="AZ33" s="41">
        <f>SUM(AZ28:AZ32)</f>
        <v>1.267073859796696</v>
      </c>
      <c r="BA33" s="10"/>
      <c r="BB33" s="10"/>
      <c r="BC33" s="10"/>
      <c r="BD33" s="41">
        <f>SUM(BD28:BD32)</f>
        <v>15.741613350489894</v>
      </c>
      <c r="BE33" s="41">
        <f>SUM(BE28:BE32)</f>
        <v>4.0259142722433285</v>
      </c>
      <c r="BF33" s="10"/>
      <c r="BG33" s="10"/>
      <c r="BH33" s="10"/>
      <c r="BI33" s="41">
        <f>SUM(BI28:BI32)</f>
        <v>12.236849385069791</v>
      </c>
      <c r="BJ33" s="41">
        <f>SUM(BJ28:BJ32)</f>
        <v>4.5531595760217147</v>
      </c>
      <c r="BK33" s="10"/>
      <c r="BL33" s="10"/>
      <c r="BM33" s="10"/>
      <c r="BN33" s="41">
        <f>SUM(BN28:BN32)</f>
        <v>12.821334024854343</v>
      </c>
      <c r="BO33" s="41">
        <f>SUM(BO28:BO32)</f>
        <v>2.6519717423093057</v>
      </c>
      <c r="BP33" s="10"/>
      <c r="BQ33" s="10"/>
      <c r="BR33" s="10"/>
      <c r="BS33" s="41">
        <f>SUM(BS28:BS32)</f>
        <v>4.7901677008997012</v>
      </c>
      <c r="BT33" s="41">
        <f>SUM(BT28:BT32)</f>
        <v>0.41275157805027873</v>
      </c>
    </row>
    <row r="34" spans="1:72" ht="15" x14ac:dyDescent="0.25">
      <c r="B34" s="44"/>
      <c r="C34" s="10"/>
      <c r="D34" s="10"/>
      <c r="E34" s="10"/>
      <c r="F34" s="41"/>
      <c r="G34" s="41"/>
      <c r="H34" s="10"/>
      <c r="I34" s="10"/>
      <c r="J34" s="10"/>
      <c r="K34" s="41"/>
      <c r="L34" s="41"/>
      <c r="M34" s="10"/>
      <c r="N34" s="10"/>
      <c r="O34" s="10"/>
      <c r="P34" s="41"/>
      <c r="Q34" s="41"/>
      <c r="R34" s="10"/>
      <c r="S34" s="10"/>
      <c r="T34" s="10"/>
      <c r="U34" s="41"/>
      <c r="V34" s="41"/>
      <c r="W34" s="10"/>
      <c r="X34" s="10"/>
      <c r="Y34" s="10"/>
      <c r="Z34" s="41"/>
      <c r="AA34" s="41"/>
      <c r="AB34" s="10"/>
      <c r="AC34" s="10"/>
      <c r="AD34" s="10"/>
      <c r="AE34" s="41"/>
      <c r="AF34" s="41"/>
      <c r="AG34" s="10"/>
      <c r="AH34" s="10"/>
      <c r="AI34" s="10"/>
      <c r="AJ34" s="41"/>
      <c r="AK34" s="41"/>
      <c r="AL34" s="10"/>
      <c r="AM34" s="10"/>
      <c r="AN34" s="10"/>
      <c r="AO34" s="41"/>
      <c r="AP34" s="41"/>
      <c r="AQ34" s="10"/>
      <c r="AR34" s="10"/>
      <c r="AS34" s="10"/>
      <c r="AT34" s="41"/>
      <c r="AU34" s="41"/>
      <c r="AV34" s="10"/>
      <c r="AW34" s="10"/>
      <c r="AX34" s="10"/>
      <c r="AY34" s="41"/>
      <c r="AZ34" s="41"/>
      <c r="BA34" s="10"/>
      <c r="BB34" s="10"/>
      <c r="BC34" s="10"/>
      <c r="BD34" s="41"/>
      <c r="BE34" s="41"/>
      <c r="BF34" s="10"/>
      <c r="BG34" s="10"/>
      <c r="BH34" s="10"/>
      <c r="BI34" s="41"/>
      <c r="BJ34" s="41"/>
      <c r="BK34" s="10"/>
      <c r="BL34" s="10"/>
      <c r="BM34" s="10"/>
      <c r="BN34" s="41"/>
      <c r="BO34" s="41"/>
      <c r="BP34" s="10"/>
      <c r="BQ34" s="10"/>
      <c r="BR34" s="10"/>
      <c r="BS34" s="41"/>
      <c r="BT34" s="41"/>
    </row>
    <row r="35" spans="1:72" ht="15" x14ac:dyDescent="0.25">
      <c r="A35" s="135" t="s">
        <v>218</v>
      </c>
      <c r="B35" s="22" t="s">
        <v>219</v>
      </c>
      <c r="C35" s="10">
        <v>4.5294795779391599</v>
      </c>
      <c r="D35" s="10">
        <v>2.9755672719561184</v>
      </c>
      <c r="E35" s="10">
        <v>1.7546323330204547</v>
      </c>
      <c r="F35" s="41">
        <f t="shared" si="0"/>
        <v>3.0865597276385777</v>
      </c>
      <c r="G35" s="41">
        <f t="shared" si="1"/>
        <v>1.3907493670938882</v>
      </c>
      <c r="H35" s="10">
        <v>4.0800236498636959</v>
      </c>
      <c r="I35" s="10">
        <v>3.3658956718403492</v>
      </c>
      <c r="J35" s="10">
        <v>3.9939106119098082</v>
      </c>
      <c r="K35" s="41">
        <f t="shared" si="2"/>
        <v>3.8132766445379507</v>
      </c>
      <c r="L35" s="41">
        <f t="shared" si="3"/>
        <v>0.3898283787454439</v>
      </c>
      <c r="M35" s="10">
        <v>4.8253003469639619</v>
      </c>
      <c r="N35" s="10">
        <v>5.7322308616829538</v>
      </c>
      <c r="O35" s="10">
        <v>6.0870837381116267</v>
      </c>
      <c r="P35" s="41">
        <f t="shared" si="4"/>
        <v>5.5482049822528481</v>
      </c>
      <c r="Q35" s="41">
        <f t="shared" si="5"/>
        <v>0.65070997746234327</v>
      </c>
      <c r="R35" s="10">
        <v>3.4160746342374462</v>
      </c>
      <c r="S35" s="10">
        <v>4.2748862430104655</v>
      </c>
      <c r="T35" s="10">
        <v>3.6135064247825208</v>
      </c>
      <c r="U35" s="41">
        <f t="shared" si="6"/>
        <v>3.7681557673434778</v>
      </c>
      <c r="V35" s="41">
        <f t="shared" si="7"/>
        <v>0.44980735788415854</v>
      </c>
      <c r="W35" s="10">
        <v>5.3014540146952243</v>
      </c>
      <c r="X35" s="10">
        <v>4.8336336435130089</v>
      </c>
      <c r="Y35" s="10">
        <v>4.1224010427258619</v>
      </c>
      <c r="Z35" s="41">
        <f t="shared" si="8"/>
        <v>4.7524962336446981</v>
      </c>
      <c r="AA35" s="41">
        <f t="shared" si="9"/>
        <v>0.59369936595684081</v>
      </c>
      <c r="AB35" s="10">
        <v>4.8954148616089617</v>
      </c>
      <c r="AC35" s="10">
        <v>4.2014438957933855</v>
      </c>
      <c r="AD35" s="10">
        <v>4.5147233173119972</v>
      </c>
      <c r="AE35" s="41">
        <f t="shared" ref="AE35:AE42" si="82">AVERAGE(AB35:AD35)</f>
        <v>4.5371940249047817</v>
      </c>
      <c r="AF35" s="41">
        <f t="shared" ref="AF35:AF42" si="83">STDEV(AB35:AD35)</f>
        <v>0.3475307538528658</v>
      </c>
      <c r="AG35" s="10">
        <v>4.3609879543224785</v>
      </c>
      <c r="AH35" s="10">
        <v>4.1516280020731564</v>
      </c>
      <c r="AI35" s="10">
        <v>4.6757948224034545</v>
      </c>
      <c r="AJ35" s="41">
        <f t="shared" ref="AJ35:AJ42" si="84">AVERAGE(AG35:AI35)</f>
        <v>4.3961369262663625</v>
      </c>
      <c r="AK35" s="41">
        <f t="shared" ref="AK35:AK42" si="85">STDEV(AG35:AI35)</f>
        <v>0.26384522272599087</v>
      </c>
      <c r="AL35" s="10">
        <v>0.50950350225224106</v>
      </c>
      <c r="AM35" s="10">
        <v>0.5238203711046675</v>
      </c>
      <c r="AN35" s="10">
        <v>0.43532100498224108</v>
      </c>
      <c r="AO35" s="41">
        <f t="shared" ref="AO35:AO42" si="86">AVERAGE(AL35:AN35)</f>
        <v>0.48954829277971657</v>
      </c>
      <c r="AP35" s="41">
        <f t="shared" ref="AP35:AP42" si="87">STDEV(AL35:AN35)</f>
        <v>4.7504654928091722E-2</v>
      </c>
      <c r="AQ35" s="10">
        <v>2.0239927655781536</v>
      </c>
      <c r="AR35" s="10">
        <v>2.4889819243222049</v>
      </c>
      <c r="AS35" s="10">
        <v>2.1306798090693229</v>
      </c>
      <c r="AT35" s="41">
        <f t="shared" ref="AT35:AT42" si="88">AVERAGE(AQ35:AS35)</f>
        <v>2.2145514996565603</v>
      </c>
      <c r="AU35" s="41">
        <f t="shared" ref="AU35:AU42" si="89">STDEV(AQ35:AS35)</f>
        <v>0.24357663023953288</v>
      </c>
      <c r="AV35" s="10">
        <v>1.6519404772931285</v>
      </c>
      <c r="AW35" s="10">
        <v>1.1883861657734798</v>
      </c>
      <c r="AX35" s="10">
        <v>1.7510669950458246</v>
      </c>
      <c r="AY35" s="41">
        <f t="shared" ref="AY35:AY42" si="90">AVERAGE(AV35:AX35)</f>
        <v>1.5304645460374775</v>
      </c>
      <c r="AZ35" s="41">
        <f t="shared" ref="AZ35:AZ42" si="91">STDEV(AV35:AX35)</f>
        <v>0.30036599393652286</v>
      </c>
      <c r="BA35" s="10">
        <v>3.1595812958680325</v>
      </c>
      <c r="BB35" s="10">
        <v>2.1126379731993437</v>
      </c>
      <c r="BC35" s="10">
        <v>3.2363912448501271</v>
      </c>
      <c r="BD35" s="41">
        <f t="shared" ref="BD35:BD42" si="92">AVERAGE(BA35:BC35)</f>
        <v>2.8362035046391676</v>
      </c>
      <c r="BE35" s="41">
        <f t="shared" ref="BE35:BE42" si="93">STDEV(BA35:BC35)</f>
        <v>0.62780192002056223</v>
      </c>
      <c r="BF35" s="10">
        <v>3.0276008254359641</v>
      </c>
      <c r="BG35" s="10">
        <v>2.6566789016831152</v>
      </c>
      <c r="BH35" s="10">
        <v>3.8708033503282215</v>
      </c>
      <c r="BI35" s="41">
        <f t="shared" ref="BI35:BI42" si="94">AVERAGE(BF35:BH35)</f>
        <v>3.1850276924824339</v>
      </c>
      <c r="BJ35" s="41">
        <f t="shared" ref="BJ35:BJ42" si="95">STDEV(BF35:BH35)</f>
        <v>0.62218321903639551</v>
      </c>
      <c r="BK35" s="10">
        <v>2.5908136842224874</v>
      </c>
      <c r="BL35" s="10">
        <v>1.8428910735522508</v>
      </c>
      <c r="BM35" s="10">
        <v>2.6808195596772828</v>
      </c>
      <c r="BN35" s="41">
        <f t="shared" ref="BN35:BN42" si="96">AVERAGE(BK35:BM35)</f>
        <v>2.3715081058173402</v>
      </c>
      <c r="BO35" s="41">
        <f t="shared" ref="BO35:BO42" si="97">STDEV(BK35:BM35)</f>
        <v>0.46000243423775555</v>
      </c>
      <c r="BP35" s="10">
        <v>1.5924818563023173</v>
      </c>
      <c r="BQ35" s="10">
        <v>3.595593462865692</v>
      </c>
      <c r="BR35" s="10">
        <v>3.7005661413227102</v>
      </c>
      <c r="BS35" s="41">
        <f t="shared" ref="BS35:BS42" si="98">AVERAGE(BP35:BR35)</f>
        <v>2.9628804868302399</v>
      </c>
      <c r="BT35" s="41">
        <f t="shared" ref="BT35:BT42" si="99">STDEV(BP35:BR35)</f>
        <v>1.1879600669720416</v>
      </c>
    </row>
    <row r="36" spans="1:72" ht="15" x14ac:dyDescent="0.25">
      <c r="A36" s="135"/>
      <c r="B36" s="22" t="s">
        <v>220</v>
      </c>
      <c r="C36" s="10">
        <v>0.74891455159248566</v>
      </c>
      <c r="D36" s="10">
        <v>0.69832057395411551</v>
      </c>
      <c r="E36" s="10">
        <v>0.54284047647061773</v>
      </c>
      <c r="F36" s="41">
        <f t="shared" si="0"/>
        <v>0.66335853400573963</v>
      </c>
      <c r="G36" s="41">
        <f t="shared" si="1"/>
        <v>0.1073936184665894</v>
      </c>
      <c r="H36" s="10">
        <v>2.9249036127627948</v>
      </c>
      <c r="I36" s="10">
        <v>3.3457824901713771</v>
      </c>
      <c r="J36" s="10">
        <v>3.28690910359132</v>
      </c>
      <c r="K36" s="41">
        <f t="shared" si="2"/>
        <v>3.1858650688418302</v>
      </c>
      <c r="L36" s="41">
        <f t="shared" si="3"/>
        <v>0.22790827119922422</v>
      </c>
      <c r="M36" s="10">
        <v>3.3750601215597018</v>
      </c>
      <c r="N36" s="10">
        <v>4.2412128333333357</v>
      </c>
      <c r="O36" s="10">
        <v>3.0458940553307601</v>
      </c>
      <c r="P36" s="41">
        <f t="shared" si="4"/>
        <v>3.5540556700745989</v>
      </c>
      <c r="Q36" s="41">
        <f t="shared" si="5"/>
        <v>0.61743525980665137</v>
      </c>
      <c r="R36" s="10">
        <v>1.4738574940479989</v>
      </c>
      <c r="S36" s="10">
        <v>1.4957350756225425</v>
      </c>
      <c r="T36" s="10">
        <v>1.2951507863189788</v>
      </c>
      <c r="U36" s="41">
        <f t="shared" si="6"/>
        <v>1.4215811186631733</v>
      </c>
      <c r="V36" s="41">
        <f t="shared" si="7"/>
        <v>0.11003694309814918</v>
      </c>
      <c r="W36" s="10">
        <v>2.1287427249690571</v>
      </c>
      <c r="X36" s="10">
        <v>2.4295686483644752</v>
      </c>
      <c r="Y36" s="10">
        <v>2.2318062855239198</v>
      </c>
      <c r="Z36" s="41">
        <f t="shared" si="8"/>
        <v>2.2633725529524842</v>
      </c>
      <c r="AA36" s="41">
        <f t="shared" si="9"/>
        <v>0.15287701258268102</v>
      </c>
      <c r="AB36" s="10">
        <v>2.1952017899904988</v>
      </c>
      <c r="AC36" s="10">
        <v>2.1162406025309437</v>
      </c>
      <c r="AD36" s="10">
        <v>2.432636511451018</v>
      </c>
      <c r="AE36" s="41">
        <f t="shared" si="82"/>
        <v>2.2480263013241535</v>
      </c>
      <c r="AF36" s="41">
        <f t="shared" si="83"/>
        <v>0.16467973325084526</v>
      </c>
      <c r="AG36" s="10">
        <v>3.5738840784876236</v>
      </c>
      <c r="AH36" s="10">
        <v>3.7028634988938105</v>
      </c>
      <c r="AI36" s="10">
        <v>3.6609454458568371</v>
      </c>
      <c r="AJ36" s="41">
        <f t="shared" si="84"/>
        <v>3.6458976744127569</v>
      </c>
      <c r="AK36" s="41">
        <f t="shared" si="85"/>
        <v>6.5793231347562875E-2</v>
      </c>
      <c r="AL36" s="10">
        <v>4.652199110875463</v>
      </c>
      <c r="AM36" s="10">
        <v>4.3098318437027725</v>
      </c>
      <c r="AN36" s="10">
        <v>4.8257325418933306</v>
      </c>
      <c r="AO36" s="41">
        <f t="shared" si="86"/>
        <v>4.5959211654905223</v>
      </c>
      <c r="AP36" s="41">
        <f t="shared" si="87"/>
        <v>0.26251435760913938</v>
      </c>
      <c r="AQ36" s="10">
        <v>1.1587240142835253</v>
      </c>
      <c r="AR36" s="10">
        <v>0.93887066414428055</v>
      </c>
      <c r="AS36" s="10">
        <v>0.96991846597831533</v>
      </c>
      <c r="AT36" s="41">
        <f t="shared" si="88"/>
        <v>1.0225043814687071</v>
      </c>
      <c r="AU36" s="41">
        <f t="shared" si="89"/>
        <v>0.11898669157865642</v>
      </c>
      <c r="AV36" s="10">
        <v>0.90017112379673236</v>
      </c>
      <c r="AW36" s="10">
        <v>0.84044717807834657</v>
      </c>
      <c r="AX36" s="10">
        <v>1.4186402752966738</v>
      </c>
      <c r="AY36" s="41">
        <f t="shared" si="90"/>
        <v>1.0530861923905841</v>
      </c>
      <c r="AZ36" s="41">
        <f t="shared" si="91"/>
        <v>0.31798439909848952</v>
      </c>
      <c r="BA36" s="10">
        <v>0.73730192277034701</v>
      </c>
      <c r="BB36" s="10">
        <v>0.39619420247856652</v>
      </c>
      <c r="BC36" s="10">
        <v>0.67729938388214961</v>
      </c>
      <c r="BD36" s="41">
        <f t="shared" si="92"/>
        <v>0.60359850304368778</v>
      </c>
      <c r="BE36" s="41">
        <f t="shared" si="93"/>
        <v>0.18210569482566341</v>
      </c>
      <c r="BF36" s="10">
        <v>1.0276572859404145</v>
      </c>
      <c r="BG36" s="10">
        <v>0.74853511285314667</v>
      </c>
      <c r="BH36" s="10">
        <v>0.75177247281597415</v>
      </c>
      <c r="BI36" s="41">
        <f t="shared" si="94"/>
        <v>0.84265495720317851</v>
      </c>
      <c r="BJ36" s="41">
        <f t="shared" si="95"/>
        <v>0.16022489305202375</v>
      </c>
      <c r="BK36" s="10">
        <v>0.50689182557206869</v>
      </c>
      <c r="BL36" s="10">
        <v>0.51048168946316475</v>
      </c>
      <c r="BM36" s="10">
        <v>0.55668278964788043</v>
      </c>
      <c r="BN36" s="41">
        <f t="shared" si="96"/>
        <v>0.52468543489437136</v>
      </c>
      <c r="BO36" s="41">
        <f t="shared" si="97"/>
        <v>2.7768594024645619E-2</v>
      </c>
      <c r="BP36" s="10">
        <v>0.67915474425231714</v>
      </c>
      <c r="BQ36" s="10">
        <v>0.78036585454235352</v>
      </c>
      <c r="BR36" s="10">
        <v>0.98248359436484989</v>
      </c>
      <c r="BS36" s="41">
        <f t="shared" si="98"/>
        <v>0.81400139771984026</v>
      </c>
      <c r="BT36" s="41">
        <f t="shared" si="99"/>
        <v>0.15443642753988193</v>
      </c>
    </row>
    <row r="37" spans="1:72" ht="15" x14ac:dyDescent="0.25">
      <c r="A37" s="135"/>
      <c r="B37" s="22" t="s">
        <v>221</v>
      </c>
      <c r="C37" s="10">
        <v>1.7447183333957943</v>
      </c>
      <c r="D37" s="10">
        <v>1.4561677476164208</v>
      </c>
      <c r="E37" s="10">
        <v>0.92895149102437191</v>
      </c>
      <c r="F37" s="41">
        <f t="shared" si="0"/>
        <v>1.3766125240121958</v>
      </c>
      <c r="G37" s="41">
        <f t="shared" si="1"/>
        <v>0.41366128714226863</v>
      </c>
      <c r="H37" s="10">
        <v>1.0307847027727697</v>
      </c>
      <c r="I37" s="10">
        <v>1.1237911474771534</v>
      </c>
      <c r="J37" s="10">
        <v>0.45615682259622725</v>
      </c>
      <c r="K37" s="41">
        <f t="shared" si="2"/>
        <v>0.87024422428205017</v>
      </c>
      <c r="L37" s="41">
        <f t="shared" si="3"/>
        <v>0.36161282038296727</v>
      </c>
      <c r="M37" s="10">
        <v>0.86740031027001541</v>
      </c>
      <c r="N37" s="10">
        <v>0.62892087819603548</v>
      </c>
      <c r="O37" s="10">
        <v>0.93914572297789156</v>
      </c>
      <c r="P37" s="41">
        <f t="shared" si="4"/>
        <v>0.81182230381464748</v>
      </c>
      <c r="Q37" s="41">
        <f t="shared" si="5"/>
        <v>0.16240858869267488</v>
      </c>
      <c r="R37" s="10">
        <v>0.23578171999848557</v>
      </c>
      <c r="S37" s="10">
        <v>0.26616717558997977</v>
      </c>
      <c r="T37" s="10">
        <v>0.33930221025585633</v>
      </c>
      <c r="U37" s="41">
        <f t="shared" si="6"/>
        <v>0.28041703528144057</v>
      </c>
      <c r="V37" s="41">
        <f t="shared" si="7"/>
        <v>5.3211059486739314E-2</v>
      </c>
      <c r="W37" s="10">
        <v>0.3709145549377153</v>
      </c>
      <c r="X37" s="10">
        <v>0.34456673937697374</v>
      </c>
      <c r="Y37" s="10">
        <v>0.42603714035126883</v>
      </c>
      <c r="Z37" s="41">
        <f t="shared" si="8"/>
        <v>0.38050614488865264</v>
      </c>
      <c r="AA37" s="41">
        <f t="shared" si="9"/>
        <v>4.1573495247192012E-2</v>
      </c>
      <c r="AB37" s="10">
        <v>2.2852523353320144</v>
      </c>
      <c r="AC37" s="10">
        <v>0.37124781215118668</v>
      </c>
      <c r="AD37" s="10">
        <v>0.47983449799191863</v>
      </c>
      <c r="AE37" s="41">
        <f t="shared" si="82"/>
        <v>1.0454448818250399</v>
      </c>
      <c r="AF37" s="41">
        <f t="shared" si="83"/>
        <v>1.075076582581006</v>
      </c>
      <c r="AG37" s="10">
        <v>0.67946513230249195</v>
      </c>
      <c r="AH37" s="10">
        <v>0.56135810800354102</v>
      </c>
      <c r="AI37" s="10">
        <v>0.9181538851496267</v>
      </c>
      <c r="AJ37" s="41">
        <f t="shared" si="84"/>
        <v>0.71965904181855322</v>
      </c>
      <c r="AK37" s="41">
        <f t="shared" si="85"/>
        <v>0.18176212316915394</v>
      </c>
      <c r="AL37" s="10">
        <v>0.14398862603926305</v>
      </c>
      <c r="AM37" s="10">
        <v>0.2289377340085389</v>
      </c>
      <c r="AN37" s="10">
        <v>0.20246141292071881</v>
      </c>
      <c r="AO37" s="41">
        <f t="shared" si="86"/>
        <v>0.19179592432284023</v>
      </c>
      <c r="AP37" s="41">
        <f t="shared" si="87"/>
        <v>4.3467254588569662E-2</v>
      </c>
      <c r="AQ37" s="10">
        <v>2.3602901015302065</v>
      </c>
      <c r="AR37" s="10">
        <v>3.4633497786410521</v>
      </c>
      <c r="AS37" s="10">
        <v>3.4151054930812768</v>
      </c>
      <c r="AT37" s="41">
        <f t="shared" si="88"/>
        <v>3.0795817910841783</v>
      </c>
      <c r="AU37" s="41">
        <f t="shared" si="89"/>
        <v>0.62339175385013912</v>
      </c>
      <c r="AV37" s="10">
        <v>1.5146022429647343</v>
      </c>
      <c r="AW37" s="10">
        <v>1.4276619333443681</v>
      </c>
      <c r="AX37" s="10">
        <v>1.5585454588720484</v>
      </c>
      <c r="AY37" s="41">
        <f t="shared" si="90"/>
        <v>1.5002698783937169</v>
      </c>
      <c r="AZ37" s="41">
        <f t="shared" si="91"/>
        <v>6.6608459067044587E-2</v>
      </c>
      <c r="BA37" s="10">
        <v>0.66275313651169621</v>
      </c>
      <c r="BB37" s="10">
        <v>0.62503102052688519</v>
      </c>
      <c r="BC37" s="10">
        <v>0.65141901617489628</v>
      </c>
      <c r="BD37" s="41">
        <f t="shared" si="92"/>
        <v>0.64640105773782597</v>
      </c>
      <c r="BE37" s="41">
        <f t="shared" si="93"/>
        <v>1.9355217352176855E-2</v>
      </c>
      <c r="BF37" s="10">
        <v>0.58778215308437554</v>
      </c>
      <c r="BG37" s="10">
        <v>0.80524437401877524</v>
      </c>
      <c r="BH37" s="10">
        <v>0.86502554969015377</v>
      </c>
      <c r="BI37" s="41">
        <f t="shared" si="94"/>
        <v>0.75268402559776815</v>
      </c>
      <c r="BJ37" s="41">
        <f t="shared" si="95"/>
        <v>0.1459037967634175</v>
      </c>
      <c r="BK37" s="10">
        <v>0.835993384945523</v>
      </c>
      <c r="BL37" s="10">
        <v>0.94195089048182512</v>
      </c>
      <c r="BM37" s="10">
        <v>0.57024032962400373</v>
      </c>
      <c r="BN37" s="41">
        <f t="shared" si="96"/>
        <v>0.78272820168378399</v>
      </c>
      <c r="BO37" s="41">
        <f t="shared" si="97"/>
        <v>0.19149430820324356</v>
      </c>
      <c r="BP37" s="10">
        <v>1.6879351150358874</v>
      </c>
      <c r="BQ37" s="10">
        <v>1.6265548641484489</v>
      </c>
      <c r="BR37" s="10">
        <v>1.2585774475238241</v>
      </c>
      <c r="BS37" s="41">
        <f t="shared" si="98"/>
        <v>1.52435580890272</v>
      </c>
      <c r="BT37" s="41">
        <f t="shared" si="99"/>
        <v>0.23220785265078669</v>
      </c>
    </row>
    <row r="38" spans="1:72" ht="15" x14ac:dyDescent="0.25">
      <c r="A38" s="135"/>
      <c r="B38" s="22" t="s">
        <v>222</v>
      </c>
      <c r="C38" s="10">
        <v>0.88564502578366777</v>
      </c>
      <c r="D38" s="10">
        <v>0.69608913570521247</v>
      </c>
      <c r="E38" s="10">
        <v>0.72730468469571907</v>
      </c>
      <c r="F38" s="41">
        <f t="shared" si="0"/>
        <v>0.76967961539486651</v>
      </c>
      <c r="G38" s="41">
        <f t="shared" si="1"/>
        <v>0.10163456562448052</v>
      </c>
      <c r="H38" s="10">
        <v>0.2816909074783544</v>
      </c>
      <c r="I38" s="10">
        <v>8.8997194240272623E-2</v>
      </c>
      <c r="J38" s="10">
        <v>0.23046792004260452</v>
      </c>
      <c r="K38" s="41">
        <f t="shared" si="2"/>
        <v>0.20038534058707716</v>
      </c>
      <c r="L38" s="41">
        <f t="shared" si="3"/>
        <v>9.980700361394293E-2</v>
      </c>
      <c r="M38" s="10">
        <v>0.11785732384152617</v>
      </c>
      <c r="N38" s="10">
        <v>8.6622209716936543E-2</v>
      </c>
      <c r="O38" s="10">
        <v>0.13751306546357145</v>
      </c>
      <c r="P38" s="41">
        <f t="shared" si="4"/>
        <v>0.11399753300734472</v>
      </c>
      <c r="Q38" s="41">
        <f t="shared" si="5"/>
        <v>2.5664046614260277E-2</v>
      </c>
      <c r="R38" s="10">
        <v>5.3592824364355439E-2</v>
      </c>
      <c r="S38" s="10">
        <v>8.4678984415666445E-2</v>
      </c>
      <c r="T38" s="10">
        <v>6.5868011184181119E-2</v>
      </c>
      <c r="U38" s="41">
        <f t="shared" si="6"/>
        <v>6.8046606654734332E-2</v>
      </c>
      <c r="V38" s="41">
        <f t="shared" si="7"/>
        <v>1.5657172329388458E-2</v>
      </c>
      <c r="W38" s="10">
        <v>0.11077020781984694</v>
      </c>
      <c r="X38" s="10">
        <v>5.9894648558483143E-2</v>
      </c>
      <c r="Y38" s="10">
        <v>9.1812725208501131E-2</v>
      </c>
      <c r="Z38" s="41">
        <f t="shared" si="8"/>
        <v>8.7492527195610403E-2</v>
      </c>
      <c r="AA38" s="41">
        <f t="shared" si="9"/>
        <v>2.5711451061580952E-2</v>
      </c>
      <c r="AB38" s="10">
        <v>0.11732542909817145</v>
      </c>
      <c r="AC38" s="10">
        <v>9.1805828312917642E-2</v>
      </c>
      <c r="AD38" s="10">
        <v>0.10903271513999425</v>
      </c>
      <c r="AE38" s="41">
        <f t="shared" si="82"/>
        <v>0.10605465751702779</v>
      </c>
      <c r="AF38" s="41">
        <f t="shared" si="83"/>
        <v>1.3017838778536291E-2</v>
      </c>
      <c r="AG38" s="10">
        <v>0.18256536700066245</v>
      </c>
      <c r="AH38" s="10">
        <v>0.1521914108507435</v>
      </c>
      <c r="AI38" s="10">
        <v>0.20573955612963871</v>
      </c>
      <c r="AJ38" s="41">
        <f t="shared" si="84"/>
        <v>0.18016544466034823</v>
      </c>
      <c r="AK38" s="41">
        <f t="shared" si="85"/>
        <v>2.6854621317979294E-2</v>
      </c>
      <c r="AL38" s="10">
        <v>8.7305924407328293E-3</v>
      </c>
      <c r="AM38" s="10">
        <v>0.10607559829367277</v>
      </c>
      <c r="AN38" s="10">
        <v>0.1050800813203487</v>
      </c>
      <c r="AO38" s="41">
        <f t="shared" si="86"/>
        <v>7.329542401825144E-2</v>
      </c>
      <c r="AP38" s="41">
        <f t="shared" si="87"/>
        <v>5.591699983892242E-2</v>
      </c>
      <c r="AQ38" s="10">
        <v>0.54598171174834786</v>
      </c>
      <c r="AR38" s="10">
        <v>0.72556127968475825</v>
      </c>
      <c r="AS38" s="10">
        <v>0.63426774658676344</v>
      </c>
      <c r="AT38" s="41">
        <f t="shared" si="88"/>
        <v>0.63527024600662318</v>
      </c>
      <c r="AU38" s="41">
        <f t="shared" si="89"/>
        <v>8.9793981195134792E-2</v>
      </c>
      <c r="AV38" s="10">
        <v>0.98201924302870236</v>
      </c>
      <c r="AW38" s="10">
        <v>0.52599025195290749</v>
      </c>
      <c r="AX38" s="10">
        <v>0.5086594150976298</v>
      </c>
      <c r="AY38" s="41">
        <f t="shared" si="90"/>
        <v>0.67222297002641318</v>
      </c>
      <c r="AZ38" s="41">
        <f t="shared" si="91"/>
        <v>0.26843134606656455</v>
      </c>
      <c r="BA38" s="10">
        <v>0.28556274489913946</v>
      </c>
      <c r="BB38" s="10">
        <v>0.23726021678449186</v>
      </c>
      <c r="BC38" s="10">
        <v>0.35524236603030623</v>
      </c>
      <c r="BD38" s="41">
        <f t="shared" si="92"/>
        <v>0.29268844257131249</v>
      </c>
      <c r="BE38" s="41">
        <f t="shared" si="93"/>
        <v>5.9312971268111643E-2</v>
      </c>
      <c r="BF38" s="10">
        <v>0.35804505045272911</v>
      </c>
      <c r="BG38" s="10">
        <v>0.53151002379002688</v>
      </c>
      <c r="BH38" s="10">
        <v>0.44911166939514707</v>
      </c>
      <c r="BI38" s="41">
        <f t="shared" si="94"/>
        <v>0.44622224787930104</v>
      </c>
      <c r="BJ38" s="41">
        <f t="shared" si="95"/>
        <v>8.6768576173920794E-2</v>
      </c>
      <c r="BK38" s="10">
        <v>0.45886686729578829</v>
      </c>
      <c r="BL38" s="10">
        <v>0.36271122381863208</v>
      </c>
      <c r="BM38" s="10">
        <v>0.51560896519406296</v>
      </c>
      <c r="BN38" s="41">
        <f t="shared" si="96"/>
        <v>0.44572901876949444</v>
      </c>
      <c r="BO38" s="41">
        <f t="shared" si="97"/>
        <v>7.7290892913407933E-2</v>
      </c>
      <c r="BP38" s="10">
        <v>0.60905956438539643</v>
      </c>
      <c r="BQ38" s="10">
        <v>0.73140278381866575</v>
      </c>
      <c r="BR38" s="10">
        <v>1.1732826212058491</v>
      </c>
      <c r="BS38" s="41">
        <f t="shared" si="98"/>
        <v>0.83791498980330381</v>
      </c>
      <c r="BT38" s="41">
        <f t="shared" si="99"/>
        <v>0.29680894861802815</v>
      </c>
    </row>
    <row r="39" spans="1:72" ht="15" x14ac:dyDescent="0.25">
      <c r="A39" s="135"/>
      <c r="B39" s="22" t="s">
        <v>223</v>
      </c>
      <c r="C39" s="10">
        <v>0.30245260104099186</v>
      </c>
      <c r="D39" s="10">
        <v>0.29203523185356234</v>
      </c>
      <c r="E39" s="10">
        <v>0.22968196615782743</v>
      </c>
      <c r="F39" s="41">
        <f t="shared" si="0"/>
        <v>0.27472326635079386</v>
      </c>
      <c r="G39" s="41">
        <f t="shared" si="1"/>
        <v>3.9353137581411422E-2</v>
      </c>
      <c r="H39" s="10">
        <v>1.0105167471762424</v>
      </c>
      <c r="I39" s="10">
        <v>0.60064865733996409</v>
      </c>
      <c r="J39" s="10">
        <v>0.55045798485463537</v>
      </c>
      <c r="K39" s="41">
        <f t="shared" si="2"/>
        <v>0.72054112979028062</v>
      </c>
      <c r="L39" s="41">
        <f t="shared" si="3"/>
        <v>0.25237703918920518</v>
      </c>
      <c r="M39" s="10">
        <v>0.59142127507695486</v>
      </c>
      <c r="N39" s="10">
        <v>0.74864813727659563</v>
      </c>
      <c r="O39" s="10">
        <v>0.59008610204354062</v>
      </c>
      <c r="P39" s="41">
        <f t="shared" si="4"/>
        <v>0.64338517146569707</v>
      </c>
      <c r="Q39" s="41">
        <f t="shared" si="5"/>
        <v>9.1162846874354456E-2</v>
      </c>
      <c r="R39" s="10">
        <v>0.17287343041346054</v>
      </c>
      <c r="S39" s="10">
        <v>0.24929244760876584</v>
      </c>
      <c r="T39" s="10">
        <v>0.1171267767908851</v>
      </c>
      <c r="U39" s="41">
        <f t="shared" si="6"/>
        <v>0.17976421827103717</v>
      </c>
      <c r="V39" s="41">
        <f t="shared" si="7"/>
        <v>6.6351739643046956E-2</v>
      </c>
      <c r="W39" s="10">
        <v>0.35797455067450057</v>
      </c>
      <c r="X39" s="10">
        <v>0.36119926500185462</v>
      </c>
      <c r="Y39" s="10">
        <v>0.24352878582359458</v>
      </c>
      <c r="Z39" s="41">
        <f t="shared" si="8"/>
        <v>0.32090086716664995</v>
      </c>
      <c r="AA39" s="41">
        <f t="shared" si="9"/>
        <v>6.7025584101449903E-2</v>
      </c>
      <c r="AB39" s="10">
        <v>0.71596648261573215</v>
      </c>
      <c r="AC39" s="10">
        <v>0.26875175622929226</v>
      </c>
      <c r="AD39" s="10">
        <v>0.44785211652590307</v>
      </c>
      <c r="AE39" s="41">
        <f t="shared" si="82"/>
        <v>0.47752345179030914</v>
      </c>
      <c r="AF39" s="41">
        <f t="shared" si="83"/>
        <v>0.225078972755129</v>
      </c>
      <c r="AG39" s="10">
        <v>0.62808069594235982</v>
      </c>
      <c r="AH39" s="10">
        <v>0.61965682152720103</v>
      </c>
      <c r="AI39" s="10">
        <v>0.5803137185580256</v>
      </c>
      <c r="AJ39" s="41">
        <f t="shared" si="84"/>
        <v>0.60935041200919549</v>
      </c>
      <c r="AK39" s="41">
        <f t="shared" si="85"/>
        <v>2.549681529080643E-2</v>
      </c>
      <c r="AL39" s="10">
        <v>4.1991096301954821E-2</v>
      </c>
      <c r="AM39" s="10">
        <v>6.2515652103307576E-2</v>
      </c>
      <c r="AN39" s="10">
        <v>7.4336289419769316E-2</v>
      </c>
      <c r="AO39" s="41">
        <f t="shared" si="86"/>
        <v>5.9614345941677228E-2</v>
      </c>
      <c r="AP39" s="41">
        <f t="shared" si="87"/>
        <v>1.6366614266237707E-2</v>
      </c>
      <c r="AQ39" s="10">
        <v>0.37324934418867017</v>
      </c>
      <c r="AR39" s="10">
        <v>0.44247354893476992</v>
      </c>
      <c r="AS39" s="10">
        <v>0.38635190707753331</v>
      </c>
      <c r="AT39" s="41">
        <f t="shared" si="88"/>
        <v>0.40069160006699117</v>
      </c>
      <c r="AU39" s="41">
        <f t="shared" si="89"/>
        <v>3.6772513198806721E-2</v>
      </c>
      <c r="AV39" s="10">
        <v>0.64288529423833396</v>
      </c>
      <c r="AW39" s="10">
        <v>0.30299987525797101</v>
      </c>
      <c r="AX39" s="10">
        <v>0.29052440349192088</v>
      </c>
      <c r="AY39" s="41">
        <f t="shared" si="90"/>
        <v>0.41213652432940862</v>
      </c>
      <c r="AZ39" s="41">
        <f t="shared" si="91"/>
        <v>0.19993162696233929</v>
      </c>
      <c r="BA39" s="10">
        <v>0.11727304608709224</v>
      </c>
      <c r="BB39" s="10">
        <v>5.7074291169503168E-2</v>
      </c>
      <c r="BC39" s="10">
        <v>6.7923424670045002E-2</v>
      </c>
      <c r="BD39" s="41">
        <f t="shared" si="92"/>
        <v>8.0756920642213473E-2</v>
      </c>
      <c r="BE39" s="41">
        <f t="shared" si="93"/>
        <v>3.2085767679108701E-2</v>
      </c>
      <c r="BF39" s="10">
        <v>0.12731897994714497</v>
      </c>
      <c r="BG39" s="10">
        <v>0.13446845793795748</v>
      </c>
      <c r="BH39" s="10">
        <v>0.14546891769901854</v>
      </c>
      <c r="BI39" s="41">
        <f t="shared" si="94"/>
        <v>0.13575211852804034</v>
      </c>
      <c r="BJ39" s="41">
        <f t="shared" si="95"/>
        <v>9.1428058320255409E-3</v>
      </c>
      <c r="BK39" s="10">
        <v>0.14835286066347178</v>
      </c>
      <c r="BL39" s="10">
        <v>0.11760019849667259</v>
      </c>
      <c r="BM39" s="10">
        <v>0.16195565749514515</v>
      </c>
      <c r="BN39" s="41">
        <f t="shared" si="96"/>
        <v>0.14263623888509649</v>
      </c>
      <c r="BO39" s="41">
        <f t="shared" si="97"/>
        <v>2.272358926664186E-2</v>
      </c>
      <c r="BP39" s="10">
        <v>0.30523239553999487</v>
      </c>
      <c r="BQ39" s="10">
        <v>0.26896362812816854</v>
      </c>
      <c r="BR39" s="10">
        <v>0.31978098124671317</v>
      </c>
      <c r="BS39" s="41">
        <f t="shared" si="98"/>
        <v>0.29799233497162553</v>
      </c>
      <c r="BT39" s="41">
        <f t="shared" si="99"/>
        <v>2.6170875076484485E-2</v>
      </c>
    </row>
    <row r="40" spans="1:72" ht="15" x14ac:dyDescent="0.25">
      <c r="A40" s="135"/>
      <c r="B40" s="22" t="s">
        <v>224</v>
      </c>
      <c r="C40" s="10">
        <v>0.57316412193502675</v>
      </c>
      <c r="D40" s="10">
        <v>0.40279786727725214</v>
      </c>
      <c r="E40" s="10">
        <v>0.43658088057254762</v>
      </c>
      <c r="F40" s="41">
        <f t="shared" si="0"/>
        <v>0.47084762326160884</v>
      </c>
      <c r="G40" s="41">
        <f t="shared" si="1"/>
        <v>9.0204337048825675E-2</v>
      </c>
      <c r="H40" s="10">
        <v>1.0912584917130006</v>
      </c>
      <c r="I40" s="10">
        <v>0.2886427775686275</v>
      </c>
      <c r="J40" s="10">
        <v>0.51842773487141502</v>
      </c>
      <c r="K40" s="41">
        <f t="shared" si="2"/>
        <v>0.63277633471768102</v>
      </c>
      <c r="L40" s="41">
        <f t="shared" si="3"/>
        <v>0.41334573647610251</v>
      </c>
      <c r="M40" s="10">
        <v>0.58490058259851485</v>
      </c>
      <c r="N40" s="10">
        <v>0.73250414776572736</v>
      </c>
      <c r="O40" s="10">
        <v>0.58613720488481125</v>
      </c>
      <c r="P40" s="41">
        <f t="shared" si="4"/>
        <v>0.63451397841635115</v>
      </c>
      <c r="Q40" s="41">
        <f t="shared" si="5"/>
        <v>8.4864228480021717E-2</v>
      </c>
      <c r="R40" s="10">
        <v>0.25650518108147374</v>
      </c>
      <c r="S40" s="10">
        <v>0.16053896691496833</v>
      </c>
      <c r="T40" s="10">
        <v>2.9367583321186917E-2</v>
      </c>
      <c r="U40" s="41">
        <f t="shared" si="6"/>
        <v>0.14880391043920968</v>
      </c>
      <c r="V40" s="41">
        <f t="shared" si="7"/>
        <v>0.11402261066097988</v>
      </c>
      <c r="W40" s="10">
        <v>0.22936680618440919</v>
      </c>
      <c r="X40" s="10">
        <v>0.60563713638126648</v>
      </c>
      <c r="Y40" s="10">
        <v>0.16937664564544705</v>
      </c>
      <c r="Z40" s="41">
        <f t="shared" si="8"/>
        <v>0.3347935294037076</v>
      </c>
      <c r="AA40" s="41">
        <f t="shared" si="9"/>
        <v>0.23646754411722851</v>
      </c>
      <c r="AB40" s="10">
        <v>0.19426783999838246</v>
      </c>
      <c r="AC40" s="10">
        <v>0.27717896133511849</v>
      </c>
      <c r="AD40" s="10">
        <v>0.11606390054990653</v>
      </c>
      <c r="AE40" s="41">
        <f t="shared" si="82"/>
        <v>0.19583690062780248</v>
      </c>
      <c r="AF40" s="41">
        <f t="shared" si="83"/>
        <v>8.0568990104132043E-2</v>
      </c>
      <c r="AG40" s="10">
        <v>0.23522210327804194</v>
      </c>
      <c r="AH40" s="10">
        <v>0.45131759702600116</v>
      </c>
      <c r="AI40" s="10">
        <v>0.22588296902513499</v>
      </c>
      <c r="AJ40" s="41">
        <f t="shared" si="84"/>
        <v>0.3041408897763927</v>
      </c>
      <c r="AK40" s="41">
        <f t="shared" si="85"/>
        <v>0.12754427554687092</v>
      </c>
      <c r="AL40" s="10">
        <v>2.0405679808558973E-2</v>
      </c>
      <c r="AM40" s="10">
        <v>9.2728509254587782E-2</v>
      </c>
      <c r="AN40" s="10">
        <v>2.6215684109220511E-2</v>
      </c>
      <c r="AO40" s="41">
        <f t="shared" si="86"/>
        <v>4.6449957724122422E-2</v>
      </c>
      <c r="AP40" s="41">
        <f t="shared" si="87"/>
        <v>4.0183544969450855E-2</v>
      </c>
      <c r="AQ40" s="10">
        <v>6.0814466173219319</v>
      </c>
      <c r="AR40" s="10">
        <v>0.70620858363567951</v>
      </c>
      <c r="AS40" s="10">
        <v>0.79809752748308838</v>
      </c>
      <c r="AT40" s="41">
        <f t="shared" si="88"/>
        <v>2.5285842428135665</v>
      </c>
      <c r="AU40" s="41">
        <f t="shared" si="89"/>
        <v>3.0772120797319547</v>
      </c>
      <c r="AV40" s="10">
        <v>1.3260242023068165</v>
      </c>
      <c r="AW40" s="10">
        <v>1.0262692869440584</v>
      </c>
      <c r="AX40" s="10">
        <v>1.2222230863308001</v>
      </c>
      <c r="AY40" s="41">
        <f t="shared" si="90"/>
        <v>1.1915055251938915</v>
      </c>
      <c r="AZ40" s="41">
        <f t="shared" si="91"/>
        <v>0.15222000112561937</v>
      </c>
      <c r="BA40" s="10">
        <v>1.7159333057693362</v>
      </c>
      <c r="BB40" s="10">
        <v>1.9815936372875054</v>
      </c>
      <c r="BC40" s="10">
        <v>1.5000602879672591</v>
      </c>
      <c r="BD40" s="41">
        <f t="shared" si="92"/>
        <v>1.7325290770080335</v>
      </c>
      <c r="BE40" s="41">
        <f t="shared" si="93"/>
        <v>0.2411952660069194</v>
      </c>
      <c r="BF40" s="10">
        <v>1.6029673905298236</v>
      </c>
      <c r="BG40" s="10">
        <v>1.3236247592778365</v>
      </c>
      <c r="BH40" s="10">
        <v>1.7456365796560309</v>
      </c>
      <c r="BI40" s="41">
        <f t="shared" si="94"/>
        <v>1.557409576487897</v>
      </c>
      <c r="BJ40" s="41">
        <f t="shared" si="95"/>
        <v>0.21466282852403373</v>
      </c>
      <c r="BK40" s="10">
        <v>1.7287357959657321</v>
      </c>
      <c r="BL40" s="10">
        <v>2.1158037733491817</v>
      </c>
      <c r="BM40" s="10">
        <v>1.8080882458804484</v>
      </c>
      <c r="BN40" s="41">
        <f t="shared" si="96"/>
        <v>1.8842092717317873</v>
      </c>
      <c r="BO40" s="41">
        <f t="shared" si="97"/>
        <v>0.20445344876382943</v>
      </c>
      <c r="BP40" s="10">
        <v>0.91225852003458274</v>
      </c>
      <c r="BQ40" s="10">
        <v>1.0442490461214256</v>
      </c>
      <c r="BR40" s="10">
        <v>0.98168516921095939</v>
      </c>
      <c r="BS40" s="41">
        <f t="shared" si="98"/>
        <v>0.97939757845565589</v>
      </c>
      <c r="BT40" s="41">
        <f t="shared" si="99"/>
        <v>6.6024991842242545E-2</v>
      </c>
    </row>
    <row r="41" spans="1:72" ht="15" x14ac:dyDescent="0.25">
      <c r="A41" s="135"/>
      <c r="B41" s="22" t="s">
        <v>225</v>
      </c>
      <c r="C41" s="10">
        <v>0.46826360156478469</v>
      </c>
      <c r="D41" s="10">
        <v>0.24938600838852421</v>
      </c>
      <c r="E41" s="10">
        <v>0.10685338353905882</v>
      </c>
      <c r="F41" s="41">
        <f t="shared" si="0"/>
        <v>0.27483433116412259</v>
      </c>
      <c r="G41" s="41">
        <f t="shared" si="1"/>
        <v>0.18204408606823488</v>
      </c>
      <c r="H41" s="10">
        <v>0.87698277185927176</v>
      </c>
      <c r="I41" s="10">
        <v>9.6299188957155446E-2</v>
      </c>
      <c r="J41" s="10">
        <v>0.11255412673623101</v>
      </c>
      <c r="K41" s="41">
        <f t="shared" si="2"/>
        <v>0.36194536251755277</v>
      </c>
      <c r="L41" s="41">
        <f t="shared" si="3"/>
        <v>0.44610952188517833</v>
      </c>
      <c r="M41" s="10">
        <v>0.16146484150573776</v>
      </c>
      <c r="N41" s="10">
        <v>0.21116902030791257</v>
      </c>
      <c r="O41" s="10">
        <v>0.16892916739892666</v>
      </c>
      <c r="P41" s="41">
        <f t="shared" si="4"/>
        <v>0.18052100973752569</v>
      </c>
      <c r="Q41" s="41">
        <f t="shared" si="5"/>
        <v>2.680306799979873E-2</v>
      </c>
      <c r="R41" s="10">
        <v>3.3011357017978069E-2</v>
      </c>
      <c r="S41" s="10">
        <v>6.8207242552016489E-2</v>
      </c>
      <c r="T41" s="10">
        <v>2.9782396015101572E-2</v>
      </c>
      <c r="U41" s="41">
        <f t="shared" si="6"/>
        <v>4.3666998528365371E-2</v>
      </c>
      <c r="V41" s="41">
        <f t="shared" si="7"/>
        <v>2.1313709903364623E-2</v>
      </c>
      <c r="W41" s="10">
        <v>0.1330139903622489</v>
      </c>
      <c r="X41" s="10">
        <v>7.5824346904695653E-2</v>
      </c>
      <c r="Y41" s="10">
        <v>8.1481153418620236E-2</v>
      </c>
      <c r="Z41" s="41">
        <f t="shared" si="8"/>
        <v>9.6773163561854933E-2</v>
      </c>
      <c r="AA41" s="41">
        <f t="shared" si="9"/>
        <v>3.1512664285428309E-2</v>
      </c>
      <c r="AB41" s="10">
        <v>9.1011830626072196E-2</v>
      </c>
      <c r="AC41" s="10">
        <v>5.2527372575473859E-2</v>
      </c>
      <c r="AD41" s="10">
        <v>0.11253766772049546</v>
      </c>
      <c r="AE41" s="41">
        <f t="shared" si="82"/>
        <v>8.5358956974013842E-2</v>
      </c>
      <c r="AF41" s="41">
        <f t="shared" si="83"/>
        <v>3.0401893300298809E-2</v>
      </c>
      <c r="AG41" s="10">
        <v>6.4237514348896019E-2</v>
      </c>
      <c r="AH41" s="10">
        <v>8.3086846530117664E-2</v>
      </c>
      <c r="AI41" s="10">
        <v>8.6843320955454995E-2</v>
      </c>
      <c r="AJ41" s="41">
        <f t="shared" si="84"/>
        <v>7.8055893944822888E-2</v>
      </c>
      <c r="AK41" s="41">
        <f t="shared" si="85"/>
        <v>1.2113566197445743E-2</v>
      </c>
      <c r="AL41" s="10">
        <v>0.88213305504384243</v>
      </c>
      <c r="AM41" s="10">
        <v>1.0513500954544894</v>
      </c>
      <c r="AN41" s="10">
        <v>0.72764060076208548</v>
      </c>
      <c r="AO41" s="41">
        <f t="shared" si="86"/>
        <v>0.88704125042013915</v>
      </c>
      <c r="AP41" s="41">
        <f t="shared" si="87"/>
        <v>0.16191055254334646</v>
      </c>
      <c r="AQ41" s="10">
        <v>0.26905996579516356</v>
      </c>
      <c r="AR41" s="10">
        <v>0.5635446229641804</v>
      </c>
      <c r="AS41" s="10">
        <v>0.39837170374958386</v>
      </c>
      <c r="AT41" s="41">
        <f t="shared" si="88"/>
        <v>0.41032543083630929</v>
      </c>
      <c r="AU41" s="41">
        <f t="shared" si="89"/>
        <v>0.14760579941328963</v>
      </c>
      <c r="AV41" s="10">
        <v>0.8663209795954141</v>
      </c>
      <c r="AW41" s="10">
        <v>0.21258136101444275</v>
      </c>
      <c r="AX41" s="10">
        <v>0.17716252788022149</v>
      </c>
      <c r="AY41" s="41">
        <f t="shared" si="90"/>
        <v>0.41868828949669279</v>
      </c>
      <c r="AZ41" s="41">
        <f t="shared" si="91"/>
        <v>0.38806557740787939</v>
      </c>
      <c r="BA41" s="10">
        <v>0.16257020741240177</v>
      </c>
      <c r="BB41" s="10">
        <v>0.19923360804593626</v>
      </c>
      <c r="BC41" s="10">
        <v>0.21684765637883127</v>
      </c>
      <c r="BD41" s="41">
        <f t="shared" si="92"/>
        <v>0.19288382394572312</v>
      </c>
      <c r="BE41" s="41">
        <f t="shared" si="93"/>
        <v>2.7690254335511567E-2</v>
      </c>
      <c r="BF41" s="10">
        <v>9.2929410444672858E-2</v>
      </c>
      <c r="BG41" s="10">
        <v>0.19425964885711303</v>
      </c>
      <c r="BH41" s="10">
        <v>0.22728002827118562</v>
      </c>
      <c r="BI41" s="41">
        <f t="shared" si="94"/>
        <v>0.17148969585765717</v>
      </c>
      <c r="BJ41" s="41">
        <f t="shared" si="95"/>
        <v>7.0009822148677806E-2</v>
      </c>
      <c r="BK41" s="10">
        <v>0.4775257699139413</v>
      </c>
      <c r="BL41" s="10">
        <v>0.33688950368869414</v>
      </c>
      <c r="BM41" s="10">
        <v>0.18768075838649451</v>
      </c>
      <c r="BN41" s="41">
        <f t="shared" si="96"/>
        <v>0.33403201066304328</v>
      </c>
      <c r="BO41" s="41">
        <f t="shared" si="97"/>
        <v>0.14494363258394685</v>
      </c>
      <c r="BP41" s="10">
        <v>0.39954063649588922</v>
      </c>
      <c r="BQ41" s="10">
        <v>0.67151137421391283</v>
      </c>
      <c r="BR41" s="10">
        <v>0.78410260938128729</v>
      </c>
      <c r="BS41" s="41">
        <f t="shared" si="98"/>
        <v>0.61838487336369641</v>
      </c>
      <c r="BT41" s="41">
        <f t="shared" si="99"/>
        <v>0.19770886820478872</v>
      </c>
    </row>
    <row r="42" spans="1:72" ht="15" x14ac:dyDescent="0.25">
      <c r="A42" s="135"/>
      <c r="B42" s="22" t="s">
        <v>226</v>
      </c>
      <c r="C42" s="10">
        <v>0.2348050610637322</v>
      </c>
      <c r="D42" s="10">
        <v>8.2685393882335978E-2</v>
      </c>
      <c r="E42" s="10">
        <v>0.17115949401284317</v>
      </c>
      <c r="F42" s="41">
        <f t="shared" si="0"/>
        <v>0.16288331631963712</v>
      </c>
      <c r="G42" s="41">
        <f t="shared" si="1"/>
        <v>7.6396790663952788E-2</v>
      </c>
      <c r="H42" s="10">
        <v>5.8789836465190114E-2</v>
      </c>
      <c r="I42" s="10">
        <v>0.16720488606336872</v>
      </c>
      <c r="J42" s="10">
        <v>0.11059160587952514</v>
      </c>
      <c r="K42" s="41">
        <f t="shared" si="2"/>
        <v>0.11219544280269467</v>
      </c>
      <c r="L42" s="41">
        <f t="shared" si="3"/>
        <v>5.4225316638088612E-2</v>
      </c>
      <c r="M42" s="10">
        <v>0.12999772661969328</v>
      </c>
      <c r="N42" s="10">
        <v>0.20159534424656908</v>
      </c>
      <c r="O42" s="10">
        <v>0.19791937862754053</v>
      </c>
      <c r="P42" s="41">
        <f t="shared" si="4"/>
        <v>0.17650414983126761</v>
      </c>
      <c r="Q42" s="41">
        <f t="shared" si="5"/>
        <v>4.0317660283784196E-2</v>
      </c>
      <c r="R42" s="10">
        <v>2.7043602774463032E-2</v>
      </c>
      <c r="S42" s="10">
        <v>5.1758590755948394E-2</v>
      </c>
      <c r="T42" s="10">
        <v>4.4865092147172748E-2</v>
      </c>
      <c r="U42" s="41">
        <f t="shared" si="6"/>
        <v>4.1222428559194724E-2</v>
      </c>
      <c r="V42" s="41">
        <f t="shared" si="7"/>
        <v>1.275379967863019E-2</v>
      </c>
      <c r="W42" s="10">
        <v>9.8365791420150075E-2</v>
      </c>
      <c r="X42" s="10">
        <v>8.5667257303090924E-2</v>
      </c>
      <c r="Y42" s="10">
        <v>6.4159193669670503E-2</v>
      </c>
      <c r="Z42" s="41">
        <f t="shared" si="8"/>
        <v>8.2730747464303825E-2</v>
      </c>
      <c r="AA42" s="41">
        <f t="shared" si="9"/>
        <v>1.7291331641627491E-2</v>
      </c>
      <c r="AB42" s="10">
        <v>5.3159919241840846E-2</v>
      </c>
      <c r="AC42" s="10">
        <v>9.7943212269299626E-2</v>
      </c>
      <c r="AD42" s="10">
        <v>6.8923068114879193E-2</v>
      </c>
      <c r="AE42" s="41">
        <f t="shared" si="82"/>
        <v>7.3342066542006548E-2</v>
      </c>
      <c r="AF42" s="41">
        <f t="shared" si="83"/>
        <v>2.2716326593884551E-2</v>
      </c>
      <c r="AG42" s="10">
        <v>6.7454295645921356E-2</v>
      </c>
      <c r="AH42" s="10">
        <v>7.805066964383188E-2</v>
      </c>
      <c r="AI42" s="10">
        <v>7.9252077558838063E-2</v>
      </c>
      <c r="AJ42" s="41">
        <f t="shared" si="84"/>
        <v>7.4919014282863766E-2</v>
      </c>
      <c r="AK42" s="41">
        <f t="shared" si="85"/>
        <v>6.4924851552465171E-3</v>
      </c>
      <c r="AL42" s="10">
        <v>0.58617270983058278</v>
      </c>
      <c r="AM42" s="10">
        <v>6.0224238442446669E-2</v>
      </c>
      <c r="AN42" s="10">
        <v>0.11446960544968231</v>
      </c>
      <c r="AO42" s="41">
        <f t="shared" si="86"/>
        <v>0.25362218457423724</v>
      </c>
      <c r="AP42" s="41">
        <f t="shared" si="87"/>
        <v>0.2892715486297277</v>
      </c>
      <c r="AQ42" s="10">
        <v>0.19038844259578849</v>
      </c>
      <c r="AR42" s="10">
        <v>0.4301056320296619</v>
      </c>
      <c r="AS42" s="10">
        <v>0.29806335018652591</v>
      </c>
      <c r="AT42" s="41">
        <f t="shared" si="88"/>
        <v>0.30618580827065878</v>
      </c>
      <c r="AU42" s="41">
        <f t="shared" si="89"/>
        <v>0.1200648302856222</v>
      </c>
      <c r="AV42" s="10">
        <v>0.16633057749293326</v>
      </c>
      <c r="AW42" s="10">
        <v>8.9941621403089964E-2</v>
      </c>
      <c r="AX42" s="10">
        <v>0.15139749146711143</v>
      </c>
      <c r="AY42" s="41">
        <f t="shared" si="90"/>
        <v>0.13588989678771154</v>
      </c>
      <c r="AZ42" s="41">
        <f t="shared" si="91"/>
        <v>4.0486816035339497E-2</v>
      </c>
      <c r="BA42" s="10">
        <v>5.6447063310297974E-2</v>
      </c>
      <c r="BB42" s="10">
        <v>5.7171405567340336E-2</v>
      </c>
      <c r="BC42" s="10">
        <v>0.16213279948610956</v>
      </c>
      <c r="BD42" s="41">
        <f t="shared" si="92"/>
        <v>9.1917089454582615E-2</v>
      </c>
      <c r="BE42" s="41">
        <f t="shared" si="93"/>
        <v>6.0809667153750628E-2</v>
      </c>
      <c r="BF42" s="10">
        <v>6.3687219241811394E-2</v>
      </c>
      <c r="BG42" s="10">
        <v>9.2379666924641821E-2</v>
      </c>
      <c r="BH42" s="10">
        <v>0.12128499870713622</v>
      </c>
      <c r="BI42" s="41">
        <f t="shared" si="94"/>
        <v>9.2450628291196477E-2</v>
      </c>
      <c r="BJ42" s="41">
        <f t="shared" si="95"/>
        <v>2.8798955301724188E-2</v>
      </c>
      <c r="BK42" s="10">
        <v>0.10192364128973939</v>
      </c>
      <c r="BL42" s="10">
        <v>0.14446041826536798</v>
      </c>
      <c r="BM42" s="10">
        <v>6.6821842393018069E-2</v>
      </c>
      <c r="BN42" s="41">
        <f t="shared" si="96"/>
        <v>0.10440196731604183</v>
      </c>
      <c r="BO42" s="41">
        <f t="shared" si="97"/>
        <v>3.8878576244393781E-2</v>
      </c>
      <c r="BP42" s="10">
        <v>0.30063502461490538</v>
      </c>
      <c r="BQ42" s="10">
        <v>0.36519947551845316</v>
      </c>
      <c r="BR42" s="10">
        <v>0.35950435791160934</v>
      </c>
      <c r="BS42" s="41">
        <f t="shared" si="98"/>
        <v>0.34177961934832263</v>
      </c>
      <c r="BT42" s="41">
        <f t="shared" si="99"/>
        <v>3.5745864767435763E-2</v>
      </c>
    </row>
    <row r="43" spans="1:72" x14ac:dyDescent="0.2">
      <c r="C43" s="10"/>
      <c r="D43" s="10"/>
      <c r="E43" s="10"/>
      <c r="F43" s="41">
        <f>SUM(F35:F42)</f>
        <v>7.0794989381475419</v>
      </c>
      <c r="G43" s="41">
        <f>SUM(G35:G42)</f>
        <v>2.4014371896896516</v>
      </c>
      <c r="H43" s="10"/>
      <c r="I43" s="10"/>
      <c r="J43" s="10"/>
      <c r="K43" s="41">
        <f>SUM(K35:K42)</f>
        <v>9.8972295480771155</v>
      </c>
      <c r="L43" s="41">
        <f>SUM(L35:L42)</f>
        <v>2.2452140881301532</v>
      </c>
      <c r="M43" s="10"/>
      <c r="N43" s="10"/>
      <c r="O43" s="10"/>
      <c r="P43" s="41">
        <f>SUM(P35:P42)</f>
        <v>11.663004798600278</v>
      </c>
      <c r="Q43" s="41">
        <f>SUM(Q35:Q42)</f>
        <v>1.6993656762138891</v>
      </c>
      <c r="R43" s="10"/>
      <c r="S43" s="10"/>
      <c r="T43" s="10"/>
      <c r="U43" s="41">
        <f>SUM(U35:U42)</f>
        <v>5.9516580837406332</v>
      </c>
      <c r="V43" s="41">
        <f>SUM(V35:V42)</f>
        <v>0.84315439268445724</v>
      </c>
      <c r="W43" s="10"/>
      <c r="X43" s="10"/>
      <c r="Y43" s="10"/>
      <c r="Z43" s="41">
        <f>SUM(Z35:Z42)</f>
        <v>8.3190657662779603</v>
      </c>
      <c r="AA43" s="41">
        <f>SUM(AA35:AA42)</f>
        <v>1.1661584489940289</v>
      </c>
      <c r="AB43" s="10"/>
      <c r="AC43" s="10"/>
      <c r="AD43" s="10"/>
      <c r="AE43" s="41">
        <f>SUM(AE35:AE42)</f>
        <v>8.7687812415051365</v>
      </c>
      <c r="AF43" s="41">
        <f>SUM(AF35:AF42)</f>
        <v>1.9590710912166975</v>
      </c>
      <c r="AG43" s="10"/>
      <c r="AH43" s="10"/>
      <c r="AI43" s="10"/>
      <c r="AJ43" s="41">
        <f>SUM(AJ35:AJ42)</f>
        <v>10.008325297171298</v>
      </c>
      <c r="AK43" s="41">
        <f>SUM(AK35:AK42)</f>
        <v>0.70990234075105652</v>
      </c>
      <c r="AL43" s="10"/>
      <c r="AM43" s="10"/>
      <c r="AN43" s="10"/>
      <c r="AO43" s="41">
        <f>SUM(AO35:AO42)</f>
        <v>6.5972885452715069</v>
      </c>
      <c r="AP43" s="41">
        <f>SUM(AP35:AP42)</f>
        <v>0.9171355273734858</v>
      </c>
      <c r="AQ43" s="10"/>
      <c r="AR43" s="10"/>
      <c r="AS43" s="10"/>
      <c r="AT43" s="41">
        <f>SUM(AT35:AT42)</f>
        <v>10.597695000203593</v>
      </c>
      <c r="AU43" s="41">
        <f>SUM(AU35:AU42)</f>
        <v>4.4574042794931366</v>
      </c>
      <c r="AV43" s="10"/>
      <c r="AW43" s="10"/>
      <c r="AX43" s="10"/>
      <c r="AY43" s="41">
        <f>SUM(AY35:AY42)</f>
        <v>6.9142638226558963</v>
      </c>
      <c r="AZ43" s="41">
        <f>SUM(AZ35:AZ42)</f>
        <v>1.734094219699799</v>
      </c>
      <c r="BA43" s="10"/>
      <c r="BB43" s="10"/>
      <c r="BC43" s="10"/>
      <c r="BD43" s="41">
        <f>SUM(BD35:BD42)</f>
        <v>6.4769784190425463</v>
      </c>
      <c r="BE43" s="41">
        <f>SUM(BE35:BE42)</f>
        <v>1.2503567586418043</v>
      </c>
      <c r="BF43" s="10"/>
      <c r="BG43" s="10"/>
      <c r="BH43" s="10"/>
      <c r="BI43" s="41">
        <f>SUM(BI35:BI42)</f>
        <v>7.1836909423274715</v>
      </c>
      <c r="BJ43" s="41">
        <f>SUM(BJ35:BJ42)</f>
        <v>1.3376948968322189</v>
      </c>
      <c r="BK43" s="10"/>
      <c r="BL43" s="10"/>
      <c r="BM43" s="10"/>
      <c r="BN43" s="41">
        <f>SUM(BN35:BN42)</f>
        <v>6.5899302497609584</v>
      </c>
      <c r="BO43" s="41">
        <f>SUM(BO35:BO42)</f>
        <v>1.1675554762378646</v>
      </c>
      <c r="BP43" s="10"/>
      <c r="BQ43" s="10"/>
      <c r="BR43" s="10"/>
      <c r="BS43" s="41">
        <f>SUM(BS35:BS42)</f>
        <v>8.3767070893954045</v>
      </c>
      <c r="BT43" s="41">
        <f>SUM(BT35:BT42)</f>
        <v>2.1970638956716897</v>
      </c>
    </row>
    <row r="45" spans="1:72" ht="20.25" x14ac:dyDescent="0.3">
      <c r="A45" s="150" t="s">
        <v>227</v>
      </c>
      <c r="B45" s="147"/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</row>
    <row r="47" spans="1:72" x14ac:dyDescent="0.2">
      <c r="A47" s="147" t="s">
        <v>228</v>
      </c>
      <c r="B47" s="147"/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</row>
    <row r="48" spans="1:72" x14ac:dyDescent="0.2">
      <c r="B48" s="5" t="s">
        <v>1</v>
      </c>
      <c r="C48" s="148" t="s">
        <v>2</v>
      </c>
      <c r="D48" s="148"/>
      <c r="E48" s="148"/>
      <c r="F48" s="148"/>
      <c r="G48" s="148"/>
      <c r="H48" s="148"/>
      <c r="I48" s="149" t="s">
        <v>3</v>
      </c>
      <c r="J48" s="149"/>
      <c r="K48" s="149"/>
      <c r="L48" s="149"/>
      <c r="M48" s="149"/>
      <c r="N48" s="149"/>
    </row>
    <row r="49" spans="1:15" x14ac:dyDescent="0.2">
      <c r="A49" s="45"/>
      <c r="B49" s="45" t="s">
        <v>229</v>
      </c>
      <c r="C49" s="45" t="s">
        <v>5</v>
      </c>
      <c r="D49" s="45" t="s">
        <v>6</v>
      </c>
      <c r="E49" s="45" t="s">
        <v>7</v>
      </c>
      <c r="F49" s="45" t="s">
        <v>81</v>
      </c>
      <c r="G49" s="45" t="s">
        <v>82</v>
      </c>
      <c r="H49" s="45" t="s">
        <v>48</v>
      </c>
      <c r="I49" s="45" t="s">
        <v>5</v>
      </c>
      <c r="J49" s="45" t="s">
        <v>6</v>
      </c>
      <c r="K49" s="45" t="s">
        <v>7</v>
      </c>
      <c r="L49" s="45" t="s">
        <v>81</v>
      </c>
      <c r="M49" s="45" t="s">
        <v>82</v>
      </c>
      <c r="N49" s="45" t="s">
        <v>48</v>
      </c>
    </row>
    <row r="50" spans="1:15" x14ac:dyDescent="0.2">
      <c r="A50" t="s">
        <v>230</v>
      </c>
      <c r="B50" s="34">
        <f>F13</f>
        <v>33.201435417797725</v>
      </c>
      <c r="C50" s="34">
        <f>K13</f>
        <v>37.567957990476621</v>
      </c>
      <c r="D50" s="34">
        <f>P13</f>
        <v>31.271921471613169</v>
      </c>
      <c r="E50" s="34">
        <f>U13</f>
        <v>41.244738774411111</v>
      </c>
      <c r="F50" s="34">
        <f>Z13</f>
        <v>37.239765271360532</v>
      </c>
      <c r="G50" s="34">
        <f>AE13</f>
        <v>37.59883787871005</v>
      </c>
      <c r="H50" s="34">
        <f>AJ13</f>
        <v>32.063306840258292</v>
      </c>
      <c r="I50" s="34">
        <f>AT13</f>
        <v>35.778577133215947</v>
      </c>
      <c r="J50" s="34">
        <f>AY13</f>
        <v>31.059434247150026</v>
      </c>
      <c r="K50" s="34">
        <f>BD13</f>
        <v>36.067154906525666</v>
      </c>
      <c r="L50" s="34">
        <f>BI13</f>
        <v>34.727948966386649</v>
      </c>
      <c r="M50" s="34">
        <f>BN13</f>
        <v>34.945810471424011</v>
      </c>
      <c r="N50" s="34">
        <f>BS13</f>
        <v>33.416298276767506</v>
      </c>
    </row>
    <row r="51" spans="1:15" x14ac:dyDescent="0.2">
      <c r="A51" t="s">
        <v>231</v>
      </c>
      <c r="B51" s="34">
        <f>F23</f>
        <v>34.249378372639946</v>
      </c>
      <c r="C51" s="34">
        <f>K23</f>
        <v>22.882701791902324</v>
      </c>
      <c r="D51" s="34">
        <f>P23</f>
        <v>28.326756537561298</v>
      </c>
      <c r="E51" s="34">
        <f>U23</f>
        <v>26.291805473109019</v>
      </c>
      <c r="F51" s="34">
        <f>Z23</f>
        <v>25.223190718553891</v>
      </c>
      <c r="G51" s="34">
        <f>AE23</f>
        <v>26.676150878558623</v>
      </c>
      <c r="H51" s="34">
        <f>AJ23</f>
        <v>24.825911092231316</v>
      </c>
      <c r="I51" s="34">
        <f>AT23</f>
        <v>36.057639212033806</v>
      </c>
      <c r="J51" s="34">
        <f>AY23</f>
        <v>39.693067888915891</v>
      </c>
      <c r="K51" s="34">
        <f>BD23</f>
        <v>35.688205297746315</v>
      </c>
      <c r="L51" s="34">
        <f>BI23</f>
        <v>36.170416427370093</v>
      </c>
      <c r="M51" s="34">
        <f>BN23</f>
        <v>36.519159152381945</v>
      </c>
      <c r="N51" s="34">
        <f>BS23</f>
        <v>36.167967613106782</v>
      </c>
    </row>
    <row r="52" spans="1:15" x14ac:dyDescent="0.2">
      <c r="A52" t="s">
        <v>232</v>
      </c>
      <c r="B52" s="34">
        <f>F27</f>
        <v>18.06143626059923</v>
      </c>
      <c r="C52" s="34">
        <f>K27</f>
        <v>14.359793896969949</v>
      </c>
      <c r="D52" s="34">
        <f>P27</f>
        <v>12.772894897948575</v>
      </c>
      <c r="E52" s="34">
        <f>U27</f>
        <v>7.1811895798015701</v>
      </c>
      <c r="F52" s="34">
        <f>Z27</f>
        <v>10.386708552510871</v>
      </c>
      <c r="G52" s="34">
        <f>AE27</f>
        <v>9.4370512759806093</v>
      </c>
      <c r="H52" s="34">
        <f>AJ27</f>
        <v>17.172222836381032</v>
      </c>
      <c r="I52" s="34">
        <f>AT27</f>
        <v>12.360604580300185</v>
      </c>
      <c r="J52" s="34">
        <f>AY27</f>
        <v>17.106821772719364</v>
      </c>
      <c r="K52" s="34">
        <f>BD27</f>
        <v>6.0260480261955776</v>
      </c>
      <c r="L52" s="34">
        <f>BI27</f>
        <v>9.6810942788460039</v>
      </c>
      <c r="M52" s="34">
        <f>BN27</f>
        <v>9.1237661015787452</v>
      </c>
      <c r="N52" s="34">
        <f>BS27</f>
        <v>17.248859319830618</v>
      </c>
    </row>
    <row r="53" spans="1:15" x14ac:dyDescent="0.2">
      <c r="A53" t="s">
        <v>233</v>
      </c>
      <c r="B53" s="34">
        <f>F33</f>
        <v>7.4082510108155724</v>
      </c>
      <c r="C53" s="34">
        <f>K33</f>
        <v>15.292316772574003</v>
      </c>
      <c r="D53" s="34">
        <f>P33</f>
        <v>15.965422294276699</v>
      </c>
      <c r="E53" s="34">
        <f>U33</f>
        <v>19.330608088937694</v>
      </c>
      <c r="F53" s="34">
        <f>Z33</f>
        <v>18.83126969129674</v>
      </c>
      <c r="G53" s="34">
        <f>AE33</f>
        <v>17.519178725245588</v>
      </c>
      <c r="H53" s="34">
        <f>AJ33</f>
        <v>15.930233933958082</v>
      </c>
      <c r="I53" s="34">
        <f>AT33</f>
        <v>5.2054840742464812</v>
      </c>
      <c r="J53" s="34">
        <f>AY33</f>
        <v>5.2264122685588452</v>
      </c>
      <c r="K53" s="34">
        <f>BD33</f>
        <v>15.741613350489894</v>
      </c>
      <c r="L53" s="34">
        <f>BI33</f>
        <v>12.236849385069791</v>
      </c>
      <c r="M53" s="34">
        <f>BN33</f>
        <v>12.821334024854343</v>
      </c>
      <c r="N53" s="34">
        <f>BS33</f>
        <v>4.7901677008997012</v>
      </c>
    </row>
    <row r="54" spans="1:15" x14ac:dyDescent="0.2">
      <c r="A54" t="s">
        <v>293</v>
      </c>
      <c r="B54" s="34">
        <v>7.0794989381475419</v>
      </c>
      <c r="C54" s="34">
        <v>9.8972295480771155</v>
      </c>
      <c r="D54" s="34">
        <v>11.663004798600278</v>
      </c>
      <c r="E54" s="34">
        <v>5.9516580837406332</v>
      </c>
      <c r="F54" s="34">
        <v>8.3190657662779603</v>
      </c>
      <c r="G54" s="34">
        <v>8.7687812415051365</v>
      </c>
      <c r="H54" s="34">
        <v>10.008325297171298</v>
      </c>
      <c r="I54" s="34">
        <v>6.5972885452715069</v>
      </c>
      <c r="J54" s="34">
        <v>10.597695000203593</v>
      </c>
      <c r="K54" s="34">
        <v>6.9142638226558963</v>
      </c>
      <c r="L54" s="34">
        <v>6.4769784190425463</v>
      </c>
      <c r="M54" s="34">
        <v>7.1836909423274715</v>
      </c>
      <c r="N54" s="34">
        <v>6.5899302497609584</v>
      </c>
      <c r="O54" s="34">
        <v>8.3767070893954045</v>
      </c>
    </row>
    <row r="55" spans="1:15" x14ac:dyDescent="0.2">
      <c r="B55" t="s">
        <v>234</v>
      </c>
    </row>
    <row r="56" spans="1:15" x14ac:dyDescent="0.2">
      <c r="A56" t="s">
        <v>230</v>
      </c>
      <c r="B56">
        <f>G13</f>
        <v>2.5312966377314416</v>
      </c>
      <c r="C56">
        <f>L13</f>
        <v>7.9792232392784745</v>
      </c>
      <c r="D56">
        <f>Q13</f>
        <v>4.0155016404977779</v>
      </c>
      <c r="E56">
        <f>V13</f>
        <v>3.1646540911595018</v>
      </c>
      <c r="F56">
        <f>AA13</f>
        <v>2.3958140173024516</v>
      </c>
      <c r="G56">
        <f>AF13</f>
        <v>4.1889460985669222</v>
      </c>
      <c r="H56">
        <f>AK13</f>
        <v>2.3927938015788759</v>
      </c>
      <c r="I56">
        <f>AU13</f>
        <v>7.3559340989262161</v>
      </c>
      <c r="J56">
        <f>AZ13</f>
        <v>3.7879686007112428</v>
      </c>
      <c r="K56">
        <f>BE13</f>
        <v>2.3015685420454823</v>
      </c>
      <c r="L56">
        <f>BJ13</f>
        <v>2.5204370915226493</v>
      </c>
      <c r="M56">
        <f>BO13</f>
        <v>1.8943869933618105</v>
      </c>
      <c r="N56">
        <f>BT13</f>
        <v>2.0679579971176394</v>
      </c>
    </row>
    <row r="57" spans="1:15" x14ac:dyDescent="0.2">
      <c r="A57" t="s">
        <v>231</v>
      </c>
      <c r="B57">
        <f>G23</f>
        <v>2.4472177697335376</v>
      </c>
      <c r="C57">
        <f>L23</f>
        <v>8.0555202557611025</v>
      </c>
      <c r="D57">
        <f>Q23</f>
        <v>6.244472850230208</v>
      </c>
      <c r="E57">
        <f>V23</f>
        <v>5.6058558414424446</v>
      </c>
      <c r="F57">
        <f>AA23</f>
        <v>2.3603167694191449</v>
      </c>
      <c r="G57">
        <f>AF23</f>
        <v>2.8545583470747355</v>
      </c>
      <c r="H57">
        <f>AK23</f>
        <v>3.7166181560717866</v>
      </c>
      <c r="I57">
        <f>AU23</f>
        <v>3.6874559880425131</v>
      </c>
      <c r="J57">
        <f>AZ23</f>
        <v>4.3116813950127995</v>
      </c>
      <c r="K57">
        <f>BE23</f>
        <v>2.8575115731862515</v>
      </c>
      <c r="L57">
        <f>BJ23</f>
        <v>4.7092145574139526</v>
      </c>
      <c r="M57">
        <f>BO23</f>
        <v>2.94215343153801</v>
      </c>
      <c r="N57">
        <f>BT23</f>
        <v>3.0052810188327568</v>
      </c>
    </row>
    <row r="58" spans="1:15" x14ac:dyDescent="0.2">
      <c r="A58" t="s">
        <v>232</v>
      </c>
      <c r="B58">
        <f>G27</f>
        <v>2.1718654364532965</v>
      </c>
      <c r="C58">
        <f>L27</f>
        <v>1.7855379548488517</v>
      </c>
      <c r="D58">
        <f>Q27</f>
        <v>1.1760075299726711</v>
      </c>
      <c r="E58">
        <f>V27</f>
        <v>1.2904273112340694</v>
      </c>
      <c r="F58">
        <f>AA27</f>
        <v>1.2070770242988065</v>
      </c>
      <c r="G58">
        <f>AF27</f>
        <v>1.3377676241213297</v>
      </c>
      <c r="H58">
        <f>AK27</f>
        <v>1.8484366368001179</v>
      </c>
      <c r="I58">
        <f>AU27</f>
        <v>1.4598714966063526</v>
      </c>
      <c r="J58">
        <f>AZ27</f>
        <v>1.0272192231434245</v>
      </c>
      <c r="K58">
        <f>BE27</f>
        <v>1.8918149843163954</v>
      </c>
      <c r="L58">
        <f>BJ27</f>
        <v>1.7713196317991369</v>
      </c>
      <c r="M58">
        <f>BO27</f>
        <v>0.74373900580310104</v>
      </c>
      <c r="N58">
        <f>BT27</f>
        <v>2.9119467709960447</v>
      </c>
    </row>
    <row r="59" spans="1:15" x14ac:dyDescent="0.2">
      <c r="A59" t="s">
        <v>233</v>
      </c>
      <c r="B59">
        <f>G33</f>
        <v>2.0959005219146767</v>
      </c>
      <c r="C59">
        <f>L33</f>
        <v>3.6259387478428131</v>
      </c>
      <c r="D59">
        <f>Q33</f>
        <v>2.6142450281761609</v>
      </c>
      <c r="E59">
        <f>V33</f>
        <v>3.7127391403448535</v>
      </c>
      <c r="F59">
        <f>AA33</f>
        <v>2.7933991603479846</v>
      </c>
      <c r="G59">
        <f>AF33</f>
        <v>1.952442295232633</v>
      </c>
      <c r="H59">
        <f>AK33</f>
        <v>3.1611992140367611</v>
      </c>
      <c r="I59">
        <f>AU33</f>
        <v>0.56002615990966798</v>
      </c>
      <c r="J59">
        <f>AZ33</f>
        <v>1.267073859796696</v>
      </c>
      <c r="K59">
        <f>BE33</f>
        <v>4.0259142722433285</v>
      </c>
      <c r="L59">
        <f>BJ33</f>
        <v>4.5531595760217147</v>
      </c>
      <c r="M59">
        <f>BO33</f>
        <v>2.6519717423093057</v>
      </c>
      <c r="N59">
        <f>BT33</f>
        <v>0.41275157805027873</v>
      </c>
    </row>
    <row r="60" spans="1:15" x14ac:dyDescent="0.2">
      <c r="A60" t="s">
        <v>293</v>
      </c>
      <c r="B60">
        <v>2.4014371896896516</v>
      </c>
      <c r="C60">
        <v>2.2452140881301532</v>
      </c>
      <c r="D60">
        <v>1.6993656762138891</v>
      </c>
      <c r="E60">
        <v>0.84315439268445724</v>
      </c>
      <c r="F60">
        <v>1.1661584489940289</v>
      </c>
      <c r="G60">
        <v>1.9590710912166975</v>
      </c>
      <c r="H60">
        <v>0.70990234075105652</v>
      </c>
      <c r="I60">
        <v>0.9171355273734858</v>
      </c>
      <c r="J60">
        <v>4.4574042794931366</v>
      </c>
      <c r="K60">
        <v>1.734094219699799</v>
      </c>
      <c r="L60">
        <v>1.2503567586418043</v>
      </c>
      <c r="M60">
        <v>1.3376948968322189</v>
      </c>
      <c r="N60">
        <v>1.1675554762378646</v>
      </c>
      <c r="O60">
        <v>2.1970638956716897</v>
      </c>
    </row>
    <row r="65" spans="1:17" ht="23.25" x14ac:dyDescent="0.35">
      <c r="A65" s="151" t="s">
        <v>235</v>
      </c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</row>
    <row r="67" spans="1:17" x14ac:dyDescent="0.2">
      <c r="A67" t="s">
        <v>236</v>
      </c>
      <c r="B67" t="s">
        <v>106</v>
      </c>
      <c r="C67" t="s">
        <v>237</v>
      </c>
      <c r="D67" t="s">
        <v>238</v>
      </c>
      <c r="F67" t="s">
        <v>239</v>
      </c>
      <c r="G67" t="s">
        <v>240</v>
      </c>
    </row>
    <row r="68" spans="1:17" x14ac:dyDescent="0.2">
      <c r="A68" t="s">
        <v>241</v>
      </c>
      <c r="B68" t="s">
        <v>1</v>
      </c>
      <c r="C68">
        <v>-1.7850403380287621</v>
      </c>
      <c r="D68">
        <v>2.5416650871743349</v>
      </c>
      <c r="F68">
        <v>0.13907174447002382</v>
      </c>
      <c r="G68">
        <v>0.2271288919024414</v>
      </c>
    </row>
    <row r="69" spans="1:17" x14ac:dyDescent="0.2">
      <c r="A69" s="46" t="s">
        <v>5</v>
      </c>
      <c r="B69" s="46" t="s">
        <v>242</v>
      </c>
      <c r="C69" s="47">
        <v>4.3008566600602869</v>
      </c>
      <c r="D69" s="48">
        <v>0.37290827865010301</v>
      </c>
      <c r="F69" s="49">
        <v>0.34786175390222868</v>
      </c>
      <c r="G69" s="50">
        <v>0.22935580800885624</v>
      </c>
    </row>
    <row r="70" spans="1:17" x14ac:dyDescent="0.2">
      <c r="A70" s="46" t="s">
        <v>5</v>
      </c>
      <c r="B70" s="46" t="s">
        <v>243</v>
      </c>
      <c r="C70" s="47">
        <v>-2.7568060792202926</v>
      </c>
      <c r="D70" s="48">
        <v>3.6985398840131127</v>
      </c>
      <c r="F70" s="49">
        <v>0.10946109043469041</v>
      </c>
      <c r="G70" s="50">
        <v>0.3063223447309707</v>
      </c>
    </row>
    <row r="71" spans="1:17" x14ac:dyDescent="0.2">
      <c r="A71" s="46" t="s">
        <v>6</v>
      </c>
      <c r="B71" s="46" t="s">
        <v>244</v>
      </c>
      <c r="C71" s="47">
        <v>4.3433439316020976</v>
      </c>
      <c r="D71" s="48">
        <v>0.6557435558117326</v>
      </c>
      <c r="F71" s="49">
        <v>0.34786175390222868</v>
      </c>
      <c r="G71" s="50">
        <v>0.22935580800885624</v>
      </c>
    </row>
    <row r="72" spans="1:17" x14ac:dyDescent="0.2">
      <c r="A72" s="46" t="s">
        <v>6</v>
      </c>
      <c r="B72" s="46" t="s">
        <v>245</v>
      </c>
      <c r="C72" s="47">
        <v>-1.8249820859258528</v>
      </c>
      <c r="D72" s="48">
        <v>3.0380821759705712</v>
      </c>
      <c r="F72" s="49">
        <v>0.10946109043469041</v>
      </c>
      <c r="G72" s="50">
        <v>0.3063223447309707</v>
      </c>
    </row>
    <row r="73" spans="1:17" x14ac:dyDescent="0.2">
      <c r="A73" s="46" t="s">
        <v>7</v>
      </c>
      <c r="B73" s="46" t="s">
        <v>246</v>
      </c>
      <c r="C73" s="47">
        <v>0.79365852285057203</v>
      </c>
      <c r="D73" s="48">
        <v>-2.5419840561390576</v>
      </c>
      <c r="F73" s="49">
        <v>0.34786175390222868</v>
      </c>
      <c r="G73" s="50">
        <v>0.22935580800885624</v>
      </c>
    </row>
    <row r="74" spans="1:17" x14ac:dyDescent="0.2">
      <c r="A74" s="46" t="s">
        <v>7</v>
      </c>
      <c r="B74" s="46" t="s">
        <v>247</v>
      </c>
      <c r="C74" s="47">
        <v>-3.1026078184696253</v>
      </c>
      <c r="D74" s="48">
        <v>-1.7636103487759154</v>
      </c>
      <c r="F74" s="49">
        <v>0.10946109043469041</v>
      </c>
      <c r="G74" s="50">
        <v>0.3063223447309707</v>
      </c>
    </row>
    <row r="75" spans="1:17" x14ac:dyDescent="0.2">
      <c r="A75" s="46" t="s">
        <v>248</v>
      </c>
      <c r="B75" s="46" t="s">
        <v>249</v>
      </c>
      <c r="C75" s="47">
        <v>2.6150833961995463</v>
      </c>
      <c r="D75" s="48">
        <v>-1.2157565582011463</v>
      </c>
      <c r="F75" s="49">
        <v>0.34786175390222868</v>
      </c>
      <c r="G75" s="50">
        <v>0.22935580800885624</v>
      </c>
    </row>
    <row r="76" spans="1:17" x14ac:dyDescent="0.2">
      <c r="A76" s="46" t="s">
        <v>248</v>
      </c>
      <c r="B76" s="46" t="s">
        <v>250</v>
      </c>
      <c r="C76" s="47">
        <v>-2.4745618980437047</v>
      </c>
      <c r="D76" s="48">
        <v>-0.61976904098420094</v>
      </c>
      <c r="F76" s="49">
        <v>0.10946109043469041</v>
      </c>
      <c r="G76" s="50">
        <v>0.3063223447309707</v>
      </c>
    </row>
    <row r="77" spans="1:17" x14ac:dyDescent="0.2">
      <c r="A77" s="46" t="s">
        <v>251</v>
      </c>
      <c r="B77" s="46" t="s">
        <v>252</v>
      </c>
      <c r="C77" s="47">
        <v>2.7213659271780677</v>
      </c>
      <c r="D77" s="48">
        <v>-0.853805742540657</v>
      </c>
      <c r="F77" s="49">
        <v>0.34786175390222868</v>
      </c>
      <c r="G77" s="50">
        <v>0.22935580800885624</v>
      </c>
    </row>
    <row r="78" spans="1:17" x14ac:dyDescent="0.2">
      <c r="A78" s="46" t="s">
        <v>251</v>
      </c>
      <c r="B78" s="46" t="s">
        <v>253</v>
      </c>
      <c r="C78" s="47">
        <v>-2.9773552810903112</v>
      </c>
      <c r="D78" s="48">
        <v>-0.66087077264236993</v>
      </c>
      <c r="F78" s="49">
        <v>0.10946109043469041</v>
      </c>
      <c r="G78" s="50">
        <v>0.3063223447309707</v>
      </c>
    </row>
    <row r="79" spans="1:17" x14ac:dyDescent="0.2">
      <c r="A79" s="46" t="s">
        <v>4</v>
      </c>
      <c r="B79" s="46" t="s">
        <v>254</v>
      </c>
      <c r="C79" s="47">
        <v>4.9992325538318694</v>
      </c>
      <c r="D79" s="48">
        <v>0.82078959215956493</v>
      </c>
      <c r="F79" s="49">
        <v>0.34786175390222868</v>
      </c>
      <c r="G79" s="50">
        <v>0.22935580800885624</v>
      </c>
    </row>
    <row r="80" spans="1:17" x14ac:dyDescent="0.2">
      <c r="A80" s="46" t="s">
        <v>4</v>
      </c>
      <c r="B80" s="46" t="s">
        <v>255</v>
      </c>
      <c r="C80" s="47">
        <v>-2.3291945828466969</v>
      </c>
      <c r="D80" s="48">
        <v>2.7606219685297559</v>
      </c>
      <c r="F80" s="49">
        <v>0.10946109043469041</v>
      </c>
      <c r="G80" s="50">
        <v>0.3063223447309707</v>
      </c>
    </row>
    <row r="81" spans="1:16" x14ac:dyDescent="0.2">
      <c r="A81" t="s">
        <v>185</v>
      </c>
      <c r="B81" s="46" t="s">
        <v>7</v>
      </c>
      <c r="C81" s="20">
        <v>-2.5229929080971938</v>
      </c>
      <c r="D81" s="20">
        <v>-6.2325540230258243</v>
      </c>
      <c r="F81">
        <v>0.28982954158912194</v>
      </c>
      <c r="G81">
        <v>0.94585283415485355</v>
      </c>
    </row>
    <row r="91" spans="1:16" x14ac:dyDescent="0.2">
      <c r="A91" s="60" t="s">
        <v>297</v>
      </c>
      <c r="B91" s="9"/>
      <c r="C91" s="9"/>
      <c r="D91" s="9"/>
      <c r="E91" s="9"/>
      <c r="F91" s="9"/>
      <c r="G91" s="9"/>
      <c r="H91" s="9"/>
      <c r="I91" s="9"/>
      <c r="J91" s="9"/>
    </row>
    <row r="92" spans="1:16" x14ac:dyDescent="0.2">
      <c r="A92" s="61" t="s">
        <v>298</v>
      </c>
      <c r="B92" s="9"/>
      <c r="C92" s="9"/>
      <c r="D92" s="9"/>
      <c r="E92" s="9"/>
      <c r="F92" s="9"/>
      <c r="G92" s="9"/>
      <c r="H92" s="9"/>
      <c r="I92" s="9"/>
      <c r="J92" s="9"/>
    </row>
    <row r="93" spans="1:16" x14ac:dyDescent="0.2">
      <c r="A93" s="61" t="s">
        <v>299</v>
      </c>
      <c r="B93" s="9"/>
      <c r="C93" s="9"/>
      <c r="D93" s="9"/>
      <c r="E93" s="9"/>
      <c r="F93" s="9"/>
      <c r="G93" s="9"/>
      <c r="H93" s="9"/>
      <c r="I93" s="9"/>
      <c r="J93" s="9"/>
    </row>
    <row r="94" spans="1:16" ht="25.5" x14ac:dyDescent="0.2">
      <c r="A94" s="62" t="s">
        <v>300</v>
      </c>
      <c r="B94" s="62" t="s">
        <v>301</v>
      </c>
      <c r="C94" s="62" t="s">
        <v>302</v>
      </c>
      <c r="D94" s="62" t="s">
        <v>303</v>
      </c>
      <c r="E94" s="62" t="s">
        <v>304</v>
      </c>
      <c r="F94" s="62" t="s">
        <v>305</v>
      </c>
      <c r="G94" s="62" t="s">
        <v>306</v>
      </c>
      <c r="H94" s="62" t="s">
        <v>307</v>
      </c>
      <c r="I94" s="62" t="s">
        <v>308</v>
      </c>
    </row>
    <row r="95" spans="1:16" x14ac:dyDescent="0.2">
      <c r="A95" s="51" t="s">
        <v>7</v>
      </c>
      <c r="B95" s="51" t="s">
        <v>2</v>
      </c>
      <c r="C95" s="63">
        <v>-2.5419840561390576</v>
      </c>
      <c r="D95" s="51"/>
      <c r="E95" s="51"/>
      <c r="F95" s="51" t="s">
        <v>309</v>
      </c>
      <c r="G95" s="51"/>
      <c r="H95" s="51"/>
      <c r="I95" s="51"/>
      <c r="K95" s="143" t="s">
        <v>310</v>
      </c>
      <c r="L95" s="145" t="s">
        <v>311</v>
      </c>
      <c r="M95" s="144"/>
      <c r="N95" s="144"/>
      <c r="O95" s="144"/>
      <c r="P95" s="144"/>
    </row>
    <row r="96" spans="1:16" ht="25.5" x14ac:dyDescent="0.2">
      <c r="A96" s="51" t="s">
        <v>7</v>
      </c>
      <c r="B96" s="51" t="s">
        <v>3</v>
      </c>
      <c r="C96" s="63">
        <v>-1.7636103487759154</v>
      </c>
      <c r="D96" s="51"/>
      <c r="E96" s="51"/>
      <c r="F96" s="51" t="s">
        <v>309</v>
      </c>
      <c r="G96" s="51" t="s">
        <v>309</v>
      </c>
      <c r="H96" s="51"/>
      <c r="I96" s="51"/>
      <c r="K96" s="144"/>
      <c r="L96" s="64" t="s">
        <v>312</v>
      </c>
      <c r="M96" s="64" t="s">
        <v>313</v>
      </c>
      <c r="N96" s="64" t="s">
        <v>314</v>
      </c>
      <c r="O96" s="64" t="s">
        <v>315</v>
      </c>
      <c r="P96" s="64" t="s">
        <v>316</v>
      </c>
    </row>
    <row r="97" spans="1:16" x14ac:dyDescent="0.2">
      <c r="A97" s="51" t="s">
        <v>248</v>
      </c>
      <c r="B97" s="51" t="s">
        <v>2</v>
      </c>
      <c r="C97" s="63">
        <v>-1.2157565582011463</v>
      </c>
      <c r="D97" s="51" t="s">
        <v>309</v>
      </c>
      <c r="E97" s="51"/>
      <c r="F97" s="51"/>
      <c r="G97" s="51" t="s">
        <v>309</v>
      </c>
      <c r="H97" s="51"/>
      <c r="I97" s="51"/>
      <c r="K97" s="52" t="s">
        <v>317</v>
      </c>
      <c r="L97" s="65">
        <v>4.639787612431661</v>
      </c>
      <c r="M97" s="53">
        <v>1</v>
      </c>
      <c r="N97" s="65">
        <v>4.639787612431661</v>
      </c>
      <c r="O97" s="66">
        <v>19.97456342368729</v>
      </c>
      <c r="P97" s="54">
        <v>7.6660693079455555E-4</v>
      </c>
    </row>
    <row r="98" spans="1:16" x14ac:dyDescent="0.2">
      <c r="A98" s="51" t="s">
        <v>251</v>
      </c>
      <c r="B98" s="51" t="s">
        <v>2</v>
      </c>
      <c r="C98" s="63">
        <v>-0.853805742540657</v>
      </c>
      <c r="D98" s="51" t="s">
        <v>309</v>
      </c>
      <c r="E98" s="51"/>
      <c r="F98" s="51"/>
      <c r="G98" s="51"/>
      <c r="H98" s="51"/>
      <c r="I98" s="51"/>
      <c r="K98" s="52" t="s">
        <v>318</v>
      </c>
      <c r="L98" s="65">
        <v>27.268009945997704</v>
      </c>
      <c r="M98" s="53">
        <v>5</v>
      </c>
      <c r="N98" s="65">
        <v>5.4536019891995409</v>
      </c>
      <c r="O98" s="66">
        <v>23.478083033141825</v>
      </c>
      <c r="P98" s="54">
        <v>8.2407293215958077E-6</v>
      </c>
    </row>
    <row r="99" spans="1:16" x14ac:dyDescent="0.2">
      <c r="A99" s="51" t="s">
        <v>251</v>
      </c>
      <c r="B99" s="51" t="s">
        <v>3</v>
      </c>
      <c r="C99" s="63">
        <v>-0.66087077264236993</v>
      </c>
      <c r="D99" s="51" t="s">
        <v>309</v>
      </c>
      <c r="E99" s="51"/>
      <c r="F99" s="51"/>
      <c r="G99" s="51"/>
      <c r="H99" s="51"/>
      <c r="I99" s="51"/>
      <c r="K99" s="52" t="s">
        <v>319</v>
      </c>
      <c r="L99" s="67">
        <v>2.7874176855927453</v>
      </c>
      <c r="M99" s="55">
        <v>12</v>
      </c>
      <c r="N99" s="67">
        <v>0.23228480713272878</v>
      </c>
      <c r="O99" s="68"/>
      <c r="P99" s="56"/>
    </row>
    <row r="100" spans="1:16" x14ac:dyDescent="0.2">
      <c r="A100" s="51" t="s">
        <v>248</v>
      </c>
      <c r="B100" s="51" t="s">
        <v>3</v>
      </c>
      <c r="C100" s="63">
        <v>-0.61976904098420094</v>
      </c>
      <c r="D100" s="51" t="s">
        <v>309</v>
      </c>
      <c r="E100" s="51"/>
      <c r="F100" s="51"/>
      <c r="G100" s="51"/>
      <c r="H100" s="51"/>
      <c r="I100" s="51"/>
      <c r="K100" s="52" t="s">
        <v>301</v>
      </c>
      <c r="L100" s="65">
        <v>310.44763897778455</v>
      </c>
      <c r="M100" s="53">
        <v>1</v>
      </c>
      <c r="N100" s="65">
        <v>310.44763897778455</v>
      </c>
      <c r="O100" s="66">
        <v>1862.4945559529906</v>
      </c>
      <c r="P100" s="54">
        <v>1.5543122344752192E-14</v>
      </c>
    </row>
    <row r="101" spans="1:16" x14ac:dyDescent="0.2">
      <c r="A101" s="51" t="s">
        <v>5</v>
      </c>
      <c r="B101" s="51" t="s">
        <v>2</v>
      </c>
      <c r="C101" s="63">
        <v>0.37290827865010301</v>
      </c>
      <c r="D101" s="51"/>
      <c r="E101" s="51" t="s">
        <v>309</v>
      </c>
      <c r="F101" s="51"/>
      <c r="G101" s="51"/>
      <c r="H101" s="51"/>
      <c r="I101" s="51"/>
      <c r="K101" s="52" t="s">
        <v>320</v>
      </c>
      <c r="L101" s="65">
        <v>12.240607318465562</v>
      </c>
      <c r="M101" s="53">
        <v>5</v>
      </c>
      <c r="N101" s="65">
        <v>2.4481214636931123</v>
      </c>
      <c r="O101" s="66">
        <v>14.687220406808674</v>
      </c>
      <c r="P101" s="54">
        <v>9.2888573866800606E-5</v>
      </c>
    </row>
    <row r="102" spans="1:16" x14ac:dyDescent="0.2">
      <c r="A102" s="51" t="s">
        <v>6</v>
      </c>
      <c r="B102" s="51" t="s">
        <v>2</v>
      </c>
      <c r="C102" s="63">
        <v>0.6557435558117326</v>
      </c>
      <c r="D102" s="51"/>
      <c r="E102" s="51" t="s">
        <v>309</v>
      </c>
      <c r="F102" s="51"/>
      <c r="G102" s="51"/>
      <c r="H102" s="51"/>
      <c r="I102" s="51"/>
      <c r="K102" s="52" t="s">
        <v>319</v>
      </c>
      <c r="L102" s="67">
        <v>2.0002053997023563</v>
      </c>
      <c r="M102" s="55">
        <v>12</v>
      </c>
      <c r="N102" s="67">
        <v>0.1666837833085297</v>
      </c>
      <c r="O102" s="68"/>
      <c r="P102" s="56"/>
    </row>
    <row r="103" spans="1:16" x14ac:dyDescent="0.2">
      <c r="A103" s="51" t="s">
        <v>4</v>
      </c>
      <c r="B103" s="51" t="s">
        <v>2</v>
      </c>
      <c r="C103" s="63">
        <v>0.82078959215956493</v>
      </c>
      <c r="D103" s="51"/>
      <c r="E103" s="51" t="s">
        <v>309</v>
      </c>
      <c r="F103" s="51"/>
      <c r="G103" s="51"/>
      <c r="H103" s="51"/>
      <c r="I103" s="51"/>
    </row>
    <row r="104" spans="1:16" x14ac:dyDescent="0.2">
      <c r="A104" s="51" t="s">
        <v>4</v>
      </c>
      <c r="B104" s="51" t="s">
        <v>3</v>
      </c>
      <c r="C104" s="63">
        <v>2.7606219685297559</v>
      </c>
      <c r="D104" s="51"/>
      <c r="E104" s="51"/>
      <c r="F104" s="51"/>
      <c r="G104" s="51"/>
      <c r="H104" s="51" t="s">
        <v>309</v>
      </c>
      <c r="I104" s="51"/>
    </row>
    <row r="105" spans="1:16" x14ac:dyDescent="0.2">
      <c r="A105" s="51" t="s">
        <v>6</v>
      </c>
      <c r="B105" s="51" t="s">
        <v>3</v>
      </c>
      <c r="C105" s="63">
        <v>3.0380821759705712</v>
      </c>
      <c r="D105" s="51"/>
      <c r="E105" s="51"/>
      <c r="F105" s="51"/>
      <c r="G105" s="51"/>
      <c r="H105" s="51" t="s">
        <v>309</v>
      </c>
      <c r="I105" s="51" t="s">
        <v>309</v>
      </c>
    </row>
    <row r="106" spans="1:16" x14ac:dyDescent="0.2">
      <c r="A106" s="51" t="s">
        <v>5</v>
      </c>
      <c r="B106" s="51" t="s">
        <v>3</v>
      </c>
      <c r="C106" s="63">
        <v>3.6985398840131127</v>
      </c>
      <c r="D106" s="51"/>
      <c r="E106" s="51"/>
      <c r="F106" s="51"/>
      <c r="G106" s="51"/>
      <c r="H106" s="51"/>
      <c r="I106" s="51" t="s">
        <v>309</v>
      </c>
    </row>
  </sheetData>
  <mergeCells count="12">
    <mergeCell ref="K95:K96"/>
    <mergeCell ref="L95:P95"/>
    <mergeCell ref="A4:A12"/>
    <mergeCell ref="A14:A22"/>
    <mergeCell ref="A24:A26"/>
    <mergeCell ref="A28:A32"/>
    <mergeCell ref="A35:A42"/>
    <mergeCell ref="A47:N47"/>
    <mergeCell ref="C48:H48"/>
    <mergeCell ref="I48:N48"/>
    <mergeCell ref="A45:Q45"/>
    <mergeCell ref="A65:Q6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3FEC4-D09C-4BB3-AAC1-7C4D63FDB1F6}">
  <dimension ref="A1:M40"/>
  <sheetViews>
    <sheetView workbookViewId="0">
      <selection activeCell="H26" sqref="H26"/>
    </sheetView>
  </sheetViews>
  <sheetFormatPr defaultRowHeight="14.25" x14ac:dyDescent="0.2"/>
  <cols>
    <col min="1" max="2" width="15.25" bestFit="1" customWidth="1"/>
    <col min="3" max="3" width="10.5" customWidth="1"/>
    <col min="5" max="5" width="15.25" bestFit="1" customWidth="1"/>
    <col min="6" max="6" width="10.5" bestFit="1" customWidth="1"/>
  </cols>
  <sheetData>
    <row r="1" spans="1:13" ht="15" x14ac:dyDescent="0.25">
      <c r="A1" s="58" t="s">
        <v>294</v>
      </c>
      <c r="B1" s="58" t="s">
        <v>295</v>
      </c>
      <c r="C1" s="58"/>
    </row>
    <row r="2" spans="1:13" x14ac:dyDescent="0.2">
      <c r="A2" t="s">
        <v>109</v>
      </c>
      <c r="B2" s="10">
        <v>0.16725400489917389</v>
      </c>
      <c r="C2" s="10"/>
      <c r="F2" t="s">
        <v>12</v>
      </c>
      <c r="G2" t="s">
        <v>13</v>
      </c>
    </row>
    <row r="3" spans="1:13" x14ac:dyDescent="0.2">
      <c r="A3" t="s">
        <v>111</v>
      </c>
      <c r="B3" s="10">
        <v>0.3291765591144894</v>
      </c>
      <c r="C3" s="10"/>
      <c r="D3" t="s">
        <v>1</v>
      </c>
      <c r="E3" t="s">
        <v>78</v>
      </c>
      <c r="F3" s="10">
        <f>AVERAGE(B2:B4)</f>
        <v>0.24290577235672228</v>
      </c>
      <c r="G3" s="10">
        <f>STDEV(B2:B4)</f>
        <v>8.1481906390785674E-2</v>
      </c>
      <c r="H3" s="10"/>
      <c r="I3" s="10"/>
      <c r="J3" s="10"/>
      <c r="K3" s="10"/>
      <c r="L3" s="10"/>
      <c r="M3" s="10"/>
    </row>
    <row r="4" spans="1:13" x14ac:dyDescent="0.2">
      <c r="A4" t="s">
        <v>113</v>
      </c>
      <c r="B4" s="10">
        <v>0.23228675305650362</v>
      </c>
      <c r="C4" s="10"/>
      <c r="D4" t="s">
        <v>2</v>
      </c>
      <c r="E4" t="s">
        <v>5</v>
      </c>
      <c r="F4" s="10">
        <f>AVERAGE(B5:B7)</f>
        <v>0.48369873528230417</v>
      </c>
      <c r="G4" s="10">
        <f>STDEV(B5:B7)</f>
        <v>3.9384337756781948E-2</v>
      </c>
      <c r="H4" s="10"/>
      <c r="I4" s="10"/>
      <c r="J4" s="10"/>
      <c r="K4" s="10"/>
      <c r="L4" s="10"/>
      <c r="M4" s="10"/>
    </row>
    <row r="5" spans="1:13" x14ac:dyDescent="0.2">
      <c r="A5" t="s">
        <v>256</v>
      </c>
      <c r="B5" s="10">
        <v>0.49769576738276505</v>
      </c>
      <c r="C5" s="10"/>
      <c r="E5" t="s">
        <v>6</v>
      </c>
      <c r="F5" s="10">
        <f>AVERAGE(B8:B10)</f>
        <v>0.57401089117377235</v>
      </c>
      <c r="G5" s="10">
        <f>STDEV(B8:B10)</f>
        <v>8.0763475745284488E-2</v>
      </c>
      <c r="H5" s="10"/>
      <c r="I5" s="10"/>
      <c r="J5" s="10"/>
      <c r="K5" s="10"/>
      <c r="L5" s="10"/>
      <c r="M5" s="10"/>
    </row>
    <row r="6" spans="1:13" x14ac:dyDescent="0.2">
      <c r="A6" t="s">
        <v>257</v>
      </c>
      <c r="B6" s="10">
        <v>0.5141727208809399</v>
      </c>
      <c r="C6" s="10"/>
      <c r="E6" t="s">
        <v>7</v>
      </c>
      <c r="F6" s="10">
        <f>AVERAGE(B11:B13)</f>
        <v>1.6124392897681874</v>
      </c>
      <c r="G6" s="10">
        <f>STDEV(B11:B13)</f>
        <v>0.23577765923038876</v>
      </c>
      <c r="H6" s="10"/>
      <c r="I6" s="10"/>
      <c r="J6" s="10"/>
      <c r="K6" s="10"/>
      <c r="L6" s="10"/>
      <c r="M6" s="10"/>
    </row>
    <row r="7" spans="1:13" x14ac:dyDescent="0.2">
      <c r="A7" t="s">
        <v>258</v>
      </c>
      <c r="B7" s="10">
        <v>0.4392277175832075</v>
      </c>
      <c r="C7" s="10"/>
      <c r="E7" t="s">
        <v>8</v>
      </c>
      <c r="F7" s="10">
        <f>AVERAGE(B14:B16)</f>
        <v>0.34338484461040925</v>
      </c>
      <c r="G7" s="10">
        <f>STDEV(B14:B16)</f>
        <v>8.0634271922073633E-2</v>
      </c>
      <c r="H7" s="10"/>
      <c r="I7" s="10"/>
      <c r="J7" s="10"/>
      <c r="K7" s="10"/>
      <c r="L7" s="10"/>
      <c r="M7" s="10"/>
    </row>
    <row r="8" spans="1:13" x14ac:dyDescent="0.2">
      <c r="A8" t="s">
        <v>259</v>
      </c>
      <c r="B8" s="10">
        <v>0.6257197932394033</v>
      </c>
      <c r="C8" s="10"/>
      <c r="E8" t="s">
        <v>9</v>
      </c>
      <c r="F8" s="10">
        <f>AVERAGE(B17:B19)</f>
        <v>0.27653098145309957</v>
      </c>
      <c r="G8" s="10">
        <f>STDEV(B17:B19)</f>
        <v>1.9642832764356036E-2</v>
      </c>
      <c r="H8" s="10"/>
      <c r="I8" s="10"/>
      <c r="J8" s="10"/>
      <c r="K8" s="10"/>
      <c r="L8" s="10"/>
      <c r="M8" s="10"/>
    </row>
    <row r="9" spans="1:13" x14ac:dyDescent="0.2">
      <c r="A9" t="s">
        <v>260</v>
      </c>
      <c r="B9" s="10">
        <v>0.61536790567946742</v>
      </c>
      <c r="C9" s="10"/>
      <c r="E9" t="s">
        <v>4</v>
      </c>
      <c r="F9" s="10">
        <f>AVERAGE(B20:B22)</f>
        <v>0.22551163650053405</v>
      </c>
      <c r="G9" s="10">
        <f>STDEV(B20:B22)</f>
        <v>5.1647092982321896E-2</v>
      </c>
      <c r="H9" s="10"/>
      <c r="I9" s="10"/>
      <c r="J9" s="10"/>
      <c r="K9" s="10"/>
      <c r="L9" s="10"/>
      <c r="M9" s="10"/>
    </row>
    <row r="10" spans="1:13" x14ac:dyDescent="0.2">
      <c r="A10" t="s">
        <v>261</v>
      </c>
      <c r="B10" s="10">
        <v>0.48094497460244634</v>
      </c>
      <c r="C10" s="10"/>
      <c r="D10" t="s">
        <v>3</v>
      </c>
      <c r="E10" t="s">
        <v>5</v>
      </c>
      <c r="F10" s="10">
        <f>AVERAGE(B23:B25)</f>
        <v>0.67192259902562979</v>
      </c>
      <c r="G10" s="10">
        <f>STDEV(B23:B25)</f>
        <v>2.50244820820382E-2</v>
      </c>
      <c r="H10" s="10"/>
      <c r="I10" s="10"/>
      <c r="J10" s="10"/>
      <c r="K10" s="10"/>
      <c r="L10" s="10"/>
      <c r="M10" s="10"/>
    </row>
    <row r="11" spans="1:13" x14ac:dyDescent="0.2">
      <c r="A11" t="s">
        <v>262</v>
      </c>
      <c r="B11" s="10">
        <v>1.79353161787834</v>
      </c>
      <c r="C11" s="10"/>
      <c r="E11" t="s">
        <v>6</v>
      </c>
      <c r="F11" s="10">
        <f>AVERAGE(B26:B28)</f>
        <v>0.69084568907156074</v>
      </c>
      <c r="G11" s="10">
        <f t="shared" ref="G11" si="0">STDEV(B10:B12)</f>
        <v>0.73179187024758929</v>
      </c>
      <c r="H11" s="10"/>
      <c r="I11" s="10"/>
      <c r="J11" s="10"/>
      <c r="K11" s="10"/>
      <c r="L11" s="10"/>
      <c r="M11" s="10"/>
    </row>
    <row r="12" spans="1:13" x14ac:dyDescent="0.2">
      <c r="A12" t="s">
        <v>263</v>
      </c>
      <c r="B12" s="10">
        <v>1.6979478930921719</v>
      </c>
      <c r="C12" s="10"/>
      <c r="E12" t="s">
        <v>7</v>
      </c>
      <c r="F12" s="10">
        <f>AVERAGE(B29:B31)</f>
        <v>1.5323188621559873</v>
      </c>
      <c r="G12" s="10">
        <f>STDEV(B29:B31)</f>
        <v>1.0464336381217063</v>
      </c>
      <c r="H12" s="10"/>
      <c r="I12" s="10"/>
      <c r="J12" s="10"/>
      <c r="K12" s="10"/>
      <c r="L12" s="10"/>
      <c r="M12" s="10"/>
    </row>
    <row r="13" spans="1:13" x14ac:dyDescent="0.2">
      <c r="A13" t="s">
        <v>264</v>
      </c>
      <c r="B13" s="10">
        <v>1.3458383583340499</v>
      </c>
      <c r="C13" s="10"/>
      <c r="E13" t="s">
        <v>8</v>
      </c>
      <c r="F13" s="10">
        <f>AVERAGE(B32:B34)</f>
        <v>0.46710696815601477</v>
      </c>
      <c r="G13" s="10">
        <f>STDEV(B32:B34)</f>
        <v>7.5708378109411653E-2</v>
      </c>
      <c r="H13" s="10"/>
      <c r="I13" s="10"/>
      <c r="J13" s="10"/>
      <c r="K13" s="10"/>
      <c r="L13" s="10"/>
      <c r="M13" s="10"/>
    </row>
    <row r="14" spans="1:13" x14ac:dyDescent="0.2">
      <c r="A14" t="s">
        <v>265</v>
      </c>
      <c r="B14" s="10">
        <v>0.2502764675873852</v>
      </c>
      <c r="C14" s="10"/>
      <c r="E14" t="s">
        <v>9</v>
      </c>
      <c r="F14" s="10">
        <f>AVERAGE(B35:B37)</f>
        <v>0.69185756512016161</v>
      </c>
      <c r="G14" s="10">
        <f>STDEV(B35:B37)</f>
        <v>1.0834942077455601E-2</v>
      </c>
      <c r="H14" s="10"/>
      <c r="I14" s="10"/>
      <c r="J14" s="10"/>
      <c r="K14" s="10"/>
      <c r="L14" s="10"/>
      <c r="M14" s="10"/>
    </row>
    <row r="15" spans="1:13" x14ac:dyDescent="0.2">
      <c r="A15" t="s">
        <v>266</v>
      </c>
      <c r="B15" s="10">
        <v>0.38984735702527212</v>
      </c>
      <c r="C15" s="10"/>
      <c r="E15" t="s">
        <v>4</v>
      </c>
      <c r="F15" s="10">
        <f>AVERAGE(B38:B40)</f>
        <v>0.3983293197514533</v>
      </c>
      <c r="G15" s="10">
        <f>STDEV(B38:B40)</f>
        <v>5.9476060240873832E-2</v>
      </c>
      <c r="H15" s="10"/>
      <c r="I15" s="10"/>
      <c r="J15" s="10"/>
      <c r="K15" s="10"/>
      <c r="L15" s="10"/>
      <c r="M15" s="10"/>
    </row>
    <row r="16" spans="1:13" x14ac:dyDescent="0.2">
      <c r="A16" t="s">
        <v>267</v>
      </c>
      <c r="B16" s="10">
        <v>0.39003070921857041</v>
      </c>
      <c r="C16" s="10"/>
    </row>
    <row r="17" spans="1:3" x14ac:dyDescent="0.2">
      <c r="A17" t="s">
        <v>268</v>
      </c>
      <c r="B17" s="10">
        <v>0.29913293778436845</v>
      </c>
      <c r="C17" s="10"/>
    </row>
    <row r="18" spans="1:3" x14ac:dyDescent="0.2">
      <c r="A18" t="s">
        <v>269</v>
      </c>
      <c r="B18" s="10">
        <v>0.26687455687674655</v>
      </c>
      <c r="C18" s="10"/>
    </row>
    <row r="19" spans="1:3" x14ac:dyDescent="0.2">
      <c r="A19" t="s">
        <v>270</v>
      </c>
      <c r="B19" s="10">
        <v>0.26358544969818359</v>
      </c>
      <c r="C19" s="10"/>
    </row>
    <row r="20" spans="1:3" x14ac:dyDescent="0.2">
      <c r="A20" t="s">
        <v>271</v>
      </c>
      <c r="B20" s="10">
        <v>0.16595019122941873</v>
      </c>
      <c r="C20" s="10"/>
    </row>
    <row r="21" spans="1:3" x14ac:dyDescent="0.2">
      <c r="A21" t="s">
        <v>272</v>
      </c>
      <c r="B21" s="10">
        <v>0.2578900295225251</v>
      </c>
      <c r="C21" s="10"/>
    </row>
    <row r="22" spans="1:3" x14ac:dyDescent="0.2">
      <c r="A22" t="s">
        <v>273</v>
      </c>
      <c r="B22" s="10">
        <v>0.25269468874965828</v>
      </c>
      <c r="C22" s="10"/>
    </row>
    <row r="23" spans="1:3" x14ac:dyDescent="0.2">
      <c r="A23" t="s">
        <v>274</v>
      </c>
      <c r="B23" s="10">
        <v>0.67935209230503912</v>
      </c>
      <c r="C23" s="10"/>
    </row>
    <row r="24" spans="1:3" x14ac:dyDescent="0.2">
      <c r="A24" t="s">
        <v>275</v>
      </c>
      <c r="B24" s="10">
        <v>0.64402466244574841</v>
      </c>
      <c r="C24" s="10"/>
    </row>
    <row r="25" spans="1:3" x14ac:dyDescent="0.2">
      <c r="A25" t="s">
        <v>276</v>
      </c>
      <c r="B25" s="10">
        <v>0.6923910423261016</v>
      </c>
      <c r="C25" s="10"/>
    </row>
    <row r="26" spans="1:3" x14ac:dyDescent="0.2">
      <c r="A26" t="s">
        <v>277</v>
      </c>
      <c r="B26" s="10">
        <v>0.76119996697368086</v>
      </c>
      <c r="C26" s="10"/>
    </row>
    <row r="27" spans="1:3" x14ac:dyDescent="0.2">
      <c r="A27" t="s">
        <v>278</v>
      </c>
      <c r="B27" s="10">
        <v>0.64623401824195847</v>
      </c>
      <c r="C27" s="10"/>
    </row>
    <row r="28" spans="1:3" x14ac:dyDescent="0.2">
      <c r="A28" t="s">
        <v>279</v>
      </c>
      <c r="B28" s="10">
        <v>0.66510308199904278</v>
      </c>
      <c r="C28" s="10"/>
    </row>
    <row r="29" spans="1:3" x14ac:dyDescent="0.2">
      <c r="A29" t="s">
        <v>280</v>
      </c>
      <c r="B29" s="10">
        <v>2.2383506902464614</v>
      </c>
      <c r="C29" s="10"/>
    </row>
    <row r="30" spans="1:3" x14ac:dyDescent="0.2">
      <c r="A30" t="s">
        <v>281</v>
      </c>
      <c r="B30" s="10">
        <v>0.33008998760846969</v>
      </c>
      <c r="C30" s="10"/>
    </row>
    <row r="31" spans="1:3" x14ac:dyDescent="0.2">
      <c r="A31" t="s">
        <v>282</v>
      </c>
      <c r="B31" s="10">
        <v>2.0285159086130307</v>
      </c>
      <c r="C31" s="10"/>
    </row>
    <row r="32" spans="1:3" x14ac:dyDescent="0.2">
      <c r="A32" t="s">
        <v>283</v>
      </c>
      <c r="B32" s="10">
        <v>0.48561698056388225</v>
      </c>
      <c r="C32" s="10"/>
    </row>
    <row r="33" spans="1:3" x14ac:dyDescent="0.2">
      <c r="A33" t="s">
        <v>284</v>
      </c>
      <c r="B33" s="10">
        <v>0.53184380674901233</v>
      </c>
      <c r="C33" s="10"/>
    </row>
    <row r="34" spans="1:3" x14ac:dyDescent="0.2">
      <c r="A34" t="s">
        <v>285</v>
      </c>
      <c r="B34" s="10">
        <v>0.38386011715514962</v>
      </c>
      <c r="C34" s="10"/>
    </row>
    <row r="35" spans="1:3" x14ac:dyDescent="0.2">
      <c r="A35" t="s">
        <v>286</v>
      </c>
      <c r="B35" s="10">
        <v>0.6935156048951524</v>
      </c>
      <c r="C35" s="10"/>
    </row>
    <row r="36" spans="1:3" x14ac:dyDescent="0.2">
      <c r="A36" t="s">
        <v>287</v>
      </c>
      <c r="B36" s="10">
        <v>0.6802891715125543</v>
      </c>
      <c r="C36" s="10"/>
    </row>
    <row r="37" spans="1:3" x14ac:dyDescent="0.2">
      <c r="A37" t="s">
        <v>288</v>
      </c>
      <c r="B37" s="10">
        <v>0.70176791895277801</v>
      </c>
      <c r="C37" s="10"/>
    </row>
    <row r="38" spans="1:3" x14ac:dyDescent="0.2">
      <c r="A38" t="s">
        <v>289</v>
      </c>
      <c r="B38" s="10">
        <v>0.33129752926926082</v>
      </c>
      <c r="C38" s="10"/>
    </row>
    <row r="39" spans="1:3" x14ac:dyDescent="0.2">
      <c r="A39" t="s">
        <v>290</v>
      </c>
      <c r="B39" s="10">
        <v>0.41890473430829023</v>
      </c>
      <c r="C39" s="10"/>
    </row>
    <row r="40" spans="1:3" x14ac:dyDescent="0.2">
      <c r="A40" t="s">
        <v>291</v>
      </c>
      <c r="B40" s="10">
        <v>0.44478569567680887</v>
      </c>
      <c r="C40" s="10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Mesocosm set-up</vt:lpstr>
      <vt:lpstr>Hydrocarbons</vt:lpstr>
      <vt:lpstr>Metals</vt:lpstr>
      <vt:lpstr>CNP</vt:lpstr>
      <vt:lpstr>pH</vt:lpstr>
      <vt:lpstr>Dry matter&amp;H20</vt:lpstr>
      <vt:lpstr>LOI</vt:lpstr>
      <vt:lpstr>PLFA</vt:lpstr>
      <vt:lpstr>Respiration</vt:lpstr>
      <vt:lpstr>Microtox</vt:lpstr>
      <vt:lpstr>TPH vs Microtox</vt:lpstr>
      <vt:lpstr>Correlation and Draftman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Atai, Emmanuel [SWEE]</dc:creator>
  <cp:lastModifiedBy>Emmanuel Atai [Researcher, SWEE]</cp:lastModifiedBy>
  <dcterms:created xsi:type="dcterms:W3CDTF">2021-10-15T16:19:19Z</dcterms:created>
  <dcterms:modified xsi:type="dcterms:W3CDTF">2023-04-19T14:17:57Z</dcterms:modified>
</cp:coreProperties>
</file>