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2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201039\Dropbox\InstructorInterviews\Deliverables\Paper 2\"/>
    </mc:Choice>
  </mc:AlternateContent>
  <xr:revisionPtr revIDLastSave="0" documentId="8_{4BCD48A5-BD5F-4036-9277-F9B785FCEFE4}" xr6:coauthVersionLast="45" xr6:coauthVersionMax="45" xr10:uidLastSave="{00000000-0000-0000-0000-000000000000}"/>
  <bookViews>
    <workbookView xWindow="0" yWindow="0" windowWidth="14370" windowHeight="7440" firstSheet="5" activeTab="2" xr2:uid="{00000000-000D-0000-FFFF-FFFF00000000}"/>
  </bookViews>
  <sheets>
    <sheet name="Descriptive Statistics" sheetId="2" r:id="rId1"/>
    <sheet name="Affect" sheetId="9" r:id="rId2"/>
    <sheet name="Flight Timings" sheetId="5" r:id="rId3"/>
    <sheet name="Task Timings" sheetId="8" r:id="rId4"/>
    <sheet name="Task Load Index" sheetId="10" r:id="rId5"/>
    <sheet name="Academic Trial Results" sheetId="7" r:id="rId6"/>
    <sheet name="Additional Survey Comments" sheetId="11" r:id="rId7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63" i="2" l="1"/>
  <c r="R62" i="2"/>
  <c r="R61" i="2"/>
  <c r="R60" i="2"/>
  <c r="R59" i="2"/>
  <c r="R58" i="2"/>
  <c r="R57" i="2"/>
  <c r="R56" i="2"/>
  <c r="R55" i="2"/>
  <c r="R54" i="2"/>
  <c r="R53" i="2"/>
  <c r="R52" i="2"/>
  <c r="R51" i="2"/>
  <c r="C8" i="8"/>
  <c r="C6" i="8"/>
  <c r="C5" i="8"/>
  <c r="D6" i="5"/>
  <c r="D9" i="5"/>
  <c r="D10" i="5"/>
  <c r="D5" i="5"/>
  <c r="D4" i="5"/>
  <c r="D3" i="5"/>
  <c r="W32" i="7" l="1"/>
  <c r="X32" i="7"/>
  <c r="Y32" i="7"/>
  <c r="Z32" i="7"/>
  <c r="AA32" i="7"/>
  <c r="V32" i="7"/>
  <c r="D32" i="7"/>
  <c r="E32" i="7"/>
  <c r="F32" i="7"/>
  <c r="G32" i="7"/>
  <c r="H32" i="7"/>
  <c r="C32" i="7"/>
  <c r="AO16" i="7" l="1"/>
  <c r="AP16" i="7"/>
  <c r="AO17" i="7"/>
  <c r="AO21" i="7"/>
  <c r="AO5" i="7" l="1"/>
  <c r="AO6" i="7"/>
  <c r="AO7" i="7"/>
  <c r="AO8" i="7"/>
  <c r="AO9" i="7"/>
  <c r="AO10" i="7"/>
  <c r="AO11" i="7"/>
  <c r="AO12" i="7"/>
  <c r="AO13" i="7"/>
  <c r="AO14" i="7"/>
  <c r="AO15" i="7"/>
  <c r="AO18" i="7"/>
  <c r="AO19" i="7"/>
  <c r="AO24" i="7"/>
  <c r="AO28" i="7"/>
  <c r="AO29" i="7"/>
  <c r="AO30" i="7"/>
  <c r="AO31" i="7"/>
  <c r="AP4" i="7" l="1"/>
  <c r="AP31" i="7"/>
  <c r="AP30" i="7"/>
  <c r="AP29" i="7"/>
  <c r="AP28" i="7"/>
  <c r="AP27" i="7"/>
  <c r="AO27" i="7"/>
  <c r="AP26" i="7"/>
  <c r="AO26" i="7"/>
  <c r="AP25" i="7"/>
  <c r="AO25" i="7"/>
  <c r="AP24" i="7"/>
  <c r="AP23" i="7"/>
  <c r="AO23" i="7"/>
  <c r="AP22" i="7"/>
  <c r="AO22" i="7"/>
  <c r="AO32" i="7" s="1"/>
  <c r="AP21" i="7"/>
  <c r="AP32" i="7" s="1"/>
  <c r="AP19" i="7"/>
  <c r="AP18" i="7"/>
  <c r="AP17" i="7"/>
  <c r="AP15" i="7"/>
  <c r="AP14" i="7"/>
  <c r="AP13" i="7"/>
  <c r="AP12" i="7"/>
  <c r="AP11" i="7"/>
  <c r="AP10" i="7"/>
  <c r="AP9" i="7"/>
  <c r="AP8" i="7"/>
  <c r="AP7" i="7"/>
  <c r="AP6" i="7"/>
  <c r="AP5" i="7"/>
  <c r="P9" i="5"/>
  <c r="I9" i="5"/>
  <c r="I4" i="5"/>
  <c r="C7" i="5"/>
  <c r="R4" i="2"/>
  <c r="R13" i="2"/>
  <c r="R16" i="2"/>
  <c r="R17" i="2"/>
  <c r="R32" i="2"/>
  <c r="R41" i="2"/>
  <c r="D7" i="5" l="1"/>
  <c r="D8" i="5"/>
  <c r="J7" i="5"/>
  <c r="J3" i="5"/>
  <c r="AO4" i="7"/>
  <c r="J4" i="5"/>
  <c r="J10" i="5"/>
  <c r="J6" i="5"/>
  <c r="E6" i="5"/>
  <c r="J9" i="5"/>
  <c r="J5" i="5"/>
  <c r="J12" i="5"/>
  <c r="J8" i="5"/>
  <c r="J11" i="5"/>
  <c r="E11" i="5" l="1"/>
  <c r="E10" i="5"/>
  <c r="E9" i="5"/>
  <c r="E7" i="5"/>
  <c r="E4" i="5"/>
  <c r="E3" i="5"/>
  <c r="E8" i="5"/>
  <c r="E5" i="5"/>
</calcChain>
</file>

<file path=xl/sharedStrings.xml><?xml version="1.0" encoding="utf-8"?>
<sst xmlns="http://schemas.openxmlformats.org/spreadsheetml/2006/main" count="244" uniqueCount="180">
  <si>
    <t>PARTICIPANT</t>
  </si>
  <si>
    <t>AGE</t>
  </si>
  <si>
    <t>Main Nationality</t>
  </si>
  <si>
    <t>INDUSTRY EXPERIENCE</t>
  </si>
  <si>
    <t>PRIOR JETSTREAM EXPERIENCE</t>
  </si>
  <si>
    <t>PRIOR BULLDOG EXPERIENCE</t>
  </si>
  <si>
    <t>PRIOR AIRCREW EXPERIENCE</t>
  </si>
  <si>
    <t>AIRCREW TYPE 1</t>
  </si>
  <si>
    <t>AIRCREW HOURS 1</t>
  </si>
  <si>
    <t>AIRCRAFT 1</t>
  </si>
  <si>
    <t>AIRCREW TYPE 2</t>
  </si>
  <si>
    <t>AIRCREW HOURS 2</t>
  </si>
  <si>
    <t>AIRCRAFT 2</t>
  </si>
  <si>
    <t>AIRCREW TYPE 3</t>
  </si>
  <si>
    <t>AIRCREW HOURS 3</t>
  </si>
  <si>
    <t>AIRCRAFT 3</t>
  </si>
  <si>
    <t>TOTAL HOURS</t>
  </si>
  <si>
    <t>1= UK; 2=SPANISH; 3=FRENCH; 4=INDONESIAN; 5=CHINESE 6; ROMANIAN; 7=SA; 8=AUSTRALIAN; 9=INDIAN; 10=RUSSIAN; 11=MOROCCAN; 12=GREEK; 13=MEXICAN; 14=MALAYSIAN; 15=THAI; 16=SRI LANKAN; 17=BULGARIAN; 18=ITALIAN; 19=HONG KONG; 20 = KENYAN</t>
  </si>
  <si>
    <t>(YRS)</t>
  </si>
  <si>
    <t>0=NO; 1=1 FLIGHT; 2=2 FLIGHTS</t>
  </si>
  <si>
    <t>0=NO; 1=1 FLIGHT; 2=2FLIGHTS</t>
  </si>
  <si>
    <t>0=NO; 1=YES</t>
  </si>
  <si>
    <t>INTERVENTION</t>
  </si>
  <si>
    <t>Student Pilot</t>
  </si>
  <si>
    <t>Cessna</t>
  </si>
  <si>
    <t>Sailplane</t>
  </si>
  <si>
    <t>7 + 1</t>
  </si>
  <si>
    <t>Evektor Sportsstar</t>
  </si>
  <si>
    <t>Pilot</t>
  </si>
  <si>
    <t>FK-9</t>
  </si>
  <si>
    <t>Cessna 152</t>
  </si>
  <si>
    <t>1 + 10</t>
  </si>
  <si>
    <t>3 +11</t>
  </si>
  <si>
    <t>Piston Single</t>
  </si>
  <si>
    <t>Multi Piston</t>
  </si>
  <si>
    <t>PPL PIC</t>
  </si>
  <si>
    <t>C172/PA28</t>
  </si>
  <si>
    <t>PPL DUAL</t>
  </si>
  <si>
    <t>1 +19</t>
  </si>
  <si>
    <t>CONTROL</t>
  </si>
  <si>
    <t>PILOT</t>
  </si>
  <si>
    <t>B777 SIM</t>
  </si>
  <si>
    <t>Flight Experience</t>
  </si>
  <si>
    <t>Light Trainer</t>
  </si>
  <si>
    <t>Air Experience</t>
  </si>
  <si>
    <t>Helicopter</t>
  </si>
  <si>
    <t>20 + 1</t>
  </si>
  <si>
    <t>MOTIVATION 1</t>
  </si>
  <si>
    <t>INTEREST 1</t>
  </si>
  <si>
    <t>ENJOYMENT 1</t>
  </si>
  <si>
    <t>SELF EFFICACY 1</t>
  </si>
  <si>
    <t>MOTIVATION 2</t>
  </si>
  <si>
    <t>INTEREST 2</t>
  </si>
  <si>
    <t>ENJOYMENT 2</t>
  </si>
  <si>
    <t>SELF EFFICACY 2</t>
  </si>
  <si>
    <t>MOTIVATION 3</t>
  </si>
  <si>
    <t>INTEREST 3</t>
  </si>
  <si>
    <t>ENJOYMENT 3</t>
  </si>
  <si>
    <t>SELF EFFICACY 3</t>
  </si>
  <si>
    <t>MOTIVATION 4</t>
  </si>
  <si>
    <t>INTEREST 4</t>
  </si>
  <si>
    <t>ENJOYMENT 4</t>
  </si>
  <si>
    <t>SELF EFFICACY 4</t>
  </si>
  <si>
    <t>-</t>
  </si>
  <si>
    <t>"HIGH"</t>
  </si>
  <si>
    <t>Flight 1</t>
  </si>
  <si>
    <t>Flight 2</t>
  </si>
  <si>
    <t>Local Time (hhmm)</t>
  </si>
  <si>
    <t>Segment Time (min)</t>
  </si>
  <si>
    <t>Segment Percentage</t>
  </si>
  <si>
    <t>Segment</t>
  </si>
  <si>
    <t>Briefing</t>
  </si>
  <si>
    <t>Aircraft Boarding and Start</t>
  </si>
  <si>
    <t>Taxi and Take-Off</t>
  </si>
  <si>
    <t>Climb to Alt</t>
  </si>
  <si>
    <t>Data Collection</t>
  </si>
  <si>
    <t>Data Collection 1</t>
  </si>
  <si>
    <t>Transit Back</t>
  </si>
  <si>
    <t>Data Collection 2</t>
  </si>
  <si>
    <t>Landing and Taxi</t>
  </si>
  <si>
    <t>Demo</t>
  </si>
  <si>
    <t>Shut down and Deboard</t>
  </si>
  <si>
    <t>Gap to Next Group</t>
  </si>
  <si>
    <t>Total Block Time</t>
  </si>
  <si>
    <t>Reserve Time</t>
  </si>
  <si>
    <t>Aircraft Use</t>
  </si>
  <si>
    <t>Ground Preparation</t>
  </si>
  <si>
    <t>Total Running Time</t>
  </si>
  <si>
    <t>Engine Start</t>
  </si>
  <si>
    <t>1312Z</t>
  </si>
  <si>
    <t>1542Z</t>
  </si>
  <si>
    <t>Engine Shutdown</t>
  </si>
  <si>
    <t>1341Z</t>
  </si>
  <si>
    <t>1626Z</t>
  </si>
  <si>
    <t>Total Flight Time</t>
  </si>
  <si>
    <t>Brakes Off</t>
  </si>
  <si>
    <t>1315Z</t>
  </si>
  <si>
    <t>1545Z</t>
  </si>
  <si>
    <t>Brakes On</t>
  </si>
  <si>
    <t>Airborne Time</t>
  </si>
  <si>
    <t>Take-Off</t>
  </si>
  <si>
    <t>1321Z</t>
  </si>
  <si>
    <t>1549Z</t>
  </si>
  <si>
    <t>Landing</t>
  </si>
  <si>
    <t>1338Z</t>
  </si>
  <si>
    <t>1620Z</t>
  </si>
  <si>
    <t>Total Activity Time</t>
  </si>
  <si>
    <t>Start</t>
  </si>
  <si>
    <t>1325Z</t>
  </si>
  <si>
    <t>1551Z</t>
  </si>
  <si>
    <t>End</t>
  </si>
  <si>
    <t>1333Z</t>
  </si>
  <si>
    <t>1513Z</t>
  </si>
  <si>
    <t>Test Point</t>
  </si>
  <si>
    <t>Time Allowed (s)</t>
  </si>
  <si>
    <t>Time Taken (s)</t>
  </si>
  <si>
    <t>Lift/Drag</t>
  </si>
  <si>
    <t>LSS</t>
  </si>
  <si>
    <t>CS-25</t>
  </si>
  <si>
    <t>FLIGHT 1</t>
  </si>
  <si>
    <t>FLIGHT 2</t>
  </si>
  <si>
    <t xml:space="preserve">MENTAL DEMAND </t>
  </si>
  <si>
    <t xml:space="preserve">PHYSICAL DEMAND </t>
  </si>
  <si>
    <t xml:space="preserve">TEMPORAL DEMAND </t>
  </si>
  <si>
    <t xml:space="preserve">PERFORMANCE </t>
  </si>
  <si>
    <t xml:space="preserve">EFFORT </t>
  </si>
  <si>
    <t xml:space="preserve">FRUSTRATION </t>
  </si>
  <si>
    <t>MENTAL DEMAND 2</t>
  </si>
  <si>
    <t>PHYSICAL DEMAND 2</t>
  </si>
  <si>
    <t>TEMPORAL DEMAND 2</t>
  </si>
  <si>
    <t>PERFORMANCE 2</t>
  </si>
  <si>
    <t>EFFORT 2</t>
  </si>
  <si>
    <t>FRUSTRATION 2</t>
  </si>
  <si>
    <t>PRE-TEST</t>
  </si>
  <si>
    <t>POST-TEST</t>
  </si>
  <si>
    <t>Participant</t>
  </si>
  <si>
    <t>Presentation 1</t>
  </si>
  <si>
    <t>Analysis 1</t>
  </si>
  <si>
    <t>Discussion 1</t>
  </si>
  <si>
    <t>Role Relation 1</t>
  </si>
  <si>
    <t>Conclusion 1</t>
  </si>
  <si>
    <t>Reccomendation 1</t>
  </si>
  <si>
    <t>Presentation 2</t>
  </si>
  <si>
    <t>Analysis 2</t>
  </si>
  <si>
    <t>Discussion 2</t>
  </si>
  <si>
    <t>Role Relation 2</t>
  </si>
  <si>
    <t>Conclusion 2</t>
  </si>
  <si>
    <t>Reccomendation 2</t>
  </si>
  <si>
    <t>Mode</t>
  </si>
  <si>
    <t>Acceptability</t>
  </si>
  <si>
    <t>Analysis 3</t>
  </si>
  <si>
    <t>Discussion 3</t>
  </si>
  <si>
    <t>Role Relation 3</t>
  </si>
  <si>
    <t>Conclusion 3</t>
  </si>
  <si>
    <t>Intervention</t>
  </si>
  <si>
    <t>Control</t>
  </si>
  <si>
    <t>FLIGHT 1 COMMENTS</t>
  </si>
  <si>
    <t>FLIGHT 2 COMMENTS</t>
  </si>
  <si>
    <t>I want more gs!</t>
  </si>
  <si>
    <t>Try to avoid students feeling sick in the second flight, it would be better to space a little bit more the dynamic manoeuvres and give some more time to passengers to relax between manoeuvres</t>
  </si>
  <si>
    <t>Very nice part of the master.  Complete lectures and amazing teacher.  Maybe make the flight earlier in the year will be more efficient for [thesis project]</t>
  </si>
  <si>
    <t>I've flown a lot in various aircraft doing various maneouvres so none of this was 'new'.  But good refresh</t>
  </si>
  <si>
    <t>Really Short Flight</t>
  </si>
  <si>
    <t>2nd Flight Amazing Experience</t>
  </si>
  <si>
    <t>[ATTACHED TO EFFORT 1] There is no time to feel the plane [ATTACHED TO FRUSTRATION 1] Too short flight</t>
  </si>
  <si>
    <t>The second flight truly allowed to understand the physics behind the stability modes.  Perfect.  The first flight was really short and not very useful to understand physics</t>
  </si>
  <si>
    <t>More Flights.  More Manoeuvres.  Great Module</t>
  </si>
  <si>
    <t>Great Experience</t>
  </si>
  <si>
    <t>Great Experience.  More flights will be nice</t>
  </si>
  <si>
    <t>Wrote down changes in altitude out of interest</t>
  </si>
  <si>
    <t>The first flight was quite short in my opinion</t>
  </si>
  <si>
    <t>Additional altitude &amp; OAT for each data point</t>
  </si>
  <si>
    <t>Extra Data at each test point -&gt;Fuel -&gt; Altitude</t>
  </si>
  <si>
    <t>I wrote alt for each point</t>
  </si>
  <si>
    <t>I also wrote the fuel for each data point</t>
  </si>
  <si>
    <t>Should have map display on screen to see flight path and heading directions</t>
  </si>
  <si>
    <t>First flight seemed fairly pointless.  Would have been good to do some asymmetric flight</t>
  </si>
  <si>
    <t>Frustration in that the FT could have involved more tests</t>
  </si>
  <si>
    <t>PPL(A) SEP NVFR.  UK CAA License.  Total flight time ~120h.  PIC time ~80h.  Student of ATPL EASA theoretical examinimations.  Subjects passed to date:  MET, GNAV, INSTR, RNAV, HPL, AL, OPS, VFR COMS.</t>
  </si>
  <si>
    <t>Great Fun!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</si>
</sst>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00"/>
  </numFmts>
  <fonts count="5">
    <font>
      <sz val="11"/>
      <color theme="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33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/>
    <xf numFmtId="0" fontId="0" fillId="0" borderId="0" xfId="0" applyAlignment="1"/>
    <xf numFmtId="2" fontId="0" fillId="0" borderId="0" xfId="0" applyNumberFormat="1"/>
    <xf numFmtId="166" fontId="0" fillId="0" borderId="0" xfId="0" applyNumberFormat="1"/>
    <xf numFmtId="20" fontId="0" fillId="0" borderId="0" xfId="0" applyNumberFormat="1"/>
    <xf numFmtId="0" fontId="0" fillId="0" borderId="0" xfId="0" applyBorder="1"/>
    <xf numFmtId="0" fontId="0" fillId="0" borderId="0" xfId="0" applyBorder="1" applyAlignment="1"/>
    <xf numFmtId="0" fontId="0" fillId="0" borderId="0" xfId="0" applyBorder="1" applyAlignment="1">
      <alignment horizontal="left" indent="1"/>
    </xf>
    <xf numFmtId="167" fontId="0" fillId="0" borderId="0" xfId="0" applyNumberFormat="1"/>
    <xf numFmtId="0" fontId="0" fillId="0" borderId="0" xfId="0" applyFill="1" applyBorder="1"/>
    <xf numFmtId="0" fontId="4" fillId="0" borderId="0" xfId="0" applyFont="1" applyBorder="1" applyAlignment="1">
      <alignment horizontal="left" indent="1"/>
    </xf>
    <xf numFmtId="0" fontId="4" fillId="0" borderId="0" xfId="0" applyFont="1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" fontId="0" fillId="0" borderId="0" xfId="0" applyNumberFormat="1" applyAlignment="1"/>
    <xf numFmtId="0" fontId="0" fillId="0" borderId="0" xfId="0" applyBorder="1" applyAlignment="1">
      <alignment horizontal="center"/>
    </xf>
    <xf numFmtId="0" fontId="4" fillId="0" borderId="0" xfId="0" applyFont="1" applyBorder="1"/>
    <xf numFmtId="167" fontId="4" fillId="0" borderId="0" xfId="0" applyNumberFormat="1" applyFont="1" applyBorder="1"/>
    <xf numFmtId="0" fontId="0" fillId="0" borderId="0" xfId="0" applyBorder="1" applyAlignment="1">
      <alignment horizontal="left" indent="2"/>
    </xf>
    <xf numFmtId="2" fontId="4" fillId="0" borderId="0" xfId="0" applyNumberFormat="1" applyFont="1" applyBorder="1"/>
    <xf numFmtId="2" fontId="0" fillId="0" borderId="0" xfId="0" applyNumberFormat="1" applyBorder="1"/>
    <xf numFmtId="0" fontId="0" fillId="0" borderId="0" xfId="0" applyAlignment="1">
      <alignment horizontal="center" vertical="center"/>
    </xf>
    <xf numFmtId="10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horizontal="right"/>
    </xf>
  </cellXfs>
  <cellStyles count="3">
    <cellStyle name="Normal" xfId="0" builtinId="0"/>
    <cellStyle name="Normal_Sheet1" xfId="1" xr:uid="{00000000-0005-0000-0000-000001000000}"/>
    <cellStyle name="Normal_Sheet1_1" xfId="2" xr:uid="{00000000-0005-0000-0000-000002000000}"/>
  </cellStyles>
  <dxfs count="0"/>
  <tableStyles count="0" defaultTableStyle="TableStyleMedium2" defaultPivotStyle="PivotStyleLight16"/>
  <colors>
    <mruColors>
      <color rgb="FFF1E2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024284340235648E-2"/>
          <c:y val="4.9600056845783648E-2"/>
          <c:w val="0.84340395225522868"/>
          <c:h val="0.83848269598164327"/>
        </c:manualLayout>
      </c:layout>
      <c:barChart>
        <c:barDir val="col"/>
        <c:grouping val="clustered"/>
        <c:varyColors val="0"/>
        <c:ser>
          <c:idx val="0"/>
          <c:order val="0"/>
          <c:tx>
            <c:v>MOTIVATION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stdErr"/>
            <c:noEndCap val="0"/>
          </c:errBars>
          <c:cat>
            <c:strLit>
              <c:ptCount val="4"/>
              <c:pt idx="0">
                <c:v>Pre-Course</c:v>
              </c:pt>
              <c:pt idx="1">
                <c:v> Post Flight 1</c:v>
              </c:pt>
              <c:pt idx="2">
                <c:v> Post Flight 2</c:v>
              </c:pt>
              <c:pt idx="3">
                <c:v> Post-Course</c:v>
              </c:pt>
            </c:strLit>
          </c:cat>
          <c:val>
            <c:numRef>
              <c:f>('Descriptive Statistics'!#REF!,'Descriptive Statistics'!#REF!,'Descriptive Statistics'!#REF!,'Descriptive Statistics'!#REF!)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9A-4CB3-9AF3-4EFA1324B100}"/>
            </c:ext>
          </c:extLst>
        </c:ser>
        <c:ser>
          <c:idx val="1"/>
          <c:order val="1"/>
          <c:tx>
            <c:v>INTEREST</c:v>
          </c:tx>
          <c:spPr>
            <a:pattFill prst="pct1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stdErr"/>
            <c:noEndCap val="0"/>
          </c:errBars>
          <c:cat>
            <c:strLit>
              <c:ptCount val="4"/>
              <c:pt idx="0">
                <c:v>Pre-Course</c:v>
              </c:pt>
              <c:pt idx="1">
                <c:v> Post Flight 1</c:v>
              </c:pt>
              <c:pt idx="2">
                <c:v> Post Flight 2</c:v>
              </c:pt>
              <c:pt idx="3">
                <c:v> Post-Course</c:v>
              </c:pt>
            </c:strLit>
          </c:cat>
          <c:val>
            <c:numRef>
              <c:f>('Descriptive Statistics'!#REF!,'Descriptive Statistics'!#REF!,'Descriptive Statistics'!#REF!,'Descriptive Statistics'!#REF!)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9A-4CB3-9AF3-4EFA1324B100}"/>
            </c:ext>
          </c:extLst>
        </c:ser>
        <c:ser>
          <c:idx val="2"/>
          <c:order val="2"/>
          <c:tx>
            <c:v>ENJOYMENT</c:v>
          </c:tx>
          <c:spPr>
            <a:pattFill prst="ltUpDiag">
              <a:fgClr>
                <a:schemeClr val="tx1"/>
              </a:fgClr>
              <a:bgClr>
                <a:schemeClr val="tx1">
                  <a:lumMod val="50000"/>
                  <a:lumOff val="50000"/>
                </a:schemeClr>
              </a:bgClr>
            </a:patt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stdErr"/>
            <c:noEndCap val="0"/>
          </c:errBars>
          <c:cat>
            <c:strLit>
              <c:ptCount val="4"/>
              <c:pt idx="0">
                <c:v>Pre-Course</c:v>
              </c:pt>
              <c:pt idx="1">
                <c:v> Post Flight 1</c:v>
              </c:pt>
              <c:pt idx="2">
                <c:v> Post Flight 2</c:v>
              </c:pt>
              <c:pt idx="3">
                <c:v> Post-Course</c:v>
              </c:pt>
            </c:strLit>
          </c:cat>
          <c:val>
            <c:numRef>
              <c:f>('Descriptive Statistics'!#REF!,'Descriptive Statistics'!#REF!,'Descriptive Statistics'!#REF!,'Descriptive Statistics'!#REF!)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9A-4CB3-9AF3-4EFA1324B100}"/>
            </c:ext>
          </c:extLst>
        </c:ser>
        <c:ser>
          <c:idx val="3"/>
          <c:order val="3"/>
          <c:tx>
            <c:v>SELF EFFICACY</c:v>
          </c:tx>
          <c:spPr>
            <a:pattFill prst="pct20">
              <a:fgClr>
                <a:schemeClr val="bg1">
                  <a:lumMod val="50000"/>
                </a:schemeClr>
              </a:fgClr>
              <a:bgClr>
                <a:schemeClr val="tx1"/>
              </a:bgClr>
            </a:patt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stdErr"/>
            <c:noEndCap val="0"/>
          </c:errBars>
          <c:cat>
            <c:strLit>
              <c:ptCount val="4"/>
              <c:pt idx="0">
                <c:v>Pre-Course</c:v>
              </c:pt>
              <c:pt idx="1">
                <c:v> Post Flight 1</c:v>
              </c:pt>
              <c:pt idx="2">
                <c:v> Post Flight 2</c:v>
              </c:pt>
              <c:pt idx="3">
                <c:v> Post-Course</c:v>
              </c:pt>
            </c:strLit>
          </c:cat>
          <c:val>
            <c:numRef>
              <c:f>('Descriptive Statistics'!#REF!,'Descriptive Statistics'!#REF!,'Descriptive Statistics'!#REF!,'Descriptive Statistics'!#REF!)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9A-4CB3-9AF3-4EFA1324B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39913344"/>
        <c:axId val="39914880"/>
      </c:barChart>
      <c:catAx>
        <c:axId val="3991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39914880"/>
        <c:crosses val="autoZero"/>
        <c:auto val="1"/>
        <c:lblAlgn val="ctr"/>
        <c:lblOffset val="100"/>
        <c:noMultiLvlLbl val="0"/>
      </c:catAx>
      <c:valAx>
        <c:axId val="39914880"/>
        <c:scaling>
          <c:orientation val="minMax"/>
          <c:min val="12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39913344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0.16435921312922219"/>
          <c:y val="6.5915262719054402E-2"/>
          <c:w val="0.76679351943193286"/>
          <c:h val="7.742845996822123E-2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18711353508753"/>
          <c:y val="2.778653073925115E-2"/>
          <c:w val="0.861281466511717"/>
          <c:h val="0.71219218232119863"/>
        </c:manualLayout>
      </c:layout>
      <c:barChart>
        <c:barDir val="col"/>
        <c:grouping val="clustered"/>
        <c:varyColors val="0"/>
        <c:ser>
          <c:idx val="0"/>
          <c:order val="0"/>
          <c:tx>
            <c:v>Flight 2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stdErr"/>
            <c:noEndCap val="0"/>
          </c:errBars>
          <c:cat>
            <c:numRef>
              <c:f>'Descriptive Statistics'!$W$82:$W$87</c:f>
              <c:numCache>
                <c:formatCode>General</c:formatCode>
                <c:ptCount val="6"/>
              </c:numCache>
            </c:numRef>
          </c:cat>
          <c:val>
            <c:numRef>
              <c:f>'Descriptive Statistics'!$Y$82:$Y$87</c:f>
              <c:numCache>
                <c:formatCode>0.0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A7FB-46F3-9B7A-CAAFD3A0B0DE}"/>
            </c:ext>
          </c:extLst>
        </c:ser>
        <c:ser>
          <c:idx val="1"/>
          <c:order val="1"/>
          <c:tx>
            <c:v>Flight 1</c:v>
          </c:tx>
          <c:spPr>
            <a:pattFill prst="pct1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percentage"/>
            <c:noEndCap val="0"/>
            <c:val val="5"/>
          </c:errBars>
          <c:cat>
            <c:numRef>
              <c:f>'Descriptive Statistics'!$W$82:$W$87</c:f>
              <c:numCache>
                <c:formatCode>General</c:formatCode>
                <c:ptCount val="6"/>
              </c:numCache>
            </c:numRef>
          </c:cat>
          <c:val>
            <c:numRef>
              <c:f>'Descriptive Statistics'!$X$82:$X$87</c:f>
              <c:numCache>
                <c:formatCode>0.0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FB-46F3-9B7A-CAAFD3A0B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937472"/>
        <c:axId val="52939392"/>
      </c:barChart>
      <c:catAx>
        <c:axId val="52937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Dimension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52939392"/>
        <c:crosses val="autoZero"/>
        <c:auto val="1"/>
        <c:lblAlgn val="ctr"/>
        <c:lblOffset val="100"/>
        <c:noMultiLvlLbl val="0"/>
      </c:catAx>
      <c:valAx>
        <c:axId val="52939392"/>
        <c:scaling>
          <c:orientation val="minMax"/>
          <c:max val="10"/>
        </c:scaling>
        <c:delete val="0"/>
        <c:axPos val="l"/>
        <c:title>
          <c:tx>
            <c:rich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>
                    <a:latin typeface="Arial" panose="020B0604020202020204" pitchFamily="34" charset="0"/>
                    <a:cs typeface="Arial" panose="020B0604020202020204" pitchFamily="34" charset="0"/>
                  </a:rPr>
                  <a:t>Score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52937472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0.40208588529471906"/>
          <c:y val="1.628809052033672E-2"/>
          <c:w val="0.28338316164646687"/>
          <c:h val="5.9779239776135452E-2"/>
        </c:manualLayout>
      </c:layout>
      <c:overlay val="0"/>
      <c:spPr>
        <a:noFill/>
        <a:ln>
          <a:solidFill>
            <a:schemeClr val="tx1"/>
          </a:solidFill>
        </a:ln>
      </c:spPr>
      <c:txPr>
        <a:bodyPr/>
        <a:lstStyle/>
        <a:p>
          <a:pPr>
            <a:defRPr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v>Student Activity LSS</c:v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Timings'!$J$3</c:f>
              <c:numCache>
                <c:formatCode>0.00%</c:formatCode>
                <c:ptCount val="1"/>
                <c:pt idx="0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10-44BA-A97B-99D58D06E1C0}"/>
            </c:ext>
          </c:extLst>
        </c:ser>
        <c:ser>
          <c:idx val="1"/>
          <c:order val="1"/>
          <c:tx>
            <c:strRef>
              <c:f>'Flight Timings'!#REF!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Timings'!$J$4</c:f>
              <c:numCache>
                <c:formatCode>0.00%</c:formatCode>
                <c:ptCount val="1"/>
                <c:pt idx="0">
                  <c:v>0.11666666666666667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10-44BA-A97B-99D58D06E1C0}"/>
            </c:ext>
          </c:extLst>
        </c:ser>
        <c:ser>
          <c:idx val="2"/>
          <c:order val="2"/>
          <c:tx>
            <c:strRef>
              <c:f>'Flight Timings'!#REF!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Timings'!$J$5</c:f>
              <c:numCache>
                <c:formatCode>0.00%</c:formatCode>
                <c:ptCount val="1"/>
                <c:pt idx="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10-44BA-A97B-99D58D06E1C0}"/>
            </c:ext>
          </c:extLst>
        </c:ser>
        <c:ser>
          <c:idx val="3"/>
          <c:order val="3"/>
          <c:tx>
            <c:strRef>
              <c:f>'Flight Timings'!#REF!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Timings'!$J$6</c:f>
              <c:numCache>
                <c:formatCode>0.00%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10-44BA-A97B-99D58D06E1C0}"/>
            </c:ext>
          </c:extLst>
        </c:ser>
        <c:ser>
          <c:idx val="4"/>
          <c:order val="4"/>
          <c:tx>
            <c:strRef>
              <c:f>'Flight Timings'!#REF!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Timings'!$J$7</c:f>
              <c:numCache>
                <c:formatCode>0.00%</c:formatCode>
                <c:ptCount val="1"/>
                <c:pt idx="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10-44BA-A97B-99D58D06E1C0}"/>
            </c:ext>
          </c:extLst>
        </c:ser>
        <c:ser>
          <c:idx val="9"/>
          <c:order val="5"/>
          <c:tx>
            <c:v>Student Activity</c:v>
          </c:tx>
          <c:spPr>
            <a:solidFill>
              <a:srgbClr val="FF0000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Timings'!$J$8</c:f>
              <c:numCache>
                <c:formatCode>0.00%</c:formatCode>
                <c:ptCount val="1"/>
                <c:pt idx="0">
                  <c:v>3.3333333333333333E-2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10-44BA-A97B-99D58D06E1C0}"/>
            </c:ext>
          </c:extLst>
        </c:ser>
        <c:ser>
          <c:idx val="10"/>
          <c:order val="6"/>
          <c:tx>
            <c:v>Demo</c:v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Timings'!$J$9</c:f>
              <c:numCache>
                <c:formatCode>0.00%</c:formatCode>
                <c:ptCount val="1"/>
                <c:pt idx="0">
                  <c:v>0.28333333333333333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10-44BA-A97B-99D58D06E1C0}"/>
            </c:ext>
          </c:extLst>
        </c:ser>
        <c:ser>
          <c:idx val="5"/>
          <c:order val="7"/>
          <c:tx>
            <c:strRef>
              <c:f>'Flight Timings'!#REF!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Timings'!$J$10</c:f>
              <c:numCache>
                <c:formatCode>0.00%</c:formatCode>
                <c:ptCount val="1"/>
                <c:pt idx="0">
                  <c:v>0.11666666666666667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B10-44BA-A97B-99D58D06E1C0}"/>
            </c:ext>
          </c:extLst>
        </c:ser>
        <c:ser>
          <c:idx val="6"/>
          <c:order val="8"/>
          <c:tx>
            <c:strRef>
              <c:f>'Flight Timings'!#REF!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Timings'!$J$11</c:f>
              <c:numCache>
                <c:formatCode>0.00%</c:formatCode>
                <c:ptCount val="1"/>
                <c:pt idx="0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10-44BA-A97B-99D58D06E1C0}"/>
            </c:ext>
          </c:extLst>
        </c:ser>
        <c:ser>
          <c:idx val="7"/>
          <c:order val="9"/>
          <c:tx>
            <c:strRef>
              <c:f>'Flight Timings'!#REF!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'Flight Timings'!$J$12</c:f>
              <c:numCache>
                <c:formatCode>0.00%</c:formatCode>
                <c:ptCount val="1"/>
                <c:pt idx="0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10-44BA-A97B-99D58D06E1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6798592"/>
        <c:axId val="74056064"/>
      </c:barChart>
      <c:catAx>
        <c:axId val="76798592"/>
        <c:scaling>
          <c:orientation val="minMax"/>
        </c:scaling>
        <c:delete val="1"/>
        <c:axPos val="l"/>
        <c:majorTickMark val="out"/>
        <c:minorTickMark val="none"/>
        <c:tickLblPos val="nextTo"/>
        <c:crossAx val="74056064"/>
        <c:crosses val="autoZero"/>
        <c:auto val="1"/>
        <c:lblAlgn val="ctr"/>
        <c:lblOffset val="100"/>
        <c:noMultiLvlLbl val="0"/>
      </c:catAx>
      <c:valAx>
        <c:axId val="74056064"/>
        <c:scaling>
          <c:orientation val="minMax"/>
          <c:max val="1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Block Time (%)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crossAx val="76798592"/>
        <c:crosses val="autoZero"/>
        <c:crossBetween val="between"/>
        <c:majorUnit val="0.2"/>
        <c:minorUnit val="0.1"/>
      </c:valAx>
      <c:spPr>
        <a:noFill/>
      </c:spPr>
    </c:plotArea>
    <c:legend>
      <c:legendPos val="t"/>
      <c:legendEntry>
        <c:idx val="0"/>
        <c:delete val="1"/>
      </c:legendEntry>
      <c:legendEntry>
        <c:idx val="4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Motivation (point 1)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numRef>
              <c:f>'Descriptive Statistics'!$B$40:$B$60</c:f>
              <c:numCache>
                <c:formatCode>General</c:formatCode>
                <c:ptCount val="21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  <c:pt idx="19">
                  <c:v>20</c:v>
                </c:pt>
                <c:pt idx="20">
                  <c:v>477</c:v>
                </c:pt>
              </c:numCache>
            </c:numRef>
          </c:cat>
          <c:val>
            <c:numRef>
              <c:f>'Descriptive Statistics'!$S$40:$S$60</c:f>
              <c:numCache>
                <c:formatCode>General</c:formatCode>
                <c:ptCount val="21"/>
              </c:numCache>
            </c:numRef>
          </c:val>
          <c:extLst>
            <c:ext xmlns:c16="http://schemas.microsoft.com/office/drawing/2014/chart" uri="{C3380CC4-5D6E-409C-BE32-E72D297353CC}">
              <c16:uniqueId val="{00000000-93A2-4CE6-A8DA-38F5C6736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9944192"/>
        <c:axId val="39945728"/>
      </c:barChart>
      <c:catAx>
        <c:axId val="39944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9945728"/>
        <c:crosses val="autoZero"/>
        <c:auto val="1"/>
        <c:lblAlgn val="ctr"/>
        <c:lblOffset val="100"/>
        <c:noMultiLvlLbl val="0"/>
      </c:catAx>
      <c:valAx>
        <c:axId val="39945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9944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Interest (point 1)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'Descriptive Statistics'!$B$40:$B$58</c:f>
              <c:numCache>
                <c:formatCode>General</c:formatCode>
                <c:ptCount val="19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</c:numCache>
            </c:numRef>
          </c:cat>
          <c:val>
            <c:numRef>
              <c:f>'Descriptive Statistics'!$T$40:$T$58</c:f>
              <c:numCache>
                <c:formatCode>General</c:formatCode>
                <c:ptCount val="19"/>
              </c:numCache>
            </c:numRef>
          </c:val>
          <c:extLst>
            <c:ext xmlns:c16="http://schemas.microsoft.com/office/drawing/2014/chart" uri="{C3380CC4-5D6E-409C-BE32-E72D297353CC}">
              <c16:uniqueId val="{00000000-0BE2-4B5C-ABD7-7B7D9F5001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9794176"/>
        <c:axId val="39795712"/>
      </c:barChart>
      <c:catAx>
        <c:axId val="39794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9795712"/>
        <c:crosses val="autoZero"/>
        <c:auto val="1"/>
        <c:lblAlgn val="ctr"/>
        <c:lblOffset val="100"/>
        <c:noMultiLvlLbl val="0"/>
      </c:catAx>
      <c:valAx>
        <c:axId val="397957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9794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Enjoyment (point 1)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'Descriptive Statistics'!$B$40:$B$58</c:f>
              <c:numCache>
                <c:formatCode>General</c:formatCode>
                <c:ptCount val="19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</c:numCache>
            </c:numRef>
          </c:cat>
          <c:val>
            <c:numRef>
              <c:f>'Descriptive Statistics'!$U$40:$U$58</c:f>
              <c:numCache>
                <c:formatCode>General</c:formatCode>
                <c:ptCount val="19"/>
              </c:numCache>
            </c:numRef>
          </c:val>
          <c:extLst>
            <c:ext xmlns:c16="http://schemas.microsoft.com/office/drawing/2014/chart" uri="{C3380CC4-5D6E-409C-BE32-E72D297353CC}">
              <c16:uniqueId val="{00000000-2CCC-4765-A702-7C556F962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9815424"/>
        <c:axId val="39821312"/>
      </c:barChart>
      <c:catAx>
        <c:axId val="39815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9821312"/>
        <c:crosses val="autoZero"/>
        <c:auto val="1"/>
        <c:lblAlgn val="ctr"/>
        <c:lblOffset val="100"/>
        <c:noMultiLvlLbl val="0"/>
      </c:catAx>
      <c:valAx>
        <c:axId val="39821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9815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Self Efficacy (point 1)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'Descriptive Statistics'!$B$40:$B$58</c:f>
              <c:numCache>
                <c:formatCode>General</c:formatCode>
                <c:ptCount val="19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</c:numCache>
            </c:numRef>
          </c:cat>
          <c:val>
            <c:numRef>
              <c:f>'Descriptive Statistics'!$V$40:$V$58</c:f>
              <c:numCache>
                <c:formatCode>General</c:formatCode>
                <c:ptCount val="19"/>
              </c:numCache>
            </c:numRef>
          </c:val>
          <c:extLst>
            <c:ext xmlns:c16="http://schemas.microsoft.com/office/drawing/2014/chart" uri="{C3380CC4-5D6E-409C-BE32-E72D297353CC}">
              <c16:uniqueId val="{00000000-1AC1-4EA6-B1DA-4F1F5F4E7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0371328"/>
        <c:axId val="40372864"/>
      </c:barChart>
      <c:catAx>
        <c:axId val="4037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372864"/>
        <c:crosses val="autoZero"/>
        <c:auto val="1"/>
        <c:lblAlgn val="ctr"/>
        <c:lblOffset val="100"/>
        <c:noMultiLvlLbl val="0"/>
      </c:catAx>
      <c:valAx>
        <c:axId val="40372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03713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Motivation (point 2)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'Descriptive Statistics'!$B$40:$B$60</c:f>
              <c:numCache>
                <c:formatCode>General</c:formatCode>
                <c:ptCount val="21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  <c:pt idx="19">
                  <c:v>20</c:v>
                </c:pt>
                <c:pt idx="20">
                  <c:v>477</c:v>
                </c:pt>
              </c:numCache>
            </c:numRef>
          </c:cat>
          <c:val>
            <c:numRef>
              <c:f>'Descriptive Statistics'!$AG$40:$AG$60</c:f>
              <c:numCache>
                <c:formatCode>General</c:formatCode>
                <c:ptCount val="21"/>
              </c:numCache>
            </c:numRef>
          </c:val>
          <c:extLst>
            <c:ext xmlns:c16="http://schemas.microsoft.com/office/drawing/2014/chart" uri="{C3380CC4-5D6E-409C-BE32-E72D297353CC}">
              <c16:uniqueId val="{00000000-A77C-4521-AA6C-A08D1BD0C6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0401152"/>
        <c:axId val="40402944"/>
      </c:barChart>
      <c:catAx>
        <c:axId val="40401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402944"/>
        <c:crosses val="autoZero"/>
        <c:auto val="1"/>
        <c:lblAlgn val="ctr"/>
        <c:lblOffset val="100"/>
        <c:noMultiLvlLbl val="0"/>
      </c:catAx>
      <c:valAx>
        <c:axId val="404029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0401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Self Efficacy (point 2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'Descriptive Statistics'!$B$40:$B$60</c:f>
              <c:numCache>
                <c:formatCode>General</c:formatCode>
                <c:ptCount val="21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  <c:pt idx="19">
                  <c:v>20</c:v>
                </c:pt>
                <c:pt idx="20">
                  <c:v>477</c:v>
                </c:pt>
              </c:numCache>
            </c:numRef>
          </c:cat>
          <c:val>
            <c:numRef>
              <c:f>'Descriptive Statistics'!$AJ$40:$AJ$60</c:f>
              <c:numCache>
                <c:formatCode>General</c:formatCode>
                <c:ptCount val="21"/>
              </c:numCache>
            </c:numRef>
          </c:val>
          <c:extLst>
            <c:ext xmlns:c16="http://schemas.microsoft.com/office/drawing/2014/chart" uri="{C3380CC4-5D6E-409C-BE32-E72D297353CC}">
              <c16:uniqueId val="{00000000-BBBC-4B88-A6CB-6AB5444A7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0417152"/>
        <c:axId val="40418688"/>
      </c:barChart>
      <c:catAx>
        <c:axId val="4041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418688"/>
        <c:crosses val="autoZero"/>
        <c:auto val="1"/>
        <c:lblAlgn val="ctr"/>
        <c:lblOffset val="100"/>
        <c:noMultiLvlLbl val="0"/>
      </c:catAx>
      <c:valAx>
        <c:axId val="40418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0417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Enjoyment (point 2)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'Descriptive Statistics'!$B$40:$B$60</c:f>
              <c:numCache>
                <c:formatCode>General</c:formatCode>
                <c:ptCount val="21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  <c:pt idx="19">
                  <c:v>20</c:v>
                </c:pt>
                <c:pt idx="20">
                  <c:v>477</c:v>
                </c:pt>
              </c:numCache>
            </c:numRef>
          </c:cat>
          <c:val>
            <c:numRef>
              <c:f>'Descriptive Statistics'!$AI$40:$AI$60</c:f>
              <c:numCache>
                <c:formatCode>General</c:formatCode>
                <c:ptCount val="21"/>
              </c:numCache>
            </c:numRef>
          </c:val>
          <c:extLst>
            <c:ext xmlns:c16="http://schemas.microsoft.com/office/drawing/2014/chart" uri="{C3380CC4-5D6E-409C-BE32-E72D297353CC}">
              <c16:uniqueId val="{00000000-4AFB-400A-81A1-C625E212B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0438784"/>
        <c:axId val="40448768"/>
      </c:barChart>
      <c:catAx>
        <c:axId val="40438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448768"/>
        <c:crosses val="autoZero"/>
        <c:auto val="1"/>
        <c:lblAlgn val="ctr"/>
        <c:lblOffset val="100"/>
        <c:noMultiLvlLbl val="0"/>
      </c:catAx>
      <c:valAx>
        <c:axId val="40448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0438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Interest (point 2)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'Descriptive Statistics'!$B$40:$B$60</c:f>
              <c:numCache>
                <c:formatCode>General</c:formatCode>
                <c:ptCount val="21"/>
                <c:pt idx="0">
                  <c:v>315</c:v>
                </c:pt>
                <c:pt idx="1">
                  <c:v>674</c:v>
                </c:pt>
                <c:pt idx="2">
                  <c:v>275</c:v>
                </c:pt>
                <c:pt idx="3">
                  <c:v>490</c:v>
                </c:pt>
                <c:pt idx="4">
                  <c:v>610</c:v>
                </c:pt>
                <c:pt idx="5">
                  <c:v>668</c:v>
                </c:pt>
                <c:pt idx="6">
                  <c:v>448</c:v>
                </c:pt>
                <c:pt idx="7">
                  <c:v>229</c:v>
                </c:pt>
                <c:pt idx="8">
                  <c:v>614</c:v>
                </c:pt>
                <c:pt idx="9">
                  <c:v>314</c:v>
                </c:pt>
                <c:pt idx="11">
                  <c:v>240</c:v>
                </c:pt>
                <c:pt idx="12">
                  <c:v>892</c:v>
                </c:pt>
                <c:pt idx="13">
                  <c:v>874</c:v>
                </c:pt>
                <c:pt idx="14">
                  <c:v>937</c:v>
                </c:pt>
                <c:pt idx="15">
                  <c:v>74</c:v>
                </c:pt>
                <c:pt idx="16">
                  <c:v>517</c:v>
                </c:pt>
                <c:pt idx="17">
                  <c:v>886</c:v>
                </c:pt>
                <c:pt idx="18">
                  <c:v>642</c:v>
                </c:pt>
                <c:pt idx="19">
                  <c:v>20</c:v>
                </c:pt>
                <c:pt idx="20">
                  <c:v>477</c:v>
                </c:pt>
              </c:numCache>
            </c:numRef>
          </c:cat>
          <c:val>
            <c:numRef>
              <c:f>'Descriptive Statistics'!$AH$40:$AH$60</c:f>
              <c:numCache>
                <c:formatCode>General</c:formatCode>
                <c:ptCount val="21"/>
              </c:numCache>
            </c:numRef>
          </c:val>
          <c:extLst>
            <c:ext xmlns:c16="http://schemas.microsoft.com/office/drawing/2014/chart" uri="{C3380CC4-5D6E-409C-BE32-E72D297353CC}">
              <c16:uniqueId val="{00000000-967C-40FD-99E0-DAEA7507A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40485248"/>
        <c:axId val="40486784"/>
      </c:barChart>
      <c:catAx>
        <c:axId val="40485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486784"/>
        <c:crosses val="autoZero"/>
        <c:auto val="1"/>
        <c:lblAlgn val="ctr"/>
        <c:lblOffset val="100"/>
        <c:noMultiLvlLbl val="0"/>
      </c:catAx>
      <c:valAx>
        <c:axId val="40486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0485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73025</xdr:colOff>
      <xdr:row>61</xdr:row>
      <xdr:rowOff>114300</xdr:rowOff>
    </xdr:from>
    <xdr:to>
      <xdr:col>23</xdr:col>
      <xdr:colOff>681790</xdr:colOff>
      <xdr:row>78</xdr:row>
      <xdr:rowOff>120315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605804</xdr:colOff>
      <xdr:row>61</xdr:row>
      <xdr:rowOff>17227</xdr:rowOff>
    </xdr:from>
    <xdr:to>
      <xdr:col>37</xdr:col>
      <xdr:colOff>773627</xdr:colOff>
      <xdr:row>76</xdr:row>
      <xdr:rowOff>45801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1453722</xdr:colOff>
      <xdr:row>111</xdr:row>
      <xdr:rowOff>162955</xdr:rowOff>
    </xdr:from>
    <xdr:to>
      <xdr:col>31</xdr:col>
      <xdr:colOff>927014</xdr:colOff>
      <xdr:row>127</xdr:row>
      <xdr:rowOff>11327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1463503</xdr:colOff>
      <xdr:row>95</xdr:row>
      <xdr:rowOff>175312</xdr:rowOff>
    </xdr:from>
    <xdr:to>
      <xdr:col>31</xdr:col>
      <xdr:colOff>947350</xdr:colOff>
      <xdr:row>111</xdr:row>
      <xdr:rowOff>23685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346462</xdr:colOff>
      <xdr:row>87</xdr:row>
      <xdr:rowOff>91174</xdr:rowOff>
    </xdr:from>
    <xdr:to>
      <xdr:col>32</xdr:col>
      <xdr:colOff>57879</xdr:colOff>
      <xdr:row>102</xdr:row>
      <xdr:rowOff>119748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31</xdr:col>
      <xdr:colOff>798040</xdr:colOff>
      <xdr:row>65</xdr:row>
      <xdr:rowOff>51487</xdr:rowOff>
    </xdr:from>
    <xdr:to>
      <xdr:col>35</xdr:col>
      <xdr:colOff>1172346</xdr:colOff>
      <xdr:row>80</xdr:row>
      <xdr:rowOff>80061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31</xdr:col>
      <xdr:colOff>1235676</xdr:colOff>
      <xdr:row>83</xdr:row>
      <xdr:rowOff>102972</xdr:rowOff>
    </xdr:from>
    <xdr:to>
      <xdr:col>36</xdr:col>
      <xdr:colOff>348563</xdr:colOff>
      <xdr:row>98</xdr:row>
      <xdr:rowOff>131547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31</xdr:col>
      <xdr:colOff>978244</xdr:colOff>
      <xdr:row>100</xdr:row>
      <xdr:rowOff>25743</xdr:rowOff>
    </xdr:from>
    <xdr:to>
      <xdr:col>36</xdr:col>
      <xdr:colOff>101686</xdr:colOff>
      <xdr:row>115</xdr:row>
      <xdr:rowOff>54319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31</xdr:col>
      <xdr:colOff>1029730</xdr:colOff>
      <xdr:row>116</xdr:row>
      <xdr:rowOff>128716</xdr:rowOff>
    </xdr:from>
    <xdr:to>
      <xdr:col>36</xdr:col>
      <xdr:colOff>142617</xdr:colOff>
      <xdr:row>131</xdr:row>
      <xdr:rowOff>157291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26</xdr:col>
      <xdr:colOff>1099239</xdr:colOff>
      <xdr:row>55</xdr:row>
      <xdr:rowOff>16394</xdr:rowOff>
    </xdr:from>
    <xdr:to>
      <xdr:col>31</xdr:col>
      <xdr:colOff>68036</xdr:colOff>
      <xdr:row>83</xdr:row>
      <xdr:rowOff>10867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322477</xdr:colOff>
      <xdr:row>35</xdr:row>
      <xdr:rowOff>45785</xdr:rowOff>
    </xdr:from>
    <xdr:to>
      <xdr:col>29</xdr:col>
      <xdr:colOff>473759</xdr:colOff>
      <xdr:row>55</xdr:row>
      <xdr:rowOff>62055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H87"/>
  <sheetViews>
    <sheetView topLeftCell="A3" zoomScale="95" zoomScaleNormal="95" workbookViewId="0">
      <selection activeCell="A3" sqref="A3:A49"/>
    </sheetView>
  </sheetViews>
  <sheetFormatPr defaultRowHeight="14.25"/>
  <cols>
    <col min="1" max="1" width="14.375" bestFit="1" customWidth="1"/>
    <col min="2" max="2" width="12.75" bestFit="1" customWidth="1"/>
    <col min="4" max="4" width="43.5" customWidth="1"/>
    <col min="5" max="5" width="22.75" bestFit="1" customWidth="1"/>
    <col min="6" max="6" width="30.875" bestFit="1" customWidth="1"/>
    <col min="7" max="17" width="30.875" customWidth="1"/>
    <col min="18" max="18" width="14.125" bestFit="1" customWidth="1"/>
    <col min="19" max="21" width="13.375" bestFit="1" customWidth="1"/>
    <col min="22" max="22" width="16.5" bestFit="1" customWidth="1"/>
    <col min="23" max="23" width="13.375" bestFit="1" customWidth="1"/>
    <col min="24" max="24" width="11.375" bestFit="1" customWidth="1"/>
    <col min="25" max="25" width="13.5" bestFit="1" customWidth="1"/>
    <col min="26" max="26" width="16.5" bestFit="1" customWidth="1"/>
    <col min="27" max="27" width="18.125" bestFit="1" customWidth="1"/>
    <col min="28" max="28" width="19.75" bestFit="1" customWidth="1"/>
    <col min="29" max="29" width="21" bestFit="1" customWidth="1"/>
    <col min="30" max="30" width="16.875" bestFit="1" customWidth="1"/>
    <col min="31" max="31" width="10.75" bestFit="1" customWidth="1"/>
    <col min="32" max="32" width="16.75" customWidth="1"/>
    <col min="33" max="33" width="13.375" bestFit="1" customWidth="1"/>
    <col min="34" max="34" width="11.375" bestFit="1" customWidth="1"/>
    <col min="35" max="35" width="13.5" bestFit="1" customWidth="1"/>
    <col min="36" max="36" width="16.5" bestFit="1" customWidth="1"/>
    <col min="37" max="37" width="18" bestFit="1" customWidth="1"/>
    <col min="38" max="38" width="19.625" bestFit="1" customWidth="1"/>
    <col min="39" max="39" width="20.875" bestFit="1" customWidth="1"/>
    <col min="40" max="40" width="16.75" bestFit="1" customWidth="1"/>
    <col min="41" max="41" width="9.875" bestFit="1" customWidth="1"/>
    <col min="42" max="42" width="16.75" customWidth="1"/>
    <col min="43" max="43" width="13.375" bestFit="1" customWidth="1"/>
    <col min="44" max="44" width="11.375" bestFit="1" customWidth="1"/>
    <col min="45" max="45" width="13.5" bestFit="1" customWidth="1"/>
    <col min="46" max="46" width="16.5" bestFit="1" customWidth="1"/>
    <col min="47" max="48" width="19.875" bestFit="1" customWidth="1"/>
  </cols>
  <sheetData>
    <row r="1" spans="1:112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</row>
    <row r="2" spans="1:112" s="1" customFormat="1" ht="121.5" customHeight="1">
      <c r="A2" s="14"/>
      <c r="B2" s="14"/>
      <c r="C2" s="14"/>
      <c r="D2" s="14" t="s">
        <v>17</v>
      </c>
      <c r="E2" s="14" t="s">
        <v>18</v>
      </c>
      <c r="F2" s="14" t="s">
        <v>19</v>
      </c>
      <c r="G2" s="14" t="s">
        <v>20</v>
      </c>
      <c r="H2" s="14" t="s">
        <v>21</v>
      </c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</row>
    <row r="3" spans="1:112">
      <c r="A3" s="19" t="s">
        <v>22</v>
      </c>
      <c r="B3">
        <v>921</v>
      </c>
      <c r="C3">
        <v>25</v>
      </c>
      <c r="D3" s="17">
        <v>2</v>
      </c>
      <c r="E3">
        <v>0</v>
      </c>
      <c r="F3">
        <v>0</v>
      </c>
      <c r="G3">
        <v>1</v>
      </c>
      <c r="H3">
        <v>0</v>
      </c>
    </row>
    <row r="4" spans="1:112">
      <c r="A4" s="19"/>
      <c r="B4">
        <v>897</v>
      </c>
      <c r="C4">
        <v>23</v>
      </c>
      <c r="D4" s="17">
        <v>2</v>
      </c>
      <c r="E4">
        <v>0</v>
      </c>
      <c r="F4">
        <v>0</v>
      </c>
      <c r="G4">
        <v>1</v>
      </c>
      <c r="H4">
        <v>1</v>
      </c>
      <c r="I4" t="s">
        <v>23</v>
      </c>
      <c r="J4">
        <v>1</v>
      </c>
      <c r="K4" t="s">
        <v>24</v>
      </c>
      <c r="L4" t="s">
        <v>23</v>
      </c>
      <c r="M4">
        <v>2</v>
      </c>
      <c r="N4" t="s">
        <v>25</v>
      </c>
      <c r="R4">
        <f t="shared" ref="R4:R41" si="0">IF(H4=1,J4+M4+P4,"-")</f>
        <v>3</v>
      </c>
    </row>
    <row r="5" spans="1:112">
      <c r="A5" s="19"/>
      <c r="B5">
        <v>182</v>
      </c>
      <c r="C5">
        <v>23</v>
      </c>
      <c r="D5" s="17">
        <v>3</v>
      </c>
      <c r="E5">
        <v>0</v>
      </c>
      <c r="F5">
        <v>0</v>
      </c>
      <c r="G5">
        <v>1</v>
      </c>
      <c r="H5">
        <v>0</v>
      </c>
    </row>
    <row r="6" spans="1:112">
      <c r="A6" s="19"/>
      <c r="B6">
        <v>833</v>
      </c>
      <c r="C6">
        <v>27</v>
      </c>
      <c r="D6" s="17">
        <v>4</v>
      </c>
      <c r="E6">
        <v>2</v>
      </c>
      <c r="F6">
        <v>0</v>
      </c>
      <c r="G6">
        <v>0</v>
      </c>
      <c r="H6">
        <v>0</v>
      </c>
    </row>
    <row r="7" spans="1:112">
      <c r="A7" s="19"/>
      <c r="B7">
        <v>140</v>
      </c>
      <c r="C7">
        <v>23</v>
      </c>
      <c r="D7" s="17">
        <v>5</v>
      </c>
      <c r="E7">
        <v>0</v>
      </c>
      <c r="F7">
        <v>1</v>
      </c>
      <c r="G7">
        <v>1</v>
      </c>
      <c r="H7">
        <v>0</v>
      </c>
    </row>
    <row r="8" spans="1:112">
      <c r="A8" s="19"/>
      <c r="B8">
        <v>928</v>
      </c>
      <c r="C8">
        <v>24</v>
      </c>
      <c r="D8" s="17">
        <v>6</v>
      </c>
      <c r="E8">
        <v>1</v>
      </c>
      <c r="F8">
        <v>0</v>
      </c>
      <c r="G8">
        <v>1</v>
      </c>
      <c r="H8">
        <v>0</v>
      </c>
    </row>
    <row r="9" spans="1:112">
      <c r="A9" s="19"/>
      <c r="B9">
        <v>912</v>
      </c>
      <c r="C9">
        <v>24</v>
      </c>
      <c r="D9" s="17">
        <v>2</v>
      </c>
      <c r="E9">
        <v>0</v>
      </c>
      <c r="F9">
        <v>0</v>
      </c>
      <c r="G9">
        <v>1</v>
      </c>
      <c r="H9">
        <v>0</v>
      </c>
    </row>
    <row r="10" spans="1:112">
      <c r="A10" s="19"/>
      <c r="B10">
        <v>157</v>
      </c>
      <c r="C10">
        <v>23</v>
      </c>
      <c r="D10" s="17">
        <v>3</v>
      </c>
      <c r="E10">
        <v>0</v>
      </c>
      <c r="F10">
        <v>0</v>
      </c>
      <c r="G10">
        <v>1</v>
      </c>
      <c r="H10">
        <v>0</v>
      </c>
    </row>
    <row r="11" spans="1:112">
      <c r="A11" s="19"/>
      <c r="B11">
        <v>117</v>
      </c>
      <c r="C11">
        <v>22</v>
      </c>
      <c r="D11" s="17">
        <v>3</v>
      </c>
      <c r="E11">
        <v>0</v>
      </c>
      <c r="F11">
        <v>0</v>
      </c>
      <c r="G11">
        <v>2</v>
      </c>
      <c r="H11">
        <v>0</v>
      </c>
    </row>
    <row r="12" spans="1:112">
      <c r="A12" s="19"/>
      <c r="B12">
        <v>238</v>
      </c>
      <c r="C12">
        <v>27</v>
      </c>
      <c r="D12" s="17" t="s">
        <v>26</v>
      </c>
      <c r="E12">
        <v>0</v>
      </c>
      <c r="F12">
        <v>0</v>
      </c>
      <c r="G12">
        <v>2</v>
      </c>
      <c r="H12">
        <v>0</v>
      </c>
    </row>
    <row r="13" spans="1:112">
      <c r="A13" s="19"/>
      <c r="B13">
        <v>448</v>
      </c>
      <c r="C13">
        <v>29</v>
      </c>
      <c r="D13" s="17">
        <v>8</v>
      </c>
      <c r="E13">
        <v>6</v>
      </c>
      <c r="F13">
        <v>0</v>
      </c>
      <c r="G13">
        <v>1</v>
      </c>
      <c r="H13">
        <v>1</v>
      </c>
      <c r="I13" t="s">
        <v>23</v>
      </c>
      <c r="J13">
        <v>10</v>
      </c>
      <c r="K13" t="s">
        <v>27</v>
      </c>
      <c r="R13">
        <f t="shared" si="0"/>
        <v>10</v>
      </c>
    </row>
    <row r="14" spans="1:112">
      <c r="A14" s="19"/>
      <c r="B14">
        <v>569</v>
      </c>
      <c r="C14">
        <v>35</v>
      </c>
      <c r="D14" s="17">
        <v>5</v>
      </c>
      <c r="E14">
        <v>0</v>
      </c>
      <c r="F14">
        <v>0</v>
      </c>
      <c r="G14">
        <v>1</v>
      </c>
      <c r="H14">
        <v>0</v>
      </c>
    </row>
    <row r="15" spans="1:112">
      <c r="A15" s="19"/>
      <c r="B15">
        <v>541</v>
      </c>
      <c r="C15">
        <v>24</v>
      </c>
      <c r="D15" s="17">
        <v>9</v>
      </c>
      <c r="E15">
        <v>0</v>
      </c>
      <c r="F15">
        <v>0</v>
      </c>
      <c r="G15">
        <v>2</v>
      </c>
      <c r="H15">
        <v>0</v>
      </c>
    </row>
    <row r="16" spans="1:112">
      <c r="A16" s="19"/>
      <c r="B16">
        <v>129</v>
      </c>
      <c r="C16">
        <v>23</v>
      </c>
      <c r="D16" s="17">
        <v>3</v>
      </c>
      <c r="E16">
        <v>0.12</v>
      </c>
      <c r="F16">
        <v>0</v>
      </c>
      <c r="G16">
        <v>2</v>
      </c>
      <c r="H16">
        <v>1</v>
      </c>
      <c r="I16" t="s">
        <v>28</v>
      </c>
      <c r="J16">
        <v>130</v>
      </c>
      <c r="K16" t="s">
        <v>29</v>
      </c>
      <c r="R16">
        <f t="shared" si="0"/>
        <v>130</v>
      </c>
    </row>
    <row r="17" spans="1:18">
      <c r="A17" s="19"/>
      <c r="B17">
        <v>460</v>
      </c>
      <c r="C17">
        <v>23</v>
      </c>
      <c r="D17" s="17">
        <v>3</v>
      </c>
      <c r="E17">
        <v>0</v>
      </c>
      <c r="F17">
        <v>0</v>
      </c>
      <c r="G17">
        <v>1</v>
      </c>
      <c r="H17">
        <v>1</v>
      </c>
      <c r="I17" t="s">
        <v>28</v>
      </c>
      <c r="J17">
        <v>60</v>
      </c>
      <c r="K17" t="s">
        <v>30</v>
      </c>
      <c r="R17">
        <f t="shared" si="0"/>
        <v>60</v>
      </c>
    </row>
    <row r="18" spans="1:18">
      <c r="A18" s="19"/>
      <c r="B18">
        <v>697</v>
      </c>
      <c r="C18">
        <v>26</v>
      </c>
      <c r="D18" s="17" t="s">
        <v>31</v>
      </c>
      <c r="E18">
        <v>0</v>
      </c>
      <c r="F18">
        <v>0</v>
      </c>
      <c r="G18">
        <v>1</v>
      </c>
      <c r="H18">
        <v>0</v>
      </c>
    </row>
    <row r="19" spans="1:18">
      <c r="A19" s="19"/>
      <c r="B19">
        <v>416</v>
      </c>
      <c r="C19">
        <v>23</v>
      </c>
      <c r="D19" s="17" t="s">
        <v>32</v>
      </c>
      <c r="E19">
        <v>0</v>
      </c>
      <c r="F19">
        <v>0</v>
      </c>
      <c r="G19">
        <v>1</v>
      </c>
      <c r="H19">
        <v>0</v>
      </c>
    </row>
    <row r="20" spans="1:18">
      <c r="A20" s="19"/>
      <c r="B20">
        <v>160</v>
      </c>
      <c r="C20">
        <v>27</v>
      </c>
      <c r="D20" s="17">
        <v>12</v>
      </c>
      <c r="E20">
        <v>0</v>
      </c>
      <c r="F20">
        <v>0</v>
      </c>
      <c r="G20">
        <v>1</v>
      </c>
      <c r="H20">
        <v>0</v>
      </c>
    </row>
    <row r="21" spans="1:18">
      <c r="A21" s="19"/>
      <c r="B21">
        <v>886</v>
      </c>
      <c r="C21">
        <v>24</v>
      </c>
      <c r="D21" s="17">
        <v>2</v>
      </c>
      <c r="E21">
        <v>0</v>
      </c>
      <c r="F21">
        <v>0</v>
      </c>
      <c r="G21">
        <v>0</v>
      </c>
      <c r="H21">
        <v>0</v>
      </c>
    </row>
    <row r="22" spans="1:18">
      <c r="A22" s="19"/>
      <c r="B22">
        <v>586</v>
      </c>
      <c r="C22">
        <v>24</v>
      </c>
      <c r="D22" s="17">
        <v>2</v>
      </c>
      <c r="E22">
        <v>0</v>
      </c>
      <c r="F22">
        <v>0</v>
      </c>
      <c r="G22">
        <v>2</v>
      </c>
      <c r="H22">
        <v>0</v>
      </c>
    </row>
    <row r="23" spans="1:18">
      <c r="A23" s="19"/>
      <c r="B23">
        <v>785</v>
      </c>
      <c r="C23">
        <v>23</v>
      </c>
      <c r="D23" s="17">
        <v>2</v>
      </c>
      <c r="E23">
        <v>0</v>
      </c>
      <c r="F23">
        <v>0</v>
      </c>
      <c r="G23">
        <v>1</v>
      </c>
      <c r="H23">
        <v>0</v>
      </c>
    </row>
    <row r="24" spans="1:18">
      <c r="A24" s="19"/>
      <c r="B24">
        <v>804</v>
      </c>
      <c r="C24">
        <v>24</v>
      </c>
      <c r="D24" s="17">
        <v>9</v>
      </c>
      <c r="E24">
        <v>0</v>
      </c>
      <c r="F24">
        <v>0</v>
      </c>
      <c r="G24">
        <v>0</v>
      </c>
      <c r="H24">
        <v>0</v>
      </c>
    </row>
    <row r="25" spans="1:18">
      <c r="A25" s="19"/>
      <c r="B25">
        <v>307</v>
      </c>
      <c r="C25">
        <v>23</v>
      </c>
      <c r="D25" s="17">
        <v>13</v>
      </c>
      <c r="E25">
        <v>0</v>
      </c>
      <c r="F25">
        <v>0</v>
      </c>
      <c r="G25">
        <v>1</v>
      </c>
      <c r="H25">
        <v>0</v>
      </c>
    </row>
    <row r="26" spans="1:18">
      <c r="A26" s="19"/>
      <c r="B26">
        <v>577</v>
      </c>
      <c r="C26">
        <v>26</v>
      </c>
      <c r="D26" s="17">
        <v>14</v>
      </c>
      <c r="E26">
        <v>0</v>
      </c>
      <c r="F26">
        <v>0</v>
      </c>
      <c r="G26">
        <v>2</v>
      </c>
      <c r="H26">
        <v>0</v>
      </c>
    </row>
    <row r="27" spans="1:18">
      <c r="A27" s="19"/>
      <c r="B27">
        <v>331</v>
      </c>
      <c r="C27">
        <v>27</v>
      </c>
      <c r="D27" s="17">
        <v>4</v>
      </c>
      <c r="E27">
        <v>3</v>
      </c>
      <c r="F27">
        <v>0</v>
      </c>
      <c r="G27">
        <v>0</v>
      </c>
      <c r="H27">
        <v>0</v>
      </c>
    </row>
    <row r="28" spans="1:18">
      <c r="A28" s="19"/>
      <c r="B28">
        <v>801</v>
      </c>
      <c r="C28">
        <v>28</v>
      </c>
      <c r="D28" s="17">
        <v>15</v>
      </c>
      <c r="E28">
        <v>0</v>
      </c>
      <c r="F28">
        <v>0</v>
      </c>
      <c r="G28">
        <v>2</v>
      </c>
      <c r="H28">
        <v>0</v>
      </c>
    </row>
    <row r="29" spans="1:18">
      <c r="A29" s="19"/>
      <c r="B29">
        <v>871</v>
      </c>
      <c r="C29">
        <v>24</v>
      </c>
      <c r="D29" s="17">
        <v>5</v>
      </c>
      <c r="E29">
        <v>0</v>
      </c>
      <c r="F29">
        <v>0</v>
      </c>
      <c r="G29">
        <v>2</v>
      </c>
      <c r="H29">
        <v>0</v>
      </c>
    </row>
    <row r="30" spans="1:18">
      <c r="A30" s="19"/>
      <c r="B30">
        <v>555</v>
      </c>
      <c r="C30">
        <v>22</v>
      </c>
      <c r="D30" s="17">
        <v>16</v>
      </c>
      <c r="E30">
        <v>0</v>
      </c>
      <c r="F30">
        <v>0</v>
      </c>
      <c r="G30">
        <v>1</v>
      </c>
      <c r="H30">
        <v>0</v>
      </c>
    </row>
    <row r="31" spans="1:18">
      <c r="A31" s="19"/>
      <c r="B31">
        <v>637</v>
      </c>
      <c r="D31" s="17"/>
      <c r="E31">
        <v>0</v>
      </c>
    </row>
    <row r="32" spans="1:18">
      <c r="A32" s="19"/>
      <c r="B32">
        <v>186</v>
      </c>
      <c r="C32">
        <v>41</v>
      </c>
      <c r="D32" s="17">
        <v>1</v>
      </c>
      <c r="E32">
        <v>18</v>
      </c>
      <c r="F32">
        <v>0</v>
      </c>
      <c r="G32">
        <v>2</v>
      </c>
      <c r="H32">
        <v>1</v>
      </c>
      <c r="I32" t="s">
        <v>28</v>
      </c>
      <c r="J32">
        <v>200</v>
      </c>
      <c r="K32" t="s">
        <v>33</v>
      </c>
      <c r="L32" t="s">
        <v>23</v>
      </c>
      <c r="M32">
        <v>100</v>
      </c>
      <c r="N32" t="s">
        <v>33</v>
      </c>
      <c r="O32" t="s">
        <v>23</v>
      </c>
      <c r="P32">
        <v>40</v>
      </c>
      <c r="Q32" t="s">
        <v>34</v>
      </c>
      <c r="R32">
        <f t="shared" si="0"/>
        <v>340</v>
      </c>
    </row>
    <row r="33" spans="1:18">
      <c r="A33" s="19"/>
      <c r="B33">
        <v>759</v>
      </c>
      <c r="C33">
        <v>29</v>
      </c>
      <c r="D33" s="17">
        <v>5</v>
      </c>
      <c r="E33">
        <v>0</v>
      </c>
      <c r="F33">
        <v>0</v>
      </c>
      <c r="G33">
        <v>1</v>
      </c>
      <c r="H33">
        <v>0</v>
      </c>
    </row>
    <row r="34" spans="1:18">
      <c r="A34" s="19"/>
      <c r="B34">
        <v>436</v>
      </c>
      <c r="C34">
        <v>24</v>
      </c>
      <c r="D34" s="17">
        <v>2</v>
      </c>
      <c r="E34">
        <v>0</v>
      </c>
      <c r="F34">
        <v>0</v>
      </c>
      <c r="G34">
        <v>1</v>
      </c>
      <c r="H34">
        <v>0</v>
      </c>
    </row>
    <row r="35" spans="1:18">
      <c r="A35" s="19"/>
      <c r="B35">
        <v>846</v>
      </c>
      <c r="C35">
        <v>35</v>
      </c>
      <c r="D35" s="17">
        <v>5</v>
      </c>
      <c r="E35">
        <v>11</v>
      </c>
      <c r="F35">
        <v>0</v>
      </c>
      <c r="G35">
        <v>0</v>
      </c>
      <c r="H35">
        <v>0</v>
      </c>
    </row>
    <row r="36" spans="1:18" s="2" customFormat="1">
      <c r="A36" s="19"/>
      <c r="B36" s="2">
        <v>995</v>
      </c>
      <c r="C36" s="2">
        <v>29</v>
      </c>
      <c r="D36" s="32">
        <v>5</v>
      </c>
      <c r="E36" s="2">
        <v>5</v>
      </c>
      <c r="F36" s="2">
        <v>0</v>
      </c>
      <c r="G36" s="2">
        <v>1</v>
      </c>
      <c r="H36" s="2">
        <v>0</v>
      </c>
      <c r="R36"/>
    </row>
    <row r="37" spans="1:18">
      <c r="A37" s="19"/>
      <c r="B37">
        <v>671</v>
      </c>
      <c r="C37">
        <v>22</v>
      </c>
      <c r="D37" s="17">
        <v>9</v>
      </c>
      <c r="E37">
        <v>0</v>
      </c>
      <c r="F37">
        <v>0</v>
      </c>
      <c r="G37">
        <v>0</v>
      </c>
      <c r="H37">
        <v>0</v>
      </c>
    </row>
    <row r="38" spans="1:18">
      <c r="A38" s="19"/>
      <c r="B38">
        <v>898</v>
      </c>
      <c r="C38">
        <v>24</v>
      </c>
      <c r="D38" s="17">
        <v>17</v>
      </c>
      <c r="E38">
        <v>0</v>
      </c>
      <c r="F38">
        <v>0</v>
      </c>
      <c r="G38">
        <v>1</v>
      </c>
      <c r="H38">
        <v>0</v>
      </c>
    </row>
    <row r="39" spans="1:18">
      <c r="A39" s="19"/>
      <c r="B39">
        <v>525</v>
      </c>
      <c r="C39">
        <v>28</v>
      </c>
      <c r="D39" s="17">
        <v>18</v>
      </c>
      <c r="E39">
        <v>0</v>
      </c>
      <c r="F39">
        <v>0</v>
      </c>
    </row>
    <row r="40" spans="1:18">
      <c r="A40" s="19"/>
      <c r="B40">
        <v>315</v>
      </c>
      <c r="C40">
        <v>24</v>
      </c>
      <c r="D40" s="17">
        <v>2</v>
      </c>
      <c r="E40">
        <v>0</v>
      </c>
      <c r="F40">
        <v>0</v>
      </c>
      <c r="G40">
        <v>1</v>
      </c>
      <c r="H40">
        <v>0</v>
      </c>
    </row>
    <row r="41" spans="1:18">
      <c r="A41" s="19"/>
      <c r="B41">
        <v>674</v>
      </c>
      <c r="C41">
        <v>27</v>
      </c>
      <c r="D41" s="17">
        <v>2</v>
      </c>
      <c r="E41">
        <v>2</v>
      </c>
      <c r="F41">
        <v>1</v>
      </c>
      <c r="G41">
        <v>2</v>
      </c>
      <c r="H41">
        <v>1</v>
      </c>
      <c r="I41" t="s">
        <v>35</v>
      </c>
      <c r="J41">
        <v>80</v>
      </c>
      <c r="K41" t="s">
        <v>36</v>
      </c>
      <c r="L41" t="s">
        <v>37</v>
      </c>
      <c r="M41">
        <v>40</v>
      </c>
      <c r="N41" t="s">
        <v>36</v>
      </c>
      <c r="R41">
        <f t="shared" si="0"/>
        <v>120</v>
      </c>
    </row>
    <row r="42" spans="1:18">
      <c r="A42" s="19"/>
      <c r="B42">
        <v>275</v>
      </c>
      <c r="C42">
        <v>22</v>
      </c>
      <c r="D42" s="17">
        <v>9</v>
      </c>
      <c r="E42">
        <v>0</v>
      </c>
      <c r="F42">
        <v>0</v>
      </c>
      <c r="G42">
        <v>2</v>
      </c>
      <c r="H42">
        <v>0</v>
      </c>
    </row>
    <row r="43" spans="1:18">
      <c r="A43" s="19"/>
      <c r="B43">
        <v>490</v>
      </c>
      <c r="C43">
        <v>22</v>
      </c>
      <c r="D43" s="17">
        <v>5</v>
      </c>
      <c r="E43">
        <v>0</v>
      </c>
      <c r="F43">
        <v>1</v>
      </c>
      <c r="G43">
        <v>1</v>
      </c>
      <c r="H43">
        <v>0</v>
      </c>
    </row>
    <row r="44" spans="1:18">
      <c r="A44" s="19"/>
      <c r="B44">
        <v>610</v>
      </c>
      <c r="C44">
        <v>23</v>
      </c>
      <c r="D44" s="17">
        <v>3</v>
      </c>
      <c r="E44">
        <v>0</v>
      </c>
      <c r="F44">
        <v>0</v>
      </c>
      <c r="G44">
        <v>1</v>
      </c>
      <c r="H44">
        <v>0</v>
      </c>
    </row>
    <row r="45" spans="1:18">
      <c r="A45" s="19"/>
      <c r="B45">
        <v>668</v>
      </c>
      <c r="C45">
        <v>22</v>
      </c>
      <c r="D45" s="17" t="s">
        <v>38</v>
      </c>
      <c r="E45">
        <v>0</v>
      </c>
      <c r="F45">
        <v>1</v>
      </c>
      <c r="G45">
        <v>1</v>
      </c>
      <c r="H45">
        <v>0</v>
      </c>
    </row>
    <row r="46" spans="1:18">
      <c r="A46" s="19"/>
      <c r="B46">
        <v>448</v>
      </c>
      <c r="C46">
        <v>34</v>
      </c>
      <c r="D46" s="17">
        <v>15</v>
      </c>
      <c r="E46">
        <v>0</v>
      </c>
      <c r="F46">
        <v>0</v>
      </c>
      <c r="G46">
        <v>1</v>
      </c>
      <c r="H46">
        <v>0</v>
      </c>
    </row>
    <row r="47" spans="1:18">
      <c r="A47" s="19"/>
      <c r="B47">
        <v>229</v>
      </c>
      <c r="C47">
        <v>25</v>
      </c>
      <c r="D47" s="17">
        <v>1</v>
      </c>
      <c r="E47">
        <v>0</v>
      </c>
      <c r="F47">
        <v>0</v>
      </c>
      <c r="G47">
        <v>1</v>
      </c>
      <c r="H47">
        <v>0</v>
      </c>
    </row>
    <row r="48" spans="1:18">
      <c r="A48" s="19"/>
      <c r="B48">
        <v>614</v>
      </c>
      <c r="C48">
        <v>34</v>
      </c>
      <c r="D48" s="17">
        <v>9</v>
      </c>
      <c r="E48">
        <v>10.5</v>
      </c>
      <c r="F48">
        <v>0</v>
      </c>
    </row>
    <row r="49" spans="1:32">
      <c r="A49" s="19"/>
      <c r="B49">
        <v>314</v>
      </c>
      <c r="C49">
        <v>23</v>
      </c>
      <c r="D49" s="17">
        <v>5</v>
      </c>
      <c r="E49">
        <v>0</v>
      </c>
      <c r="F49">
        <v>0</v>
      </c>
    </row>
    <row r="50" spans="1:32">
      <c r="D50" s="17"/>
    </row>
    <row r="51" spans="1:32">
      <c r="A51" s="19" t="s">
        <v>39</v>
      </c>
      <c r="B51">
        <v>240</v>
      </c>
      <c r="C51">
        <v>31</v>
      </c>
      <c r="D51">
        <v>5</v>
      </c>
      <c r="E51">
        <v>5</v>
      </c>
      <c r="F51">
        <v>0</v>
      </c>
      <c r="G51">
        <v>0</v>
      </c>
      <c r="H51">
        <v>0</v>
      </c>
      <c r="R51" t="str">
        <f>IF(H51=1,(SUM(J51,M51,P51)),"-")</f>
        <v>-</v>
      </c>
    </row>
    <row r="52" spans="1:32">
      <c r="A52" s="19"/>
      <c r="B52">
        <v>892</v>
      </c>
      <c r="C52">
        <v>25</v>
      </c>
      <c r="D52">
        <v>9</v>
      </c>
      <c r="E52">
        <v>0</v>
      </c>
      <c r="F52">
        <v>0</v>
      </c>
      <c r="G52">
        <v>0</v>
      </c>
      <c r="H52">
        <v>0</v>
      </c>
      <c r="R52" t="str">
        <f t="shared" ref="R52:R63" si="1">IF(H52=1,(SUM(J52,M52,P52)),"-")</f>
        <v>-</v>
      </c>
      <c r="AA52" s="5"/>
      <c r="AB52" s="5"/>
      <c r="AC52" s="5"/>
      <c r="AD52" s="5"/>
      <c r="AE52" s="5"/>
      <c r="AF52" s="5"/>
    </row>
    <row r="53" spans="1:32">
      <c r="A53" s="19"/>
      <c r="B53">
        <v>874</v>
      </c>
      <c r="C53">
        <v>33</v>
      </c>
      <c r="D53">
        <v>5</v>
      </c>
      <c r="E53">
        <v>10</v>
      </c>
      <c r="F53">
        <v>0</v>
      </c>
      <c r="G53">
        <v>0</v>
      </c>
      <c r="H53">
        <v>1</v>
      </c>
      <c r="I53" t="s">
        <v>40</v>
      </c>
      <c r="J53">
        <v>100</v>
      </c>
      <c r="K53" t="s">
        <v>41</v>
      </c>
      <c r="R53">
        <f t="shared" si="1"/>
        <v>100</v>
      </c>
    </row>
    <row r="54" spans="1:32">
      <c r="A54" s="19"/>
      <c r="B54">
        <v>937</v>
      </c>
      <c r="C54">
        <v>24</v>
      </c>
      <c r="D54">
        <v>5</v>
      </c>
      <c r="E54">
        <v>0</v>
      </c>
      <c r="F54">
        <v>0</v>
      </c>
      <c r="G54">
        <v>1</v>
      </c>
      <c r="H54">
        <v>0</v>
      </c>
      <c r="R54" t="str">
        <f t="shared" si="1"/>
        <v>-</v>
      </c>
      <c r="AA54" s="5"/>
      <c r="AB54" s="5"/>
      <c r="AC54" s="5"/>
      <c r="AD54" s="5"/>
      <c r="AE54" s="5"/>
      <c r="AF54" s="5"/>
    </row>
    <row r="55" spans="1:32">
      <c r="A55" s="19"/>
      <c r="B55">
        <v>74</v>
      </c>
      <c r="C55">
        <v>28</v>
      </c>
      <c r="D55">
        <v>5</v>
      </c>
      <c r="E55">
        <v>0</v>
      </c>
      <c r="F55">
        <v>0</v>
      </c>
      <c r="G55">
        <v>0</v>
      </c>
      <c r="H55">
        <v>0</v>
      </c>
      <c r="R55" t="str">
        <f t="shared" si="1"/>
        <v>-</v>
      </c>
    </row>
    <row r="56" spans="1:32">
      <c r="A56" s="19"/>
      <c r="B56">
        <v>517</v>
      </c>
      <c r="C56">
        <v>31</v>
      </c>
      <c r="D56">
        <v>1</v>
      </c>
      <c r="E56">
        <v>0</v>
      </c>
      <c r="F56">
        <v>1</v>
      </c>
      <c r="G56">
        <v>0</v>
      </c>
      <c r="H56">
        <v>0</v>
      </c>
      <c r="R56" t="str">
        <f t="shared" si="1"/>
        <v>-</v>
      </c>
    </row>
    <row r="57" spans="1:32">
      <c r="A57" s="19"/>
      <c r="B57">
        <v>886</v>
      </c>
      <c r="C57">
        <v>22</v>
      </c>
      <c r="D57">
        <v>9</v>
      </c>
      <c r="E57">
        <v>0</v>
      </c>
      <c r="F57">
        <v>0</v>
      </c>
      <c r="G57">
        <v>1</v>
      </c>
      <c r="H57">
        <v>0</v>
      </c>
      <c r="R57" t="str">
        <f t="shared" si="1"/>
        <v>-</v>
      </c>
    </row>
    <row r="58" spans="1:32">
      <c r="A58" s="19"/>
      <c r="B58">
        <v>642</v>
      </c>
      <c r="C58">
        <v>23</v>
      </c>
      <c r="D58">
        <v>1</v>
      </c>
      <c r="E58">
        <v>0</v>
      </c>
      <c r="F58">
        <v>1</v>
      </c>
      <c r="G58">
        <v>1</v>
      </c>
      <c r="H58">
        <v>1</v>
      </c>
      <c r="I58" t="s">
        <v>42</v>
      </c>
      <c r="J58">
        <v>3</v>
      </c>
      <c r="K58" t="s">
        <v>43</v>
      </c>
      <c r="L58" t="s">
        <v>44</v>
      </c>
      <c r="M58">
        <v>1.5</v>
      </c>
      <c r="N58" t="s">
        <v>45</v>
      </c>
      <c r="R58">
        <f t="shared" si="1"/>
        <v>4.5</v>
      </c>
    </row>
    <row r="59" spans="1:32">
      <c r="A59" s="19"/>
      <c r="B59">
        <v>20</v>
      </c>
      <c r="C59">
        <v>28</v>
      </c>
      <c r="D59">
        <v>5</v>
      </c>
      <c r="F59">
        <v>0</v>
      </c>
      <c r="G59">
        <v>0</v>
      </c>
      <c r="H59">
        <v>0</v>
      </c>
      <c r="R59" t="str">
        <f t="shared" si="1"/>
        <v>-</v>
      </c>
    </row>
    <row r="60" spans="1:32">
      <c r="A60" s="19"/>
      <c r="B60">
        <v>477</v>
      </c>
      <c r="C60">
        <v>23</v>
      </c>
      <c r="D60">
        <v>5</v>
      </c>
      <c r="E60">
        <v>0</v>
      </c>
      <c r="F60">
        <v>0</v>
      </c>
      <c r="G60">
        <v>0</v>
      </c>
      <c r="H60">
        <v>0</v>
      </c>
      <c r="R60" t="str">
        <f t="shared" si="1"/>
        <v>-</v>
      </c>
    </row>
    <row r="61" spans="1:32">
      <c r="A61" s="19"/>
      <c r="B61">
        <v>314</v>
      </c>
      <c r="C61">
        <v>22</v>
      </c>
      <c r="D61">
        <v>9</v>
      </c>
      <c r="E61">
        <v>1</v>
      </c>
      <c r="F61">
        <v>0</v>
      </c>
      <c r="G61">
        <v>1</v>
      </c>
      <c r="H61">
        <v>0</v>
      </c>
      <c r="R61" t="str">
        <f t="shared" si="1"/>
        <v>-</v>
      </c>
    </row>
    <row r="62" spans="1:32">
      <c r="A62" s="19"/>
      <c r="B62">
        <v>563</v>
      </c>
      <c r="C62">
        <v>31</v>
      </c>
      <c r="D62">
        <v>5</v>
      </c>
      <c r="E62">
        <v>7</v>
      </c>
      <c r="F62">
        <v>0</v>
      </c>
      <c r="G62">
        <v>0</v>
      </c>
      <c r="H62">
        <v>0</v>
      </c>
      <c r="R62" t="str">
        <f t="shared" si="1"/>
        <v>-</v>
      </c>
    </row>
    <row r="63" spans="1:32">
      <c r="A63" s="19"/>
      <c r="B63">
        <v>28</v>
      </c>
      <c r="C63">
        <v>28</v>
      </c>
      <c r="D63" s="17" t="s">
        <v>46</v>
      </c>
      <c r="E63">
        <v>0</v>
      </c>
      <c r="F63">
        <v>0</v>
      </c>
      <c r="G63">
        <v>0</v>
      </c>
      <c r="H63">
        <v>0</v>
      </c>
      <c r="R63" t="str">
        <f t="shared" si="1"/>
        <v>-</v>
      </c>
    </row>
    <row r="82" spans="24:25">
      <c r="X82" s="5"/>
      <c r="Y82" s="5"/>
    </row>
    <row r="83" spans="24:25">
      <c r="X83" s="5"/>
      <c r="Y83" s="5"/>
    </row>
    <row r="84" spans="24:25">
      <c r="X84" s="5"/>
      <c r="Y84" s="5"/>
    </row>
    <row r="85" spans="24:25">
      <c r="X85" s="5"/>
      <c r="Y85" s="5"/>
    </row>
    <row r="86" spans="24:25">
      <c r="X86" s="5"/>
      <c r="Y86" s="5"/>
    </row>
    <row r="87" spans="24:25">
      <c r="X87" s="5"/>
      <c r="Y87" s="5"/>
    </row>
  </sheetData>
  <mergeCells count="2">
    <mergeCell ref="A3:A49"/>
    <mergeCell ref="A51:A6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AFDB7-E48C-4D6F-8CB0-F916ED8D3E59}">
  <dimension ref="A1:T48"/>
  <sheetViews>
    <sheetView topLeftCell="A25" workbookViewId="0">
      <selection sqref="A1:A48"/>
    </sheetView>
  </sheetViews>
  <sheetFormatPr defaultRowHeight="14.25"/>
  <cols>
    <col min="1" max="1" width="12.75" bestFit="1" customWidth="1"/>
    <col min="2" max="2" width="13.5" bestFit="1" customWidth="1"/>
    <col min="3" max="3" width="11.5" bestFit="1" customWidth="1"/>
    <col min="4" max="4" width="13.625" bestFit="1" customWidth="1"/>
    <col min="5" max="5" width="16.625" bestFit="1" customWidth="1"/>
    <col min="6" max="7" width="13.5" bestFit="1" customWidth="1"/>
    <col min="8" max="8" width="11.5" bestFit="1" customWidth="1"/>
    <col min="9" max="9" width="13.625" bestFit="1" customWidth="1"/>
    <col min="10" max="10" width="16.625" bestFit="1" customWidth="1"/>
    <col min="11" max="11" width="11.5" bestFit="1" customWidth="1"/>
    <col min="12" max="12" width="13.625" bestFit="1" customWidth="1"/>
    <col min="13" max="13" width="11.5" bestFit="1" customWidth="1"/>
    <col min="14" max="14" width="13.5" bestFit="1" customWidth="1"/>
    <col min="15" max="15" width="16.625" bestFit="1" customWidth="1"/>
    <col min="16" max="16" width="13.625" bestFit="1" customWidth="1"/>
    <col min="17" max="17" width="13.5" bestFit="1" customWidth="1"/>
    <col min="18" max="18" width="11.5" bestFit="1" customWidth="1"/>
    <col min="19" max="19" width="13.625" bestFit="1" customWidth="1"/>
    <col min="20" max="20" width="16.625" bestFit="1" customWidth="1"/>
  </cols>
  <sheetData>
    <row r="1" spans="1:20">
      <c r="A1" t="s">
        <v>0</v>
      </c>
      <c r="B1" t="s">
        <v>47</v>
      </c>
      <c r="C1" t="s">
        <v>48</v>
      </c>
      <c r="D1" t="s">
        <v>49</v>
      </c>
      <c r="E1" t="s">
        <v>50</v>
      </c>
      <c r="G1" t="s">
        <v>51</v>
      </c>
      <c r="H1" t="s">
        <v>52</v>
      </c>
      <c r="I1" t="s">
        <v>53</v>
      </c>
      <c r="J1" t="s">
        <v>54</v>
      </c>
      <c r="L1" t="s">
        <v>55</v>
      </c>
      <c r="M1" t="s">
        <v>56</v>
      </c>
      <c r="N1" t="s">
        <v>57</v>
      </c>
      <c r="O1" t="s">
        <v>58</v>
      </c>
      <c r="Q1" t="s">
        <v>59</v>
      </c>
      <c r="R1" t="s">
        <v>60</v>
      </c>
      <c r="S1" t="s">
        <v>61</v>
      </c>
      <c r="T1" t="s">
        <v>62</v>
      </c>
    </row>
    <row r="2" spans="1:20">
      <c r="A2">
        <v>921</v>
      </c>
      <c r="B2">
        <v>15</v>
      </c>
      <c r="C2">
        <v>16</v>
      </c>
      <c r="D2">
        <v>16</v>
      </c>
      <c r="E2">
        <v>15</v>
      </c>
      <c r="G2">
        <v>14</v>
      </c>
      <c r="H2">
        <v>16</v>
      </c>
      <c r="I2">
        <v>15</v>
      </c>
      <c r="J2">
        <v>15</v>
      </c>
      <c r="L2">
        <v>18</v>
      </c>
      <c r="M2">
        <v>20</v>
      </c>
      <c r="N2">
        <v>18</v>
      </c>
      <c r="O2">
        <v>15</v>
      </c>
      <c r="Q2">
        <v>17</v>
      </c>
      <c r="R2">
        <v>17</v>
      </c>
      <c r="S2">
        <v>19</v>
      </c>
      <c r="T2">
        <v>16</v>
      </c>
    </row>
    <row r="3" spans="1:20">
      <c r="A3">
        <v>897</v>
      </c>
      <c r="B3">
        <v>15</v>
      </c>
      <c r="C3">
        <v>15</v>
      </c>
      <c r="D3">
        <v>15</v>
      </c>
      <c r="E3">
        <v>15</v>
      </c>
      <c r="G3">
        <v>12</v>
      </c>
      <c r="H3">
        <v>16</v>
      </c>
      <c r="I3">
        <v>14</v>
      </c>
      <c r="J3">
        <v>11</v>
      </c>
      <c r="L3">
        <v>17</v>
      </c>
      <c r="M3">
        <v>15</v>
      </c>
      <c r="N3">
        <v>7</v>
      </c>
      <c r="O3">
        <v>13</v>
      </c>
    </row>
    <row r="4" spans="1:20">
      <c r="A4">
        <v>182</v>
      </c>
      <c r="B4">
        <v>20</v>
      </c>
      <c r="C4">
        <v>20</v>
      </c>
      <c r="D4">
        <v>20</v>
      </c>
      <c r="E4">
        <v>10</v>
      </c>
      <c r="G4">
        <v>20</v>
      </c>
      <c r="H4">
        <v>20</v>
      </c>
      <c r="I4">
        <v>20</v>
      </c>
      <c r="J4">
        <v>11</v>
      </c>
      <c r="L4">
        <v>20</v>
      </c>
      <c r="M4">
        <v>20</v>
      </c>
      <c r="N4">
        <v>20</v>
      </c>
      <c r="O4">
        <v>20</v>
      </c>
      <c r="Q4">
        <v>20</v>
      </c>
      <c r="R4">
        <v>20</v>
      </c>
      <c r="S4">
        <v>20</v>
      </c>
      <c r="T4">
        <v>13</v>
      </c>
    </row>
    <row r="5" spans="1:20">
      <c r="A5">
        <v>833</v>
      </c>
      <c r="B5">
        <v>16</v>
      </c>
      <c r="C5">
        <v>18</v>
      </c>
      <c r="D5">
        <v>16</v>
      </c>
      <c r="E5">
        <v>16</v>
      </c>
      <c r="G5">
        <v>18</v>
      </c>
      <c r="H5">
        <v>18</v>
      </c>
      <c r="I5">
        <v>18</v>
      </c>
      <c r="J5">
        <v>16</v>
      </c>
      <c r="L5">
        <v>12</v>
      </c>
      <c r="M5">
        <v>18</v>
      </c>
      <c r="N5">
        <v>18</v>
      </c>
      <c r="O5">
        <v>18</v>
      </c>
    </row>
    <row r="6" spans="1:20">
      <c r="A6">
        <v>140</v>
      </c>
      <c r="B6">
        <v>18</v>
      </c>
      <c r="C6">
        <v>17</v>
      </c>
      <c r="D6">
        <v>17</v>
      </c>
      <c r="E6">
        <v>16</v>
      </c>
      <c r="G6">
        <v>8</v>
      </c>
      <c r="H6">
        <v>6</v>
      </c>
      <c r="I6">
        <v>16</v>
      </c>
      <c r="J6">
        <v>15</v>
      </c>
      <c r="L6">
        <v>10</v>
      </c>
      <c r="M6">
        <v>14</v>
      </c>
      <c r="N6">
        <v>18</v>
      </c>
      <c r="O6">
        <v>16</v>
      </c>
      <c r="Q6">
        <v>13</v>
      </c>
      <c r="R6">
        <v>14</v>
      </c>
      <c r="S6">
        <v>16</v>
      </c>
      <c r="T6">
        <v>15</v>
      </c>
    </row>
    <row r="7" spans="1:20">
      <c r="A7">
        <v>928</v>
      </c>
      <c r="B7">
        <v>17</v>
      </c>
      <c r="C7">
        <v>17</v>
      </c>
      <c r="D7">
        <v>17</v>
      </c>
      <c r="E7">
        <v>17</v>
      </c>
      <c r="G7">
        <v>18</v>
      </c>
      <c r="H7">
        <v>18</v>
      </c>
      <c r="I7">
        <v>18</v>
      </c>
      <c r="J7">
        <v>18</v>
      </c>
      <c r="L7">
        <v>20</v>
      </c>
      <c r="M7">
        <v>18</v>
      </c>
      <c r="N7">
        <v>20</v>
      </c>
      <c r="O7">
        <v>16</v>
      </c>
    </row>
    <row r="8" spans="1:20">
      <c r="A8">
        <v>912</v>
      </c>
      <c r="B8">
        <v>16</v>
      </c>
      <c r="C8">
        <v>13</v>
      </c>
      <c r="D8">
        <v>10</v>
      </c>
      <c r="E8">
        <v>15</v>
      </c>
      <c r="G8">
        <v>14</v>
      </c>
      <c r="H8">
        <v>10</v>
      </c>
      <c r="I8">
        <v>13</v>
      </c>
      <c r="J8">
        <v>12</v>
      </c>
      <c r="L8">
        <v>18</v>
      </c>
      <c r="M8">
        <v>16</v>
      </c>
      <c r="N8">
        <v>17</v>
      </c>
      <c r="O8">
        <v>15</v>
      </c>
    </row>
    <row r="9" spans="1:20">
      <c r="A9">
        <v>157</v>
      </c>
      <c r="B9">
        <v>17</v>
      </c>
      <c r="C9">
        <v>17</v>
      </c>
      <c r="D9">
        <v>11</v>
      </c>
      <c r="E9">
        <v>15</v>
      </c>
      <c r="G9">
        <v>16</v>
      </c>
      <c r="H9">
        <v>17</v>
      </c>
      <c r="I9">
        <v>15</v>
      </c>
      <c r="J9">
        <v>16</v>
      </c>
      <c r="L9">
        <v>20</v>
      </c>
      <c r="M9">
        <v>20</v>
      </c>
      <c r="N9">
        <v>20</v>
      </c>
      <c r="O9">
        <v>18</v>
      </c>
    </row>
    <row r="10" spans="1:20">
      <c r="A10">
        <v>117</v>
      </c>
      <c r="B10">
        <v>20</v>
      </c>
      <c r="C10">
        <v>20</v>
      </c>
      <c r="D10">
        <v>20</v>
      </c>
      <c r="E10">
        <v>15</v>
      </c>
      <c r="G10">
        <v>20</v>
      </c>
      <c r="H10">
        <v>20</v>
      </c>
      <c r="I10">
        <v>20</v>
      </c>
      <c r="J10">
        <v>16</v>
      </c>
      <c r="L10">
        <v>20</v>
      </c>
      <c r="M10">
        <v>20</v>
      </c>
      <c r="N10">
        <v>20</v>
      </c>
      <c r="O10">
        <v>16</v>
      </c>
      <c r="Q10">
        <v>18</v>
      </c>
      <c r="R10">
        <v>20</v>
      </c>
      <c r="S10">
        <v>18</v>
      </c>
      <c r="T10">
        <v>15</v>
      </c>
    </row>
    <row r="11" spans="1:20">
      <c r="A11">
        <v>238</v>
      </c>
      <c r="B11">
        <v>13</v>
      </c>
      <c r="C11">
        <v>11</v>
      </c>
      <c r="D11">
        <v>10</v>
      </c>
      <c r="E11">
        <v>7</v>
      </c>
      <c r="G11">
        <v>16</v>
      </c>
      <c r="H11">
        <v>15</v>
      </c>
      <c r="I11">
        <v>18</v>
      </c>
      <c r="J11">
        <v>10</v>
      </c>
      <c r="L11">
        <v>17</v>
      </c>
      <c r="M11">
        <v>18</v>
      </c>
      <c r="N11">
        <v>19</v>
      </c>
      <c r="O11">
        <v>16</v>
      </c>
      <c r="Q11">
        <v>12</v>
      </c>
      <c r="R11">
        <v>14</v>
      </c>
      <c r="S11">
        <v>12</v>
      </c>
      <c r="T11">
        <v>11</v>
      </c>
    </row>
    <row r="12" spans="1:20">
      <c r="A12">
        <v>448</v>
      </c>
      <c r="B12">
        <v>8</v>
      </c>
      <c r="C12">
        <v>14</v>
      </c>
      <c r="D12" t="s">
        <v>63</v>
      </c>
      <c r="E12" t="s">
        <v>63</v>
      </c>
      <c r="G12">
        <v>10</v>
      </c>
      <c r="H12">
        <v>12</v>
      </c>
      <c r="I12">
        <v>13</v>
      </c>
      <c r="J12">
        <v>14</v>
      </c>
      <c r="L12">
        <v>13</v>
      </c>
      <c r="M12">
        <v>13</v>
      </c>
      <c r="N12">
        <v>15</v>
      </c>
      <c r="O12">
        <v>13</v>
      </c>
    </row>
    <row r="13" spans="1:20">
      <c r="A13">
        <v>569</v>
      </c>
      <c r="B13">
        <v>20</v>
      </c>
      <c r="C13">
        <v>20</v>
      </c>
      <c r="D13">
        <v>20</v>
      </c>
      <c r="E13">
        <v>20</v>
      </c>
      <c r="G13">
        <v>20</v>
      </c>
      <c r="H13">
        <v>20</v>
      </c>
      <c r="I13">
        <v>19</v>
      </c>
      <c r="J13">
        <v>19</v>
      </c>
      <c r="L13">
        <v>19</v>
      </c>
      <c r="M13">
        <v>19</v>
      </c>
      <c r="N13">
        <v>19</v>
      </c>
      <c r="O13">
        <v>19</v>
      </c>
    </row>
    <row r="14" spans="1:20">
      <c r="A14">
        <v>541</v>
      </c>
      <c r="B14">
        <v>14</v>
      </c>
      <c r="C14">
        <v>14</v>
      </c>
      <c r="D14">
        <v>14</v>
      </c>
      <c r="E14">
        <v>12</v>
      </c>
      <c r="G14">
        <v>20</v>
      </c>
      <c r="H14">
        <v>16</v>
      </c>
      <c r="I14">
        <v>20</v>
      </c>
      <c r="J14">
        <v>16</v>
      </c>
      <c r="L14">
        <v>20</v>
      </c>
      <c r="M14">
        <v>20</v>
      </c>
      <c r="N14">
        <v>20</v>
      </c>
      <c r="O14">
        <v>20</v>
      </c>
      <c r="Q14">
        <v>14</v>
      </c>
      <c r="R14">
        <v>16</v>
      </c>
      <c r="S14">
        <v>20</v>
      </c>
      <c r="T14">
        <v>3</v>
      </c>
    </row>
    <row r="15" spans="1:20">
      <c r="A15">
        <v>129</v>
      </c>
      <c r="B15">
        <v>19</v>
      </c>
      <c r="C15">
        <v>15</v>
      </c>
      <c r="G15">
        <v>20</v>
      </c>
      <c r="H15">
        <v>20</v>
      </c>
      <c r="I15">
        <v>16</v>
      </c>
      <c r="J15">
        <v>16</v>
      </c>
      <c r="L15">
        <v>19</v>
      </c>
      <c r="M15">
        <v>19</v>
      </c>
      <c r="N15">
        <v>19</v>
      </c>
      <c r="O15">
        <v>15</v>
      </c>
    </row>
    <row r="16" spans="1:20">
      <c r="A16">
        <v>460</v>
      </c>
      <c r="B16">
        <v>20</v>
      </c>
      <c r="E16">
        <v>11</v>
      </c>
      <c r="G16">
        <v>20</v>
      </c>
      <c r="H16">
        <v>20</v>
      </c>
      <c r="I16">
        <v>20</v>
      </c>
      <c r="J16">
        <v>20</v>
      </c>
      <c r="L16">
        <v>20</v>
      </c>
      <c r="M16">
        <v>20</v>
      </c>
      <c r="N16">
        <v>20</v>
      </c>
      <c r="O16">
        <v>20</v>
      </c>
    </row>
    <row r="17" spans="1:20">
      <c r="A17">
        <v>697</v>
      </c>
      <c r="B17">
        <v>20</v>
      </c>
      <c r="C17">
        <v>20</v>
      </c>
      <c r="D17">
        <v>20</v>
      </c>
      <c r="E17">
        <v>11</v>
      </c>
      <c r="G17">
        <v>20</v>
      </c>
      <c r="H17">
        <v>20</v>
      </c>
      <c r="I17">
        <v>20</v>
      </c>
      <c r="J17">
        <v>12</v>
      </c>
      <c r="L17">
        <v>20</v>
      </c>
      <c r="M17">
        <v>20</v>
      </c>
      <c r="N17">
        <v>20</v>
      </c>
      <c r="O17">
        <v>17</v>
      </c>
      <c r="Q17">
        <v>7</v>
      </c>
      <c r="R17">
        <v>8</v>
      </c>
      <c r="S17">
        <v>8</v>
      </c>
      <c r="T17">
        <v>11</v>
      </c>
    </row>
    <row r="18" spans="1:20">
      <c r="A18">
        <v>416</v>
      </c>
      <c r="B18">
        <v>20</v>
      </c>
      <c r="C18">
        <v>20</v>
      </c>
      <c r="D18">
        <v>20</v>
      </c>
      <c r="E18">
        <v>17</v>
      </c>
      <c r="G18">
        <v>20</v>
      </c>
      <c r="H18">
        <v>20</v>
      </c>
      <c r="I18">
        <v>20</v>
      </c>
      <c r="J18">
        <v>20</v>
      </c>
      <c r="L18">
        <v>20</v>
      </c>
      <c r="M18">
        <v>20</v>
      </c>
      <c r="N18">
        <v>20</v>
      </c>
      <c r="O18">
        <v>20</v>
      </c>
    </row>
    <row r="19" spans="1:20">
      <c r="A19">
        <v>160</v>
      </c>
      <c r="B19">
        <v>14</v>
      </c>
      <c r="C19">
        <v>14</v>
      </c>
      <c r="G19">
        <v>14</v>
      </c>
      <c r="H19">
        <v>14</v>
      </c>
      <c r="I19">
        <v>11</v>
      </c>
      <c r="J19">
        <v>11</v>
      </c>
      <c r="L19">
        <v>20</v>
      </c>
      <c r="M19">
        <v>20</v>
      </c>
      <c r="N19">
        <v>20</v>
      </c>
      <c r="O19">
        <v>12</v>
      </c>
    </row>
    <row r="20" spans="1:20">
      <c r="A20">
        <v>886</v>
      </c>
      <c r="B20" t="s">
        <v>64</v>
      </c>
      <c r="C20" t="s">
        <v>64</v>
      </c>
      <c r="D20" t="s">
        <v>64</v>
      </c>
      <c r="E20" t="s">
        <v>64</v>
      </c>
      <c r="G20" t="s">
        <v>64</v>
      </c>
      <c r="H20" t="s">
        <v>64</v>
      </c>
      <c r="I20" t="s">
        <v>64</v>
      </c>
      <c r="J20">
        <v>16</v>
      </c>
      <c r="L20">
        <v>20</v>
      </c>
      <c r="M20">
        <v>20</v>
      </c>
      <c r="N20">
        <v>20</v>
      </c>
      <c r="O20">
        <v>20</v>
      </c>
    </row>
    <row r="21" spans="1:20">
      <c r="A21">
        <v>586</v>
      </c>
      <c r="B21">
        <v>16</v>
      </c>
      <c r="C21">
        <v>16</v>
      </c>
      <c r="D21">
        <v>12</v>
      </c>
      <c r="E21">
        <v>12</v>
      </c>
      <c r="G21">
        <v>18</v>
      </c>
      <c r="H21">
        <v>18</v>
      </c>
      <c r="I21">
        <v>14</v>
      </c>
      <c r="J21">
        <v>18</v>
      </c>
      <c r="L21">
        <v>18</v>
      </c>
      <c r="M21">
        <v>18</v>
      </c>
      <c r="N21">
        <v>18</v>
      </c>
      <c r="O21">
        <v>18</v>
      </c>
    </row>
    <row r="22" spans="1:20">
      <c r="A22">
        <v>785</v>
      </c>
      <c r="B22">
        <v>18</v>
      </c>
      <c r="C22">
        <v>18</v>
      </c>
      <c r="D22">
        <v>4</v>
      </c>
      <c r="E22">
        <v>18</v>
      </c>
      <c r="G22">
        <v>16</v>
      </c>
      <c r="H22">
        <v>16</v>
      </c>
      <c r="I22">
        <v>16</v>
      </c>
      <c r="J22">
        <v>16</v>
      </c>
      <c r="L22">
        <v>20</v>
      </c>
      <c r="M22">
        <v>20</v>
      </c>
      <c r="N22">
        <v>20</v>
      </c>
      <c r="O22">
        <v>17</v>
      </c>
    </row>
    <row r="23" spans="1:20">
      <c r="A23">
        <v>804</v>
      </c>
      <c r="B23">
        <v>20</v>
      </c>
      <c r="C23">
        <v>20</v>
      </c>
      <c r="D23">
        <v>20</v>
      </c>
      <c r="E23">
        <v>13</v>
      </c>
      <c r="G23">
        <v>19</v>
      </c>
      <c r="H23">
        <v>19</v>
      </c>
      <c r="I23">
        <v>18</v>
      </c>
      <c r="J23">
        <v>14</v>
      </c>
      <c r="L23">
        <v>18</v>
      </c>
      <c r="M23">
        <v>18</v>
      </c>
      <c r="N23">
        <v>20</v>
      </c>
      <c r="O23">
        <v>17</v>
      </c>
      <c r="Q23">
        <v>16</v>
      </c>
      <c r="R23">
        <v>17</v>
      </c>
      <c r="S23">
        <v>16</v>
      </c>
      <c r="T23">
        <v>16</v>
      </c>
    </row>
    <row r="24" spans="1:20">
      <c r="A24">
        <v>307</v>
      </c>
      <c r="B24">
        <v>19</v>
      </c>
      <c r="C24">
        <v>18</v>
      </c>
      <c r="D24">
        <v>15</v>
      </c>
      <c r="E24">
        <v>17</v>
      </c>
      <c r="G24">
        <v>20</v>
      </c>
      <c r="H24">
        <v>20</v>
      </c>
      <c r="I24">
        <v>20</v>
      </c>
      <c r="J24">
        <v>20</v>
      </c>
      <c r="L24">
        <v>20</v>
      </c>
      <c r="M24">
        <v>20</v>
      </c>
      <c r="N24">
        <v>20</v>
      </c>
      <c r="O24">
        <v>20</v>
      </c>
    </row>
    <row r="25" spans="1:20">
      <c r="A25">
        <v>577</v>
      </c>
      <c r="G25">
        <v>17</v>
      </c>
      <c r="H25">
        <v>16</v>
      </c>
      <c r="I25">
        <v>17</v>
      </c>
      <c r="J25">
        <v>12</v>
      </c>
      <c r="L25">
        <v>17</v>
      </c>
      <c r="M25">
        <v>14</v>
      </c>
      <c r="N25">
        <v>14</v>
      </c>
      <c r="O25">
        <v>9</v>
      </c>
      <c r="Q25">
        <v>16</v>
      </c>
      <c r="R25">
        <v>16</v>
      </c>
      <c r="S25">
        <v>15</v>
      </c>
      <c r="T25">
        <v>13</v>
      </c>
    </row>
    <row r="26" spans="1:20">
      <c r="A26">
        <v>331</v>
      </c>
      <c r="B26">
        <v>18</v>
      </c>
      <c r="C26">
        <v>18</v>
      </c>
      <c r="D26">
        <v>14</v>
      </c>
      <c r="E26">
        <v>10</v>
      </c>
      <c r="G26">
        <v>18</v>
      </c>
      <c r="H26">
        <v>18</v>
      </c>
      <c r="I26">
        <v>18</v>
      </c>
      <c r="J26">
        <v>10</v>
      </c>
      <c r="L26">
        <v>18</v>
      </c>
      <c r="M26">
        <v>18</v>
      </c>
      <c r="N26">
        <v>18</v>
      </c>
      <c r="O26">
        <v>10</v>
      </c>
      <c r="Q26">
        <v>16</v>
      </c>
      <c r="R26">
        <v>16</v>
      </c>
      <c r="S26">
        <v>18</v>
      </c>
      <c r="T26">
        <v>17</v>
      </c>
    </row>
    <row r="27" spans="1:20">
      <c r="A27">
        <v>801</v>
      </c>
      <c r="B27">
        <v>15</v>
      </c>
      <c r="C27">
        <v>15</v>
      </c>
      <c r="D27">
        <v>15</v>
      </c>
      <c r="E27">
        <v>13</v>
      </c>
      <c r="G27">
        <v>18</v>
      </c>
      <c r="H27">
        <v>18</v>
      </c>
      <c r="I27">
        <v>20</v>
      </c>
      <c r="J27">
        <v>15</v>
      </c>
      <c r="L27">
        <v>20</v>
      </c>
      <c r="M27">
        <v>20</v>
      </c>
      <c r="N27">
        <v>20</v>
      </c>
      <c r="O27">
        <v>20</v>
      </c>
      <c r="Q27">
        <v>11</v>
      </c>
      <c r="R27">
        <v>11</v>
      </c>
      <c r="S27">
        <v>11</v>
      </c>
      <c r="T27">
        <v>11</v>
      </c>
    </row>
    <row r="28" spans="1:20">
      <c r="A28">
        <v>871</v>
      </c>
      <c r="B28">
        <v>18</v>
      </c>
      <c r="C28">
        <v>18</v>
      </c>
      <c r="D28">
        <v>16</v>
      </c>
      <c r="E28">
        <v>10</v>
      </c>
      <c r="G28">
        <v>18</v>
      </c>
      <c r="H28">
        <v>18</v>
      </c>
      <c r="I28">
        <v>19</v>
      </c>
      <c r="J28">
        <v>17</v>
      </c>
      <c r="L28">
        <v>18</v>
      </c>
      <c r="M28">
        <v>19</v>
      </c>
      <c r="N28">
        <v>19</v>
      </c>
      <c r="O28">
        <v>17</v>
      </c>
    </row>
    <row r="29" spans="1:20">
      <c r="A29">
        <v>555</v>
      </c>
      <c r="B29">
        <v>18</v>
      </c>
      <c r="C29">
        <v>18</v>
      </c>
      <c r="D29">
        <v>18</v>
      </c>
      <c r="E29">
        <v>18</v>
      </c>
      <c r="G29">
        <v>18</v>
      </c>
      <c r="H29">
        <v>18</v>
      </c>
      <c r="I29">
        <v>18</v>
      </c>
      <c r="J29">
        <v>18</v>
      </c>
      <c r="L29">
        <v>18</v>
      </c>
      <c r="M29">
        <v>18</v>
      </c>
      <c r="N29">
        <v>18</v>
      </c>
      <c r="O29">
        <v>18</v>
      </c>
      <c r="Q29">
        <v>15</v>
      </c>
      <c r="R29">
        <v>15</v>
      </c>
      <c r="S29">
        <v>15</v>
      </c>
      <c r="T29">
        <v>15</v>
      </c>
    </row>
    <row r="30" spans="1:20">
      <c r="A30">
        <v>637</v>
      </c>
    </row>
    <row r="31" spans="1:20">
      <c r="A31">
        <v>186</v>
      </c>
      <c r="B31">
        <v>18</v>
      </c>
      <c r="C31">
        <v>18</v>
      </c>
      <c r="D31">
        <v>18</v>
      </c>
      <c r="E31">
        <v>13</v>
      </c>
      <c r="G31">
        <v>17</v>
      </c>
      <c r="H31">
        <v>14</v>
      </c>
      <c r="I31">
        <v>14</v>
      </c>
      <c r="J31">
        <v>15</v>
      </c>
      <c r="L31">
        <v>19</v>
      </c>
      <c r="M31">
        <v>19</v>
      </c>
      <c r="N31">
        <v>19</v>
      </c>
      <c r="O31">
        <v>19</v>
      </c>
      <c r="Q31">
        <v>15</v>
      </c>
      <c r="R31">
        <v>15</v>
      </c>
      <c r="S31">
        <v>14</v>
      </c>
      <c r="T31">
        <v>12</v>
      </c>
    </row>
    <row r="32" spans="1:20">
      <c r="A32">
        <v>759</v>
      </c>
      <c r="B32">
        <v>14</v>
      </c>
      <c r="C32">
        <v>16</v>
      </c>
      <c r="D32">
        <v>14</v>
      </c>
      <c r="E32">
        <v>12</v>
      </c>
      <c r="G32">
        <v>16</v>
      </c>
      <c r="H32">
        <v>14</v>
      </c>
      <c r="I32">
        <v>14</v>
      </c>
      <c r="J32">
        <v>18</v>
      </c>
      <c r="L32">
        <v>14</v>
      </c>
      <c r="M32">
        <v>14</v>
      </c>
      <c r="N32">
        <v>10</v>
      </c>
      <c r="O32">
        <v>12</v>
      </c>
    </row>
    <row r="33" spans="1:20">
      <c r="A33">
        <v>436</v>
      </c>
      <c r="B33">
        <v>20</v>
      </c>
      <c r="C33">
        <v>20</v>
      </c>
      <c r="D33">
        <v>20</v>
      </c>
      <c r="E33">
        <v>16</v>
      </c>
      <c r="G33">
        <v>20</v>
      </c>
      <c r="H33">
        <v>20</v>
      </c>
      <c r="I33">
        <v>20</v>
      </c>
      <c r="J33">
        <v>16</v>
      </c>
      <c r="L33">
        <v>20</v>
      </c>
      <c r="M33">
        <v>20</v>
      </c>
      <c r="N33">
        <v>20</v>
      </c>
      <c r="O33">
        <v>18</v>
      </c>
      <c r="Q33">
        <v>15</v>
      </c>
      <c r="R33">
        <v>15</v>
      </c>
      <c r="S33">
        <v>14</v>
      </c>
      <c r="T33">
        <v>15</v>
      </c>
    </row>
    <row r="34" spans="1:20">
      <c r="A34">
        <v>846</v>
      </c>
      <c r="B34">
        <v>13</v>
      </c>
      <c r="C34">
        <v>14</v>
      </c>
      <c r="D34">
        <v>15</v>
      </c>
      <c r="E34">
        <v>14</v>
      </c>
      <c r="G34">
        <v>17</v>
      </c>
      <c r="H34">
        <v>17</v>
      </c>
      <c r="I34">
        <v>19</v>
      </c>
      <c r="J34">
        <v>19</v>
      </c>
      <c r="L34">
        <v>11</v>
      </c>
      <c r="M34">
        <v>11</v>
      </c>
      <c r="N34">
        <v>11</v>
      </c>
      <c r="O34">
        <v>13</v>
      </c>
    </row>
    <row r="35" spans="1:20">
      <c r="A35" s="2">
        <v>995</v>
      </c>
      <c r="B35" s="2">
        <v>19</v>
      </c>
      <c r="C35" s="2">
        <v>19</v>
      </c>
      <c r="D35" s="2">
        <v>19</v>
      </c>
      <c r="E35" s="2">
        <v>19</v>
      </c>
      <c r="G35" s="2"/>
      <c r="H35" s="2"/>
      <c r="I35" s="2"/>
      <c r="J35" s="2"/>
      <c r="L35" s="2">
        <v>16</v>
      </c>
      <c r="M35" s="2">
        <v>16</v>
      </c>
      <c r="N35" s="2">
        <v>16</v>
      </c>
      <c r="O35" s="2">
        <v>16</v>
      </c>
      <c r="Q35" s="2"/>
      <c r="R35" s="2"/>
      <c r="S35" s="2"/>
      <c r="T35" s="2"/>
    </row>
    <row r="36" spans="1:20">
      <c r="A36">
        <v>671</v>
      </c>
      <c r="B36">
        <v>18</v>
      </c>
      <c r="C36">
        <v>18</v>
      </c>
      <c r="D36">
        <v>18</v>
      </c>
      <c r="E36">
        <v>14</v>
      </c>
      <c r="G36">
        <v>18</v>
      </c>
      <c r="H36">
        <v>18</v>
      </c>
      <c r="I36">
        <v>18</v>
      </c>
      <c r="J36">
        <v>14</v>
      </c>
      <c r="L36">
        <v>18</v>
      </c>
      <c r="M36">
        <v>18</v>
      </c>
      <c r="N36">
        <v>18</v>
      </c>
      <c r="O36">
        <v>14</v>
      </c>
      <c r="Q36">
        <v>14</v>
      </c>
      <c r="R36">
        <v>18</v>
      </c>
      <c r="S36">
        <v>18</v>
      </c>
      <c r="T36">
        <v>10</v>
      </c>
    </row>
    <row r="37" spans="1:20">
      <c r="A37">
        <v>898</v>
      </c>
      <c r="B37">
        <v>14</v>
      </c>
      <c r="C37">
        <v>15</v>
      </c>
      <c r="D37">
        <v>15</v>
      </c>
      <c r="E37">
        <v>15</v>
      </c>
      <c r="G37">
        <v>17</v>
      </c>
      <c r="H37">
        <v>17</v>
      </c>
      <c r="I37">
        <v>17</v>
      </c>
      <c r="J37">
        <v>17</v>
      </c>
      <c r="L37">
        <v>19</v>
      </c>
      <c r="M37">
        <v>19</v>
      </c>
      <c r="N37">
        <v>19</v>
      </c>
      <c r="O37">
        <v>15</v>
      </c>
      <c r="Q37">
        <v>17</v>
      </c>
      <c r="R37">
        <v>17</v>
      </c>
      <c r="S37">
        <v>17</v>
      </c>
      <c r="T37">
        <v>17</v>
      </c>
    </row>
    <row r="38" spans="1:20">
      <c r="A38">
        <v>525</v>
      </c>
      <c r="B38">
        <v>20</v>
      </c>
      <c r="C38">
        <v>20</v>
      </c>
      <c r="D38">
        <v>20</v>
      </c>
      <c r="E38">
        <v>11</v>
      </c>
      <c r="G38">
        <v>20</v>
      </c>
      <c r="H38">
        <v>20</v>
      </c>
      <c r="I38">
        <v>20</v>
      </c>
      <c r="J38">
        <v>20</v>
      </c>
    </row>
    <row r="39" spans="1:20">
      <c r="A39">
        <v>315</v>
      </c>
      <c r="B39">
        <v>20</v>
      </c>
      <c r="C39">
        <v>20</v>
      </c>
      <c r="D39">
        <v>11</v>
      </c>
      <c r="E39">
        <v>20</v>
      </c>
      <c r="G39">
        <v>16</v>
      </c>
      <c r="H39">
        <v>14</v>
      </c>
      <c r="I39">
        <v>14</v>
      </c>
      <c r="J39">
        <v>12</v>
      </c>
      <c r="L39">
        <v>20</v>
      </c>
      <c r="M39">
        <v>20</v>
      </c>
      <c r="N39">
        <v>20</v>
      </c>
      <c r="O39">
        <v>20</v>
      </c>
    </row>
    <row r="40" spans="1:20">
      <c r="A40">
        <v>674</v>
      </c>
      <c r="B40">
        <v>20</v>
      </c>
      <c r="C40">
        <v>20</v>
      </c>
      <c r="D40">
        <v>20</v>
      </c>
      <c r="E40">
        <v>20</v>
      </c>
      <c r="G40">
        <v>20</v>
      </c>
      <c r="H40">
        <v>20</v>
      </c>
      <c r="I40">
        <v>20</v>
      </c>
      <c r="J40">
        <v>20</v>
      </c>
      <c r="L40">
        <v>20</v>
      </c>
      <c r="M40">
        <v>20</v>
      </c>
      <c r="N40">
        <v>20</v>
      </c>
      <c r="O40">
        <v>20</v>
      </c>
      <c r="Q40">
        <v>20</v>
      </c>
      <c r="R40">
        <v>20</v>
      </c>
      <c r="S40">
        <v>20</v>
      </c>
      <c r="T40">
        <v>20</v>
      </c>
    </row>
    <row r="41" spans="1:20">
      <c r="A41">
        <v>275</v>
      </c>
      <c r="B41">
        <v>15</v>
      </c>
      <c r="C41">
        <v>15</v>
      </c>
      <c r="D41">
        <v>12</v>
      </c>
      <c r="E41">
        <v>2</v>
      </c>
      <c r="G41">
        <v>17</v>
      </c>
      <c r="H41">
        <v>17</v>
      </c>
      <c r="I41">
        <v>14</v>
      </c>
      <c r="J41">
        <v>8</v>
      </c>
      <c r="L41">
        <v>14</v>
      </c>
      <c r="M41">
        <v>17</v>
      </c>
      <c r="N41">
        <v>16</v>
      </c>
      <c r="O41">
        <v>10</v>
      </c>
    </row>
    <row r="42" spans="1:20">
      <c r="A42">
        <v>490</v>
      </c>
      <c r="B42">
        <v>11</v>
      </c>
      <c r="C42">
        <v>1</v>
      </c>
      <c r="D42">
        <v>11</v>
      </c>
      <c r="E42">
        <v>11</v>
      </c>
      <c r="G42">
        <v>11</v>
      </c>
      <c r="H42">
        <v>14</v>
      </c>
      <c r="I42">
        <v>14</v>
      </c>
      <c r="J42">
        <v>12</v>
      </c>
      <c r="L42">
        <v>11</v>
      </c>
      <c r="M42">
        <v>11</v>
      </c>
      <c r="N42">
        <v>10</v>
      </c>
      <c r="O42">
        <v>10</v>
      </c>
    </row>
    <row r="43" spans="1:20">
      <c r="A43">
        <v>610</v>
      </c>
      <c r="B43">
        <v>20</v>
      </c>
      <c r="C43">
        <v>20</v>
      </c>
      <c r="D43">
        <v>20</v>
      </c>
      <c r="E43">
        <v>20</v>
      </c>
      <c r="G43">
        <v>20</v>
      </c>
      <c r="H43">
        <v>20</v>
      </c>
      <c r="I43">
        <v>20</v>
      </c>
      <c r="J43">
        <v>20</v>
      </c>
      <c r="L43">
        <v>20</v>
      </c>
      <c r="M43">
        <v>20</v>
      </c>
      <c r="N43">
        <v>20</v>
      </c>
      <c r="O43">
        <v>20</v>
      </c>
      <c r="Q43">
        <v>19</v>
      </c>
      <c r="R43">
        <v>20</v>
      </c>
      <c r="S43">
        <v>18</v>
      </c>
      <c r="T43">
        <v>16</v>
      </c>
    </row>
    <row r="44" spans="1:20">
      <c r="A44">
        <v>668</v>
      </c>
      <c r="B44">
        <v>18</v>
      </c>
      <c r="C44">
        <v>17</v>
      </c>
      <c r="D44">
        <v>18</v>
      </c>
      <c r="E44">
        <v>16</v>
      </c>
      <c r="G44">
        <v>18</v>
      </c>
      <c r="H44">
        <v>18</v>
      </c>
      <c r="I44">
        <v>18</v>
      </c>
      <c r="J44">
        <v>18</v>
      </c>
      <c r="L44">
        <v>18</v>
      </c>
      <c r="M44">
        <v>18</v>
      </c>
      <c r="N44">
        <v>18</v>
      </c>
      <c r="O44">
        <v>18</v>
      </c>
    </row>
    <row r="45" spans="1:20">
      <c r="A45">
        <v>448</v>
      </c>
      <c r="B45">
        <v>16</v>
      </c>
      <c r="C45">
        <v>16</v>
      </c>
      <c r="D45">
        <v>16</v>
      </c>
      <c r="E45">
        <v>16</v>
      </c>
      <c r="G45">
        <v>16</v>
      </c>
      <c r="H45">
        <v>16</v>
      </c>
      <c r="I45">
        <v>16</v>
      </c>
      <c r="J45">
        <v>16</v>
      </c>
      <c r="L45">
        <v>14</v>
      </c>
      <c r="M45">
        <v>16</v>
      </c>
      <c r="N45">
        <v>12</v>
      </c>
      <c r="O45">
        <v>12</v>
      </c>
      <c r="Q45">
        <v>10</v>
      </c>
      <c r="R45">
        <v>10</v>
      </c>
      <c r="S45">
        <v>10</v>
      </c>
      <c r="T45">
        <v>10</v>
      </c>
    </row>
    <row r="46" spans="1:20">
      <c r="A46">
        <v>229</v>
      </c>
      <c r="B46">
        <v>8</v>
      </c>
      <c r="C46">
        <v>13</v>
      </c>
      <c r="D46">
        <v>8</v>
      </c>
      <c r="E46">
        <v>7</v>
      </c>
      <c r="G46">
        <v>2</v>
      </c>
      <c r="H46">
        <v>16</v>
      </c>
      <c r="I46">
        <v>1</v>
      </c>
      <c r="J46">
        <v>7</v>
      </c>
      <c r="L46">
        <v>20</v>
      </c>
      <c r="M46">
        <v>20</v>
      </c>
      <c r="N46">
        <v>20</v>
      </c>
      <c r="O46">
        <v>20</v>
      </c>
    </row>
    <row r="47" spans="1:20">
      <c r="A47">
        <v>614</v>
      </c>
      <c r="B47">
        <v>20</v>
      </c>
      <c r="C47">
        <v>20</v>
      </c>
      <c r="D47">
        <v>20</v>
      </c>
      <c r="E47">
        <v>20</v>
      </c>
      <c r="G47">
        <v>16</v>
      </c>
      <c r="H47">
        <v>16</v>
      </c>
      <c r="I47">
        <v>16</v>
      </c>
      <c r="J47">
        <v>16</v>
      </c>
    </row>
    <row r="48" spans="1:20">
      <c r="A48">
        <v>314</v>
      </c>
      <c r="B48">
        <v>12</v>
      </c>
      <c r="C48">
        <v>12</v>
      </c>
      <c r="D48">
        <v>12</v>
      </c>
      <c r="E48">
        <v>12</v>
      </c>
      <c r="G48">
        <v>12</v>
      </c>
      <c r="H48">
        <v>14</v>
      </c>
      <c r="I48">
        <v>14</v>
      </c>
      <c r="J48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32"/>
  <sheetViews>
    <sheetView tabSelected="1" zoomScale="57" zoomScaleNormal="57" workbookViewId="0">
      <selection activeCell="G2" sqref="G2"/>
    </sheetView>
  </sheetViews>
  <sheetFormatPr defaultRowHeight="14.25"/>
  <cols>
    <col min="1" max="1" width="22.625" bestFit="1" customWidth="1"/>
    <col min="2" max="2" width="22.75" bestFit="1" customWidth="1"/>
    <col min="3" max="3" width="17.25" bestFit="1" customWidth="1"/>
    <col min="4" max="4" width="18.5" bestFit="1" customWidth="1"/>
    <col min="5" max="5" width="21.875" bestFit="1" customWidth="1"/>
    <col min="6" max="7" width="22.75" bestFit="1" customWidth="1"/>
    <col min="8" max="8" width="17.25" bestFit="1" customWidth="1"/>
    <col min="9" max="9" width="18" bestFit="1" customWidth="1"/>
    <col min="10" max="10" width="18.5" bestFit="1" customWidth="1"/>
    <col min="11" max="11" width="22.625" bestFit="1" customWidth="1"/>
    <col min="17" max="17" width="10.625" customWidth="1"/>
    <col min="18" max="18" width="18" bestFit="1" customWidth="1"/>
    <col min="19" max="19" width="10.125" customWidth="1"/>
    <col min="20" max="20" width="15.25" bestFit="1" customWidth="1"/>
    <col min="25" max="25" width="17.375" bestFit="1" customWidth="1"/>
  </cols>
  <sheetData>
    <row r="1" spans="1:16">
      <c r="B1" s="18" t="s">
        <v>65</v>
      </c>
      <c r="C1" s="18"/>
      <c r="D1" s="18"/>
      <c r="E1" s="18"/>
      <c r="G1" s="18" t="s">
        <v>66</v>
      </c>
      <c r="H1" s="18"/>
      <c r="I1" s="18"/>
      <c r="J1" s="18"/>
    </row>
    <row r="2" spans="1:16">
      <c r="C2" t="s">
        <v>67</v>
      </c>
      <c r="D2" t="s">
        <v>68</v>
      </c>
      <c r="E2" t="s">
        <v>69</v>
      </c>
      <c r="H2" t="s">
        <v>67</v>
      </c>
      <c r="I2" t="s">
        <v>68</v>
      </c>
      <c r="J2" t="s">
        <v>69</v>
      </c>
    </row>
    <row r="3" spans="1:16">
      <c r="A3" s="29" t="s">
        <v>70</v>
      </c>
      <c r="B3" t="s">
        <v>71</v>
      </c>
      <c r="C3">
        <v>1305</v>
      </c>
      <c r="D3">
        <f>C3-1300</f>
        <v>5</v>
      </c>
      <c r="E3" s="30">
        <f>D3/SUM($D$3:$D11)</f>
        <v>8.3333333333333329E-2</v>
      </c>
      <c r="G3" t="s">
        <v>71</v>
      </c>
      <c r="H3">
        <v>1435</v>
      </c>
      <c r="I3">
        <v>5</v>
      </c>
      <c r="J3" s="30">
        <f>I3/SUM($I$3:$I$12)</f>
        <v>8.3333333333333329E-2</v>
      </c>
    </row>
    <row r="4" spans="1:16">
      <c r="A4" s="29"/>
      <c r="B4" t="s">
        <v>72</v>
      </c>
      <c r="C4">
        <v>1312</v>
      </c>
      <c r="D4">
        <f>C4-C3</f>
        <v>7</v>
      </c>
      <c r="E4" s="30">
        <f>D4/SUM($C$6:$C15)</f>
        <v>8.6537272839658794E-4</v>
      </c>
      <c r="G4" t="s">
        <v>72</v>
      </c>
      <c r="H4">
        <v>1442</v>
      </c>
      <c r="I4">
        <f>42-35</f>
        <v>7</v>
      </c>
      <c r="J4" s="30">
        <f>I4/SUM($I$3:$I$12)</f>
        <v>0.11666666666666667</v>
      </c>
    </row>
    <row r="5" spans="1:16">
      <c r="A5" s="29"/>
      <c r="B5" t="s">
        <v>73</v>
      </c>
      <c r="C5">
        <v>1321</v>
      </c>
      <c r="D5">
        <f>C5-C4</f>
        <v>9</v>
      </c>
      <c r="E5" s="30">
        <f>D5/SUM($C$6:$C16)</f>
        <v>1.1126220793670418E-3</v>
      </c>
      <c r="G5" t="s">
        <v>73</v>
      </c>
      <c r="H5">
        <v>1445</v>
      </c>
      <c r="I5">
        <v>3</v>
      </c>
      <c r="J5" s="30">
        <f>I5/SUM($I$3:$I$12)</f>
        <v>0.05</v>
      </c>
    </row>
    <row r="6" spans="1:16">
      <c r="A6" s="29"/>
      <c r="B6" t="s">
        <v>74</v>
      </c>
      <c r="C6">
        <v>1325</v>
      </c>
      <c r="D6">
        <f>C6-C5</f>
        <v>4</v>
      </c>
      <c r="E6" s="30">
        <f>D6/SUM($C$6:$C17)</f>
        <v>4.9449870194090743E-4</v>
      </c>
      <c r="G6" t="s">
        <v>74</v>
      </c>
      <c r="H6">
        <v>1451</v>
      </c>
      <c r="I6">
        <v>6</v>
      </c>
      <c r="J6" s="30">
        <f>I6/SUM($I$3:$I$12)</f>
        <v>0.1</v>
      </c>
    </row>
    <row r="7" spans="1:16">
      <c r="A7" s="29"/>
      <c r="B7" t="s">
        <v>75</v>
      </c>
      <c r="C7">
        <f>1325+8</f>
        <v>1333</v>
      </c>
      <c r="D7">
        <f>C7-C6</f>
        <v>8</v>
      </c>
      <c r="E7" s="30">
        <f>D7/SUM($C$6:$C18)</f>
        <v>9.8899740388181485E-4</v>
      </c>
      <c r="G7" t="s">
        <v>76</v>
      </c>
      <c r="H7">
        <v>1454</v>
      </c>
      <c r="I7">
        <v>3</v>
      </c>
      <c r="J7" s="30">
        <f>I7/SUM($I$3:$I$12)</f>
        <v>0.05</v>
      </c>
    </row>
    <row r="8" spans="1:16">
      <c r="A8" s="29"/>
      <c r="B8" t="s">
        <v>77</v>
      </c>
      <c r="C8">
        <v>1338</v>
      </c>
      <c r="D8">
        <f>C8-C7</f>
        <v>5</v>
      </c>
      <c r="E8" s="30">
        <f>D8/SUM($C$6:$C19)</f>
        <v>6.1812337742613423E-4</v>
      </c>
      <c r="G8" t="s">
        <v>78</v>
      </c>
      <c r="H8">
        <v>1456</v>
      </c>
      <c r="I8">
        <v>2</v>
      </c>
      <c r="J8" s="30">
        <f>I8/SUM($I$3:$I$12)</f>
        <v>3.3333333333333333E-2</v>
      </c>
    </row>
    <row r="9" spans="1:16">
      <c r="A9" s="29"/>
      <c r="B9" t="s">
        <v>79</v>
      </c>
      <c r="C9">
        <v>1341</v>
      </c>
      <c r="D9">
        <f>C9-C8</f>
        <v>3</v>
      </c>
      <c r="E9" s="30">
        <f>D9/SUM($C$6:$C20)</f>
        <v>3.7087402645568057E-4</v>
      </c>
      <c r="G9" t="s">
        <v>80</v>
      </c>
      <c r="H9">
        <v>1513</v>
      </c>
      <c r="I9">
        <f>13+4</f>
        <v>17</v>
      </c>
      <c r="J9" s="30">
        <f>I9/SUM($I$3:$I$12)</f>
        <v>0.28333333333333333</v>
      </c>
      <c r="P9">
        <f>18+26</f>
        <v>44</v>
      </c>
    </row>
    <row r="10" spans="1:16">
      <c r="A10" s="29"/>
      <c r="B10" t="s">
        <v>81</v>
      </c>
      <c r="C10">
        <v>1352</v>
      </c>
      <c r="D10">
        <f>C10-C9</f>
        <v>11</v>
      </c>
      <c r="E10" s="30">
        <f>D10/SUM($C$6:$C21)</f>
        <v>1.3598714303374954E-3</v>
      </c>
      <c r="G10" t="s">
        <v>77</v>
      </c>
      <c r="H10">
        <v>1520</v>
      </c>
      <c r="I10">
        <v>7</v>
      </c>
      <c r="J10" s="30">
        <f>I10/SUM($I$3:$I$12)</f>
        <v>0.11666666666666667</v>
      </c>
    </row>
    <row r="11" spans="1:16">
      <c r="A11" s="29"/>
      <c r="B11" t="s">
        <v>82</v>
      </c>
      <c r="C11">
        <v>1400</v>
      </c>
      <c r="D11">
        <v>8</v>
      </c>
      <c r="E11" s="30">
        <f>D11/SUM($C$6:$C22)</f>
        <v>9.8899740388181485E-4</v>
      </c>
      <c r="G11" t="s">
        <v>79</v>
      </c>
      <c r="H11">
        <v>1526</v>
      </c>
      <c r="I11">
        <v>6</v>
      </c>
      <c r="J11" s="30">
        <f>I11/SUM($I$3:$I$12)</f>
        <v>0.1</v>
      </c>
    </row>
    <row r="12" spans="1:16">
      <c r="G12" t="s">
        <v>81</v>
      </c>
      <c r="H12">
        <v>1530</v>
      </c>
      <c r="I12">
        <v>4</v>
      </c>
      <c r="J12" s="30">
        <f>I12/SUM($I$3:$I$12)</f>
        <v>6.6666666666666666E-2</v>
      </c>
    </row>
    <row r="15" spans="1:16">
      <c r="D15" s="30"/>
    </row>
    <row r="22" spans="17:28">
      <c r="R22" s="15" t="s">
        <v>83</v>
      </c>
      <c r="S22" s="16">
        <v>4.1666666666666664E-2</v>
      </c>
      <c r="Y22" s="15" t="s">
        <v>83</v>
      </c>
      <c r="Z22" s="16">
        <v>4.1666666666666664E-2</v>
      </c>
    </row>
    <row r="23" spans="17:28">
      <c r="R23" t="s">
        <v>84</v>
      </c>
      <c r="S23" s="6">
        <v>5.5555555555555558E-3</v>
      </c>
      <c r="Y23" t="s">
        <v>84</v>
      </c>
      <c r="Z23" s="6">
        <v>0</v>
      </c>
    </row>
    <row r="24" spans="17:28">
      <c r="Q24" s="19" t="s">
        <v>85</v>
      </c>
      <c r="R24" t="s">
        <v>86</v>
      </c>
      <c r="S24" s="6">
        <v>1.5972222222222224E-2</v>
      </c>
      <c r="X24" s="19" t="s">
        <v>85</v>
      </c>
      <c r="Y24" t="s">
        <v>86</v>
      </c>
      <c r="Z24" s="6">
        <v>1.3888888888888888E-2</v>
      </c>
    </row>
    <row r="25" spans="17:28">
      <c r="Q25" s="19"/>
      <c r="R25" s="19" t="s">
        <v>87</v>
      </c>
      <c r="S25" s="20">
        <v>2.013888888888889E-2</v>
      </c>
      <c r="T25" t="s">
        <v>88</v>
      </c>
      <c r="U25" t="s">
        <v>89</v>
      </c>
      <c r="X25" s="19"/>
      <c r="Y25" s="19" t="s">
        <v>87</v>
      </c>
      <c r="Z25" s="20">
        <v>3.0555555555555555E-2</v>
      </c>
      <c r="AA25" t="s">
        <v>88</v>
      </c>
      <c r="AB25" t="s">
        <v>90</v>
      </c>
    </row>
    <row r="26" spans="17:28">
      <c r="Q26" s="19"/>
      <c r="R26" s="19"/>
      <c r="S26" s="21"/>
      <c r="T26" t="s">
        <v>91</v>
      </c>
      <c r="U26" t="s">
        <v>92</v>
      </c>
      <c r="X26" s="19"/>
      <c r="Y26" s="19"/>
      <c r="Z26" s="21"/>
      <c r="AA26" t="s">
        <v>91</v>
      </c>
      <c r="AB26" t="s">
        <v>93</v>
      </c>
    </row>
    <row r="27" spans="17:28">
      <c r="Q27" s="19"/>
      <c r="R27" s="19" t="s">
        <v>94</v>
      </c>
      <c r="S27" s="20">
        <v>3.0555555555555555E-2</v>
      </c>
      <c r="T27" t="s">
        <v>95</v>
      </c>
      <c r="U27" t="s">
        <v>96</v>
      </c>
      <c r="X27" s="19"/>
      <c r="Y27" s="19" t="s">
        <v>94</v>
      </c>
      <c r="Z27" s="20">
        <v>2.8472222222222222E-2</v>
      </c>
      <c r="AA27" t="s">
        <v>95</v>
      </c>
      <c r="AB27" t="s">
        <v>97</v>
      </c>
    </row>
    <row r="28" spans="17:28">
      <c r="Q28" s="19"/>
      <c r="R28" s="19"/>
      <c r="S28" s="20"/>
      <c r="T28" t="s">
        <v>98</v>
      </c>
      <c r="U28" t="s">
        <v>92</v>
      </c>
      <c r="X28" s="19"/>
      <c r="Y28" s="19"/>
      <c r="Z28" s="20"/>
      <c r="AA28" t="s">
        <v>98</v>
      </c>
      <c r="AB28" t="s">
        <v>93</v>
      </c>
    </row>
    <row r="29" spans="17:28">
      <c r="Q29" s="19"/>
      <c r="R29" s="19" t="s">
        <v>99</v>
      </c>
      <c r="S29" s="20">
        <v>1.1805555555555555E-2</v>
      </c>
      <c r="T29" t="s">
        <v>100</v>
      </c>
      <c r="U29" t="s">
        <v>101</v>
      </c>
      <c r="X29" s="19"/>
      <c r="Y29" s="19" t="s">
        <v>99</v>
      </c>
      <c r="Z29" s="20">
        <v>2.1527777777777781E-2</v>
      </c>
      <c r="AA29" t="s">
        <v>100</v>
      </c>
      <c r="AB29" t="s">
        <v>102</v>
      </c>
    </row>
    <row r="30" spans="17:28">
      <c r="Q30" s="19"/>
      <c r="R30" s="19"/>
      <c r="S30" s="21"/>
      <c r="T30" t="s">
        <v>103</v>
      </c>
      <c r="U30" t="s">
        <v>104</v>
      </c>
      <c r="X30" s="19"/>
      <c r="Y30" s="19"/>
      <c r="Z30" s="21"/>
      <c r="AA30" t="s">
        <v>103</v>
      </c>
      <c r="AB30" t="s">
        <v>105</v>
      </c>
    </row>
    <row r="31" spans="17:28">
      <c r="Q31" s="19"/>
      <c r="R31" s="19" t="s">
        <v>106</v>
      </c>
      <c r="S31" s="20">
        <v>5.5555555555555558E-3</v>
      </c>
      <c r="T31" t="s">
        <v>107</v>
      </c>
      <c r="U31" t="s">
        <v>108</v>
      </c>
      <c r="X31" s="19"/>
      <c r="Y31" s="19" t="s">
        <v>106</v>
      </c>
      <c r="Z31" s="20">
        <v>1.5277777777777777E-2</v>
      </c>
      <c r="AA31" t="s">
        <v>107</v>
      </c>
      <c r="AB31" t="s">
        <v>109</v>
      </c>
    </row>
    <row r="32" spans="17:28">
      <c r="Q32" s="19"/>
      <c r="R32" s="19"/>
      <c r="S32" s="21"/>
      <c r="T32" t="s">
        <v>110</v>
      </c>
      <c r="U32" t="s">
        <v>111</v>
      </c>
      <c r="X32" s="19"/>
      <c r="Y32" s="19"/>
      <c r="Z32" s="21"/>
      <c r="AA32" t="s">
        <v>110</v>
      </c>
      <c r="AB32" t="s">
        <v>112</v>
      </c>
    </row>
  </sheetData>
  <mergeCells count="21">
    <mergeCell ref="G1:J1"/>
    <mergeCell ref="A3:A11"/>
    <mergeCell ref="B1:E1"/>
    <mergeCell ref="Z31:Z32"/>
    <mergeCell ref="S25:S26"/>
    <mergeCell ref="S29:S30"/>
    <mergeCell ref="S31:S32"/>
    <mergeCell ref="R25:R26"/>
    <mergeCell ref="R27:R28"/>
    <mergeCell ref="R29:R30"/>
    <mergeCell ref="Z25:Z26"/>
    <mergeCell ref="Y27:Y28"/>
    <mergeCell ref="Z27:Z28"/>
    <mergeCell ref="Y29:Y30"/>
    <mergeCell ref="Z29:Z30"/>
    <mergeCell ref="R31:R32"/>
    <mergeCell ref="S27:S28"/>
    <mergeCell ref="Q24:Q32"/>
    <mergeCell ref="X24:X32"/>
    <mergeCell ref="Y25:Y26"/>
    <mergeCell ref="Y31:Y3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E4500-FB40-444F-8FAA-548BDE945210}">
  <dimension ref="A1:D18"/>
  <sheetViews>
    <sheetView workbookViewId="0">
      <selection activeCell="F6" sqref="F6"/>
    </sheetView>
  </sheetViews>
  <sheetFormatPr defaultRowHeight="14.25"/>
  <cols>
    <col min="2" max="2" width="9.25" bestFit="1" customWidth="1"/>
    <col min="3" max="3" width="14.75" bestFit="1" customWidth="1"/>
    <col min="4" max="4" width="13.5" bestFit="1" customWidth="1"/>
  </cols>
  <sheetData>
    <row r="1" spans="1:4">
      <c r="B1" t="s">
        <v>113</v>
      </c>
      <c r="C1" t="s">
        <v>114</v>
      </c>
      <c r="D1" t="s">
        <v>115</v>
      </c>
    </row>
    <row r="2" spans="1:4">
      <c r="A2" s="18" t="s">
        <v>116</v>
      </c>
      <c r="B2">
        <v>1</v>
      </c>
      <c r="C2">
        <v>54</v>
      </c>
      <c r="D2">
        <v>51</v>
      </c>
    </row>
    <row r="3" spans="1:4">
      <c r="A3" s="18"/>
      <c r="B3">
        <v>2</v>
      </c>
      <c r="C3">
        <v>50</v>
      </c>
      <c r="D3">
        <v>31</v>
      </c>
    </row>
    <row r="4" spans="1:4">
      <c r="A4" s="18"/>
      <c r="B4">
        <v>3</v>
      </c>
      <c r="C4">
        <v>56</v>
      </c>
      <c r="D4">
        <v>29</v>
      </c>
    </row>
    <row r="5" spans="1:4">
      <c r="A5" s="18"/>
      <c r="B5">
        <v>4</v>
      </c>
      <c r="C5">
        <f>60+32</f>
        <v>92</v>
      </c>
      <c r="D5">
        <v>26</v>
      </c>
    </row>
    <row r="6" spans="1:4">
      <c r="A6" s="18"/>
      <c r="B6">
        <v>5</v>
      </c>
      <c r="C6">
        <f>67</f>
        <v>67</v>
      </c>
      <c r="D6">
        <v>25</v>
      </c>
    </row>
    <row r="7" spans="1:4">
      <c r="A7" s="18"/>
      <c r="B7">
        <v>6</v>
      </c>
      <c r="C7">
        <v>43</v>
      </c>
      <c r="D7">
        <v>28</v>
      </c>
    </row>
    <row r="8" spans="1:4">
      <c r="A8" s="18"/>
      <c r="B8">
        <v>7</v>
      </c>
      <c r="C8">
        <f>60+23</f>
        <v>83</v>
      </c>
      <c r="D8">
        <v>24</v>
      </c>
    </row>
    <row r="9" spans="1:4">
      <c r="A9" s="18"/>
      <c r="B9">
        <v>8</v>
      </c>
      <c r="C9">
        <v>49</v>
      </c>
      <c r="D9">
        <v>23</v>
      </c>
    </row>
    <row r="11" spans="1:4">
      <c r="A11" s="18" t="s">
        <v>117</v>
      </c>
      <c r="B11">
        <v>1</v>
      </c>
      <c r="C11">
        <v>64</v>
      </c>
      <c r="D11">
        <v>35</v>
      </c>
    </row>
    <row r="12" spans="1:4">
      <c r="A12" s="18"/>
      <c r="B12">
        <v>2</v>
      </c>
      <c r="C12">
        <v>33</v>
      </c>
      <c r="D12">
        <v>33</v>
      </c>
    </row>
    <row r="13" spans="1:4">
      <c r="A13" s="18"/>
      <c r="B13">
        <v>3</v>
      </c>
      <c r="C13">
        <v>40</v>
      </c>
      <c r="D13">
        <v>31</v>
      </c>
    </row>
    <row r="14" spans="1:4">
      <c r="A14" s="18"/>
      <c r="B14">
        <v>4</v>
      </c>
      <c r="C14">
        <v>43</v>
      </c>
      <c r="D14">
        <v>38</v>
      </c>
    </row>
    <row r="16" spans="1:4">
      <c r="A16" s="18" t="s">
        <v>118</v>
      </c>
      <c r="B16">
        <v>1</v>
      </c>
      <c r="C16">
        <v>65</v>
      </c>
      <c r="D16">
        <v>22</v>
      </c>
    </row>
    <row r="17" spans="1:4">
      <c r="A17" s="18"/>
      <c r="B17">
        <v>2</v>
      </c>
      <c r="C17">
        <v>51</v>
      </c>
      <c r="D17">
        <v>16</v>
      </c>
    </row>
    <row r="18" spans="1:4">
      <c r="A18" s="18"/>
      <c r="B18">
        <v>3</v>
      </c>
      <c r="C18">
        <v>48</v>
      </c>
      <c r="D18">
        <v>8</v>
      </c>
    </row>
  </sheetData>
  <mergeCells count="3">
    <mergeCell ref="A2:A9"/>
    <mergeCell ref="A11:A14"/>
    <mergeCell ref="A16:A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697D2-3B86-4387-8D5D-2993DF766D3D}">
  <dimension ref="A1:N49"/>
  <sheetViews>
    <sheetView topLeftCell="A17" workbookViewId="0">
      <selection activeCell="B12" sqref="B12"/>
    </sheetView>
  </sheetViews>
  <sheetFormatPr defaultRowHeight="14.25"/>
  <cols>
    <col min="1" max="1" width="12.75" bestFit="1" customWidth="1"/>
    <col min="2" max="2" width="17" bestFit="1" customWidth="1"/>
    <col min="3" max="3" width="18.75" bestFit="1" customWidth="1"/>
    <col min="4" max="4" width="20" bestFit="1" customWidth="1"/>
    <col min="5" max="5" width="15.875" bestFit="1" customWidth="1"/>
    <col min="7" max="7" width="14.5" bestFit="1" customWidth="1"/>
    <col min="9" max="9" width="18.125" bestFit="1" customWidth="1"/>
    <col min="10" max="10" width="19.75" bestFit="1" customWidth="1"/>
    <col min="11" max="11" width="21" bestFit="1" customWidth="1"/>
    <col min="12" max="12" width="16.875" bestFit="1" customWidth="1"/>
    <col min="13" max="13" width="10" bestFit="1" customWidth="1"/>
    <col min="14" max="14" width="15.5" bestFit="1" customWidth="1"/>
  </cols>
  <sheetData>
    <row r="1" spans="1:14">
      <c r="B1" s="18" t="s">
        <v>119</v>
      </c>
      <c r="C1" s="18"/>
      <c r="D1" s="18"/>
      <c r="E1" s="18"/>
      <c r="F1" s="18"/>
      <c r="G1" s="18"/>
      <c r="I1" s="18" t="s">
        <v>120</v>
      </c>
      <c r="J1" s="18"/>
      <c r="K1" s="18"/>
      <c r="L1" s="18"/>
      <c r="M1" s="18"/>
      <c r="N1" s="18"/>
    </row>
    <row r="2" spans="1:14">
      <c r="A2" t="s">
        <v>0</v>
      </c>
      <c r="B2" t="s">
        <v>121</v>
      </c>
      <c r="C2" t="s">
        <v>122</v>
      </c>
      <c r="D2" t="s">
        <v>123</v>
      </c>
      <c r="E2" t="s">
        <v>124</v>
      </c>
      <c r="F2" t="s">
        <v>125</v>
      </c>
      <c r="G2" t="s">
        <v>126</v>
      </c>
      <c r="I2" t="s">
        <v>127</v>
      </c>
      <c r="J2" t="s">
        <v>128</v>
      </c>
      <c r="K2" t="s">
        <v>129</v>
      </c>
      <c r="L2" t="s">
        <v>130</v>
      </c>
      <c r="M2" t="s">
        <v>131</v>
      </c>
      <c r="N2" t="s">
        <v>132</v>
      </c>
    </row>
    <row r="3" spans="1:14">
      <c r="A3">
        <v>921</v>
      </c>
      <c r="B3">
        <v>4</v>
      </c>
      <c r="C3">
        <v>2</v>
      </c>
      <c r="D3">
        <v>2</v>
      </c>
      <c r="E3">
        <v>15</v>
      </c>
      <c r="F3">
        <v>4</v>
      </c>
      <c r="G3">
        <v>6</v>
      </c>
      <c r="I3">
        <v>10</v>
      </c>
      <c r="J3">
        <v>15</v>
      </c>
      <c r="K3">
        <v>6</v>
      </c>
      <c r="L3">
        <v>16</v>
      </c>
      <c r="M3">
        <v>5</v>
      </c>
      <c r="N3">
        <v>3</v>
      </c>
    </row>
    <row r="4" spans="1:14">
      <c r="A4">
        <v>897</v>
      </c>
      <c r="B4">
        <v>4</v>
      </c>
      <c r="C4">
        <v>4</v>
      </c>
      <c r="D4">
        <v>12</v>
      </c>
      <c r="E4">
        <v>20</v>
      </c>
      <c r="F4">
        <v>4</v>
      </c>
      <c r="G4">
        <v>1</v>
      </c>
      <c r="I4">
        <v>6</v>
      </c>
      <c r="J4">
        <v>18</v>
      </c>
      <c r="K4">
        <v>8</v>
      </c>
      <c r="L4">
        <v>16</v>
      </c>
      <c r="M4">
        <v>20</v>
      </c>
      <c r="N4">
        <v>12</v>
      </c>
    </row>
    <row r="5" spans="1:14">
      <c r="A5">
        <v>182</v>
      </c>
      <c r="B5">
        <v>3</v>
      </c>
      <c r="C5">
        <v>3</v>
      </c>
      <c r="D5">
        <v>3</v>
      </c>
      <c r="E5">
        <v>20</v>
      </c>
      <c r="F5">
        <v>1</v>
      </c>
      <c r="G5">
        <v>1</v>
      </c>
      <c r="I5">
        <v>5</v>
      </c>
      <c r="J5">
        <v>7</v>
      </c>
      <c r="K5">
        <v>7</v>
      </c>
      <c r="L5">
        <v>20</v>
      </c>
      <c r="M5">
        <v>5</v>
      </c>
      <c r="N5">
        <v>1</v>
      </c>
    </row>
    <row r="6" spans="1:14">
      <c r="A6">
        <v>833</v>
      </c>
      <c r="B6">
        <v>11</v>
      </c>
      <c r="C6">
        <v>1</v>
      </c>
      <c r="D6">
        <v>11</v>
      </c>
      <c r="E6">
        <v>16</v>
      </c>
      <c r="F6">
        <v>11</v>
      </c>
      <c r="G6">
        <v>6</v>
      </c>
      <c r="I6">
        <v>12</v>
      </c>
      <c r="J6">
        <v>12</v>
      </c>
      <c r="K6">
        <v>20</v>
      </c>
      <c r="L6">
        <v>20</v>
      </c>
      <c r="M6">
        <v>18</v>
      </c>
      <c r="N6">
        <v>18</v>
      </c>
    </row>
    <row r="7" spans="1:14">
      <c r="A7">
        <v>140</v>
      </c>
      <c r="B7">
        <v>10</v>
      </c>
      <c r="C7">
        <v>10</v>
      </c>
      <c r="D7">
        <v>6</v>
      </c>
      <c r="E7">
        <v>13</v>
      </c>
      <c r="F7">
        <v>8</v>
      </c>
      <c r="G7">
        <v>6</v>
      </c>
      <c r="I7">
        <v>10</v>
      </c>
      <c r="J7">
        <v>12</v>
      </c>
      <c r="K7">
        <v>14</v>
      </c>
      <c r="L7">
        <v>10</v>
      </c>
      <c r="M7">
        <v>14</v>
      </c>
      <c r="N7">
        <v>12</v>
      </c>
    </row>
    <row r="8" spans="1:14">
      <c r="A8">
        <v>928</v>
      </c>
      <c r="B8">
        <v>2</v>
      </c>
      <c r="C8">
        <v>0</v>
      </c>
      <c r="D8">
        <v>0</v>
      </c>
      <c r="E8">
        <v>20</v>
      </c>
      <c r="F8">
        <v>0</v>
      </c>
      <c r="G8">
        <v>0</v>
      </c>
      <c r="I8">
        <v>0</v>
      </c>
      <c r="J8">
        <v>0</v>
      </c>
      <c r="K8">
        <v>0</v>
      </c>
      <c r="L8">
        <v>20</v>
      </c>
      <c r="M8">
        <v>0</v>
      </c>
      <c r="N8">
        <v>0</v>
      </c>
    </row>
    <row r="9" spans="1:14">
      <c r="A9">
        <v>912</v>
      </c>
      <c r="B9">
        <v>6</v>
      </c>
      <c r="C9">
        <v>7</v>
      </c>
      <c r="D9">
        <v>11</v>
      </c>
      <c r="E9">
        <v>19</v>
      </c>
      <c r="F9">
        <v>10</v>
      </c>
      <c r="G9">
        <v>1</v>
      </c>
      <c r="I9">
        <v>12</v>
      </c>
      <c r="J9">
        <v>15</v>
      </c>
      <c r="K9">
        <v>8</v>
      </c>
      <c r="L9">
        <v>16</v>
      </c>
      <c r="M9">
        <v>12</v>
      </c>
      <c r="N9">
        <v>4</v>
      </c>
    </row>
    <row r="10" spans="1:14">
      <c r="A10">
        <v>157</v>
      </c>
      <c r="B10">
        <v>7</v>
      </c>
      <c r="C10">
        <v>3</v>
      </c>
      <c r="D10">
        <v>5</v>
      </c>
      <c r="E10">
        <v>17</v>
      </c>
      <c r="F10">
        <v>5</v>
      </c>
      <c r="G10">
        <v>5</v>
      </c>
      <c r="I10">
        <v>7</v>
      </c>
      <c r="J10">
        <v>16</v>
      </c>
      <c r="K10">
        <v>5</v>
      </c>
      <c r="L10">
        <v>19</v>
      </c>
      <c r="M10">
        <v>9</v>
      </c>
      <c r="N10">
        <v>9</v>
      </c>
    </row>
    <row r="11" spans="1:14">
      <c r="A11">
        <v>117</v>
      </c>
      <c r="B11">
        <v>6</v>
      </c>
      <c r="C11">
        <v>14</v>
      </c>
      <c r="D11">
        <v>8</v>
      </c>
      <c r="E11">
        <v>11</v>
      </c>
      <c r="F11">
        <v>14</v>
      </c>
      <c r="G11">
        <v>12</v>
      </c>
      <c r="I11">
        <v>11</v>
      </c>
      <c r="J11">
        <v>18</v>
      </c>
      <c r="K11">
        <v>12</v>
      </c>
      <c r="L11">
        <v>15</v>
      </c>
      <c r="M11">
        <v>19</v>
      </c>
      <c r="N11">
        <v>13</v>
      </c>
    </row>
    <row r="12" spans="1:14">
      <c r="A12">
        <v>238</v>
      </c>
      <c r="B12">
        <v>3</v>
      </c>
      <c r="C12">
        <v>2</v>
      </c>
      <c r="D12">
        <v>4</v>
      </c>
      <c r="E12">
        <v>19</v>
      </c>
      <c r="F12">
        <v>1</v>
      </c>
      <c r="G12">
        <v>4</v>
      </c>
      <c r="I12">
        <v>13</v>
      </c>
      <c r="J12">
        <v>9</v>
      </c>
      <c r="K12">
        <v>6</v>
      </c>
      <c r="L12">
        <v>18</v>
      </c>
      <c r="M12">
        <v>5</v>
      </c>
      <c r="N12">
        <v>2</v>
      </c>
    </row>
    <row r="13" spans="1:14">
      <c r="A13">
        <v>448</v>
      </c>
      <c r="B13">
        <v>3</v>
      </c>
      <c r="C13">
        <v>3</v>
      </c>
      <c r="D13">
        <v>9</v>
      </c>
      <c r="E13">
        <v>16</v>
      </c>
      <c r="F13">
        <v>6</v>
      </c>
      <c r="G13">
        <v>2</v>
      </c>
      <c r="I13">
        <v>10</v>
      </c>
      <c r="J13">
        <v>8</v>
      </c>
      <c r="K13">
        <v>5</v>
      </c>
      <c r="L13">
        <v>15</v>
      </c>
      <c r="M13">
        <v>6</v>
      </c>
      <c r="N13">
        <v>10</v>
      </c>
    </row>
    <row r="14" spans="1:14">
      <c r="A14">
        <v>569</v>
      </c>
      <c r="B14">
        <v>16</v>
      </c>
      <c r="C14">
        <v>16</v>
      </c>
      <c r="D14">
        <v>17</v>
      </c>
      <c r="E14">
        <v>17</v>
      </c>
      <c r="F14">
        <v>17</v>
      </c>
      <c r="G14">
        <v>11</v>
      </c>
      <c r="I14">
        <v>19</v>
      </c>
      <c r="J14">
        <v>18</v>
      </c>
      <c r="K14">
        <v>17</v>
      </c>
      <c r="L14">
        <v>17</v>
      </c>
      <c r="M14">
        <v>19</v>
      </c>
      <c r="N14">
        <v>7</v>
      </c>
    </row>
    <row r="15" spans="1:14">
      <c r="A15">
        <v>541</v>
      </c>
      <c r="B15">
        <v>5</v>
      </c>
      <c r="C15">
        <v>5</v>
      </c>
      <c r="D15">
        <v>2</v>
      </c>
      <c r="E15">
        <v>14</v>
      </c>
      <c r="F15">
        <v>20</v>
      </c>
      <c r="G15">
        <v>2</v>
      </c>
      <c r="I15">
        <v>4</v>
      </c>
      <c r="J15">
        <v>4</v>
      </c>
      <c r="K15">
        <v>5</v>
      </c>
      <c r="L15">
        <v>12</v>
      </c>
      <c r="M15">
        <v>11</v>
      </c>
      <c r="N15">
        <v>7</v>
      </c>
    </row>
    <row r="16" spans="1:14">
      <c r="A16">
        <v>129</v>
      </c>
      <c r="B16">
        <v>5</v>
      </c>
      <c r="C16">
        <v>3</v>
      </c>
      <c r="D16">
        <v>11</v>
      </c>
      <c r="E16">
        <v>19</v>
      </c>
      <c r="F16">
        <v>18</v>
      </c>
      <c r="G16">
        <v>14</v>
      </c>
      <c r="I16">
        <v>7</v>
      </c>
      <c r="J16">
        <v>7</v>
      </c>
      <c r="L16">
        <v>9</v>
      </c>
      <c r="M16">
        <v>9</v>
      </c>
      <c r="N16">
        <v>7</v>
      </c>
    </row>
    <row r="17" spans="1:14">
      <c r="A17">
        <v>460</v>
      </c>
      <c r="B17">
        <v>11</v>
      </c>
      <c r="C17">
        <v>1</v>
      </c>
      <c r="D17">
        <v>3</v>
      </c>
      <c r="E17">
        <v>20</v>
      </c>
      <c r="F17">
        <v>3</v>
      </c>
      <c r="G17">
        <v>1</v>
      </c>
      <c r="I17">
        <v>4</v>
      </c>
      <c r="J17">
        <v>11</v>
      </c>
      <c r="K17">
        <v>1</v>
      </c>
      <c r="L17">
        <v>20</v>
      </c>
      <c r="M17">
        <v>2</v>
      </c>
      <c r="N17">
        <v>1</v>
      </c>
    </row>
    <row r="18" spans="1:14">
      <c r="A18">
        <v>697</v>
      </c>
      <c r="B18">
        <v>3</v>
      </c>
      <c r="C18">
        <v>1</v>
      </c>
      <c r="D18">
        <v>1</v>
      </c>
      <c r="E18">
        <v>20</v>
      </c>
      <c r="F18">
        <v>2</v>
      </c>
      <c r="G18">
        <v>1</v>
      </c>
      <c r="I18">
        <v>2</v>
      </c>
      <c r="J18">
        <v>1</v>
      </c>
      <c r="K18">
        <v>1</v>
      </c>
      <c r="L18">
        <v>19</v>
      </c>
      <c r="M18">
        <v>2</v>
      </c>
      <c r="N18">
        <v>1</v>
      </c>
    </row>
    <row r="19" spans="1:14">
      <c r="A19">
        <v>416</v>
      </c>
      <c r="B19">
        <v>11</v>
      </c>
      <c r="C19">
        <v>1</v>
      </c>
      <c r="D19">
        <v>7</v>
      </c>
      <c r="E19">
        <v>20</v>
      </c>
      <c r="F19">
        <v>5</v>
      </c>
      <c r="G19">
        <v>1</v>
      </c>
      <c r="I19">
        <v>5</v>
      </c>
      <c r="J19">
        <v>11</v>
      </c>
      <c r="K19">
        <v>5</v>
      </c>
      <c r="L19">
        <v>20</v>
      </c>
      <c r="M19">
        <v>3</v>
      </c>
      <c r="N19">
        <v>1</v>
      </c>
    </row>
    <row r="20" spans="1:14">
      <c r="A20">
        <v>160</v>
      </c>
      <c r="B20">
        <v>3</v>
      </c>
      <c r="C20">
        <v>3</v>
      </c>
      <c r="D20">
        <v>3</v>
      </c>
      <c r="E20">
        <v>18</v>
      </c>
      <c r="F20">
        <v>10</v>
      </c>
      <c r="G20">
        <v>2</v>
      </c>
      <c r="I20">
        <v>12</v>
      </c>
      <c r="J20">
        <v>9</v>
      </c>
      <c r="K20">
        <v>3</v>
      </c>
      <c r="L20">
        <v>18</v>
      </c>
      <c r="M20">
        <v>9</v>
      </c>
      <c r="N20">
        <v>16</v>
      </c>
    </row>
    <row r="21" spans="1:14">
      <c r="A21">
        <v>886</v>
      </c>
      <c r="B21">
        <v>10</v>
      </c>
      <c r="I21">
        <v>11</v>
      </c>
      <c r="J21">
        <v>11</v>
      </c>
      <c r="K21">
        <v>11</v>
      </c>
      <c r="L21">
        <v>20</v>
      </c>
      <c r="M21">
        <v>11</v>
      </c>
      <c r="N21">
        <v>1</v>
      </c>
    </row>
    <row r="22" spans="1:14">
      <c r="A22">
        <v>586</v>
      </c>
      <c r="B22">
        <v>8</v>
      </c>
      <c r="C22">
        <v>6</v>
      </c>
      <c r="D22">
        <v>6</v>
      </c>
      <c r="E22">
        <v>16</v>
      </c>
      <c r="F22">
        <v>6</v>
      </c>
      <c r="G22">
        <v>2</v>
      </c>
      <c r="I22">
        <v>6</v>
      </c>
      <c r="J22">
        <v>10</v>
      </c>
      <c r="K22">
        <v>6</v>
      </c>
      <c r="L22">
        <v>14</v>
      </c>
      <c r="M22">
        <v>6</v>
      </c>
      <c r="N22">
        <v>4</v>
      </c>
    </row>
    <row r="23" spans="1:14">
      <c r="A23">
        <v>785</v>
      </c>
      <c r="B23">
        <v>1</v>
      </c>
      <c r="C23">
        <v>1</v>
      </c>
      <c r="D23">
        <v>1</v>
      </c>
      <c r="E23">
        <v>19</v>
      </c>
      <c r="F23">
        <v>3</v>
      </c>
      <c r="G23">
        <v>1</v>
      </c>
      <c r="I23">
        <v>1</v>
      </c>
      <c r="J23">
        <v>5</v>
      </c>
      <c r="K23">
        <v>1</v>
      </c>
      <c r="L23">
        <v>20</v>
      </c>
      <c r="M23">
        <v>2</v>
      </c>
      <c r="N23">
        <v>2</v>
      </c>
    </row>
    <row r="24" spans="1:14">
      <c r="A24">
        <v>804</v>
      </c>
      <c r="B24">
        <v>2</v>
      </c>
      <c r="C24">
        <v>2</v>
      </c>
      <c r="D24">
        <v>2</v>
      </c>
      <c r="E24">
        <v>18</v>
      </c>
      <c r="F24">
        <v>3</v>
      </c>
      <c r="G24">
        <v>1</v>
      </c>
      <c r="I24">
        <v>3</v>
      </c>
      <c r="J24">
        <v>2</v>
      </c>
      <c r="K24">
        <v>1</v>
      </c>
      <c r="L24">
        <v>19</v>
      </c>
      <c r="M24">
        <v>2</v>
      </c>
      <c r="N24">
        <v>1</v>
      </c>
    </row>
    <row r="25" spans="1:14">
      <c r="A25">
        <v>307</v>
      </c>
      <c r="B25">
        <v>4</v>
      </c>
      <c r="C25">
        <v>1</v>
      </c>
      <c r="D25">
        <v>9</v>
      </c>
      <c r="E25">
        <v>20</v>
      </c>
      <c r="F25">
        <v>13</v>
      </c>
      <c r="G25">
        <v>1</v>
      </c>
      <c r="I25">
        <v>20</v>
      </c>
      <c r="J25">
        <v>15</v>
      </c>
      <c r="K25">
        <v>6</v>
      </c>
      <c r="L25">
        <v>16</v>
      </c>
      <c r="M25">
        <v>16</v>
      </c>
      <c r="N25">
        <v>5</v>
      </c>
    </row>
    <row r="26" spans="1:14">
      <c r="A26">
        <v>577</v>
      </c>
      <c r="B26">
        <v>13</v>
      </c>
      <c r="C26">
        <v>6</v>
      </c>
      <c r="D26">
        <v>6</v>
      </c>
      <c r="E26">
        <v>18</v>
      </c>
      <c r="F26">
        <v>12</v>
      </c>
      <c r="G26">
        <v>7</v>
      </c>
      <c r="I26">
        <v>15</v>
      </c>
      <c r="J26">
        <v>13</v>
      </c>
      <c r="K26">
        <v>16</v>
      </c>
      <c r="L26">
        <v>14</v>
      </c>
      <c r="M26">
        <v>14</v>
      </c>
      <c r="N26">
        <v>15</v>
      </c>
    </row>
    <row r="27" spans="1:14">
      <c r="A27">
        <v>331</v>
      </c>
      <c r="B27">
        <v>2</v>
      </c>
      <c r="C27">
        <v>2</v>
      </c>
      <c r="D27">
        <v>2</v>
      </c>
      <c r="E27">
        <v>16</v>
      </c>
      <c r="F27">
        <v>2</v>
      </c>
      <c r="G27">
        <v>2</v>
      </c>
      <c r="I27">
        <v>6</v>
      </c>
      <c r="J27">
        <v>6</v>
      </c>
      <c r="K27">
        <v>4</v>
      </c>
      <c r="L27">
        <v>18</v>
      </c>
      <c r="M27">
        <v>4</v>
      </c>
      <c r="N27">
        <v>4</v>
      </c>
    </row>
    <row r="28" spans="1:14">
      <c r="A28">
        <v>801</v>
      </c>
      <c r="B28">
        <v>15</v>
      </c>
      <c r="C28">
        <v>20</v>
      </c>
      <c r="D28">
        <v>15</v>
      </c>
      <c r="E28">
        <v>20</v>
      </c>
      <c r="F28">
        <v>20</v>
      </c>
      <c r="G28">
        <v>1</v>
      </c>
      <c r="I28">
        <v>13</v>
      </c>
      <c r="J28">
        <v>13</v>
      </c>
      <c r="K28">
        <v>10</v>
      </c>
      <c r="L28">
        <v>20</v>
      </c>
      <c r="M28">
        <v>20</v>
      </c>
      <c r="N28">
        <v>3</v>
      </c>
    </row>
    <row r="29" spans="1:14">
      <c r="A29">
        <v>871</v>
      </c>
      <c r="B29">
        <v>11</v>
      </c>
      <c r="C29">
        <v>8</v>
      </c>
      <c r="D29">
        <v>6</v>
      </c>
      <c r="E29">
        <v>20</v>
      </c>
      <c r="F29">
        <v>7</v>
      </c>
      <c r="G29">
        <v>6</v>
      </c>
      <c r="I29">
        <v>13</v>
      </c>
      <c r="J29">
        <v>12</v>
      </c>
      <c r="K29">
        <v>12</v>
      </c>
      <c r="L29">
        <v>17</v>
      </c>
      <c r="M29">
        <v>20</v>
      </c>
      <c r="N29">
        <v>4</v>
      </c>
    </row>
    <row r="30" spans="1:14">
      <c r="A30">
        <v>555</v>
      </c>
      <c r="B30">
        <v>14</v>
      </c>
      <c r="C30">
        <v>14</v>
      </c>
      <c r="D30">
        <v>10</v>
      </c>
      <c r="E30">
        <v>16</v>
      </c>
      <c r="F30">
        <v>16</v>
      </c>
      <c r="G30">
        <v>8</v>
      </c>
      <c r="I30">
        <v>14</v>
      </c>
      <c r="J30">
        <v>16</v>
      </c>
      <c r="K30">
        <v>16</v>
      </c>
      <c r="L30">
        <v>18</v>
      </c>
      <c r="M30">
        <v>18</v>
      </c>
      <c r="N30">
        <v>10</v>
      </c>
    </row>
    <row r="31" spans="1:14">
      <c r="A31">
        <v>637</v>
      </c>
    </row>
    <row r="32" spans="1:14">
      <c r="A32">
        <v>186</v>
      </c>
      <c r="B32">
        <v>10</v>
      </c>
      <c r="C32">
        <v>8</v>
      </c>
      <c r="D32">
        <v>8</v>
      </c>
      <c r="E32">
        <v>15</v>
      </c>
      <c r="F32">
        <v>8</v>
      </c>
      <c r="G32">
        <v>7</v>
      </c>
      <c r="I32">
        <v>14</v>
      </c>
      <c r="J32">
        <v>16</v>
      </c>
      <c r="K32">
        <v>11</v>
      </c>
      <c r="L32">
        <v>14</v>
      </c>
      <c r="M32">
        <v>14</v>
      </c>
      <c r="N32">
        <v>6</v>
      </c>
    </row>
    <row r="33" spans="1:14">
      <c r="A33">
        <v>759</v>
      </c>
      <c r="B33">
        <v>6</v>
      </c>
      <c r="C33">
        <v>8</v>
      </c>
      <c r="D33">
        <v>6</v>
      </c>
      <c r="E33">
        <v>16</v>
      </c>
      <c r="F33">
        <v>6</v>
      </c>
      <c r="G33">
        <v>6</v>
      </c>
      <c r="I33">
        <v>12</v>
      </c>
      <c r="J33">
        <v>12</v>
      </c>
      <c r="K33">
        <v>8</v>
      </c>
      <c r="L33">
        <v>14</v>
      </c>
      <c r="M33">
        <v>10</v>
      </c>
      <c r="N33">
        <v>10</v>
      </c>
    </row>
    <row r="34" spans="1:14">
      <c r="A34">
        <v>436</v>
      </c>
      <c r="B34">
        <v>11</v>
      </c>
      <c r="C34">
        <v>7</v>
      </c>
      <c r="D34">
        <v>9</v>
      </c>
      <c r="E34">
        <v>19</v>
      </c>
      <c r="F34">
        <v>11</v>
      </c>
      <c r="G34">
        <v>2</v>
      </c>
      <c r="I34">
        <v>11</v>
      </c>
      <c r="J34">
        <v>12</v>
      </c>
      <c r="K34">
        <v>15</v>
      </c>
      <c r="L34">
        <v>18</v>
      </c>
      <c r="M34">
        <v>13</v>
      </c>
      <c r="N34">
        <v>3</v>
      </c>
    </row>
    <row r="35" spans="1:14">
      <c r="A35">
        <v>846</v>
      </c>
      <c r="B35">
        <v>11</v>
      </c>
      <c r="C35">
        <v>17</v>
      </c>
      <c r="D35">
        <v>11</v>
      </c>
      <c r="E35">
        <v>11</v>
      </c>
      <c r="F35">
        <v>11</v>
      </c>
      <c r="G35">
        <v>11</v>
      </c>
      <c r="I35">
        <v>19</v>
      </c>
      <c r="J35">
        <v>19</v>
      </c>
      <c r="K35">
        <v>17</v>
      </c>
      <c r="L35">
        <v>19</v>
      </c>
      <c r="M35">
        <v>19</v>
      </c>
      <c r="N35">
        <v>19</v>
      </c>
    </row>
    <row r="36" spans="1:14">
      <c r="A36" s="2">
        <v>995</v>
      </c>
      <c r="B36" s="2"/>
      <c r="C36" s="2"/>
      <c r="D36" s="2"/>
      <c r="E36" s="2"/>
      <c r="F36" s="2"/>
      <c r="G36" s="2"/>
      <c r="I36" s="2">
        <v>14</v>
      </c>
      <c r="J36" s="2">
        <v>16</v>
      </c>
      <c r="K36" s="2">
        <v>14</v>
      </c>
      <c r="L36" s="2">
        <v>14</v>
      </c>
      <c r="M36" s="2">
        <v>14</v>
      </c>
      <c r="N36" s="2">
        <v>13</v>
      </c>
    </row>
    <row r="37" spans="1:14">
      <c r="A37">
        <v>671</v>
      </c>
      <c r="B37">
        <v>4</v>
      </c>
      <c r="C37">
        <v>16</v>
      </c>
      <c r="D37">
        <v>6</v>
      </c>
      <c r="E37">
        <v>18</v>
      </c>
      <c r="F37">
        <v>18</v>
      </c>
      <c r="G37">
        <v>2</v>
      </c>
      <c r="I37">
        <v>10</v>
      </c>
      <c r="J37">
        <v>14</v>
      </c>
      <c r="K37">
        <v>8</v>
      </c>
      <c r="L37">
        <v>16</v>
      </c>
      <c r="M37">
        <v>16</v>
      </c>
      <c r="N37">
        <v>2</v>
      </c>
    </row>
    <row r="38" spans="1:14">
      <c r="A38">
        <v>898</v>
      </c>
      <c r="B38">
        <v>3</v>
      </c>
      <c r="C38">
        <v>3</v>
      </c>
      <c r="D38">
        <v>3</v>
      </c>
      <c r="E38">
        <v>17</v>
      </c>
      <c r="F38">
        <v>3</v>
      </c>
      <c r="G38">
        <v>10</v>
      </c>
      <c r="I38">
        <v>3</v>
      </c>
      <c r="J38">
        <v>3</v>
      </c>
      <c r="K38">
        <v>15</v>
      </c>
      <c r="L38">
        <v>15</v>
      </c>
      <c r="M38">
        <v>3</v>
      </c>
      <c r="N38">
        <v>15</v>
      </c>
    </row>
    <row r="39" spans="1:14">
      <c r="A39">
        <v>525</v>
      </c>
      <c r="B39">
        <v>4</v>
      </c>
      <c r="C39">
        <v>2</v>
      </c>
      <c r="D39">
        <v>4</v>
      </c>
      <c r="E39">
        <v>17</v>
      </c>
      <c r="F39">
        <v>3</v>
      </c>
      <c r="G39">
        <v>1</v>
      </c>
    </row>
    <row r="40" spans="1:14">
      <c r="A40">
        <v>315</v>
      </c>
      <c r="B40">
        <v>3</v>
      </c>
      <c r="C40">
        <v>1</v>
      </c>
      <c r="D40">
        <v>1</v>
      </c>
      <c r="E40">
        <v>20</v>
      </c>
      <c r="F40">
        <v>1</v>
      </c>
      <c r="G40">
        <v>10</v>
      </c>
      <c r="I40">
        <v>1</v>
      </c>
      <c r="J40">
        <v>1</v>
      </c>
      <c r="K40">
        <v>1</v>
      </c>
      <c r="L40">
        <v>10</v>
      </c>
      <c r="M40">
        <v>1</v>
      </c>
      <c r="N40">
        <v>1</v>
      </c>
    </row>
    <row r="41" spans="1:14">
      <c r="A41">
        <v>674</v>
      </c>
      <c r="B41">
        <v>4</v>
      </c>
      <c r="C41">
        <v>1</v>
      </c>
      <c r="D41">
        <v>4</v>
      </c>
      <c r="E41">
        <v>20</v>
      </c>
      <c r="F41">
        <v>4</v>
      </c>
      <c r="G41">
        <v>1</v>
      </c>
      <c r="I41">
        <v>1</v>
      </c>
      <c r="J41">
        <v>1</v>
      </c>
      <c r="K41">
        <v>1</v>
      </c>
      <c r="L41">
        <v>20</v>
      </c>
      <c r="M41">
        <v>1</v>
      </c>
      <c r="N41">
        <v>1</v>
      </c>
    </row>
    <row r="42" spans="1:14">
      <c r="A42">
        <v>275</v>
      </c>
      <c r="B42">
        <v>12</v>
      </c>
      <c r="C42">
        <v>5</v>
      </c>
      <c r="D42">
        <v>15</v>
      </c>
      <c r="E42">
        <v>18</v>
      </c>
      <c r="F42">
        <v>12</v>
      </c>
      <c r="G42">
        <v>10</v>
      </c>
      <c r="I42">
        <v>10</v>
      </c>
      <c r="J42">
        <v>13</v>
      </c>
      <c r="K42">
        <v>12</v>
      </c>
      <c r="L42">
        <v>18</v>
      </c>
      <c r="M42">
        <v>16</v>
      </c>
      <c r="N42">
        <v>10</v>
      </c>
    </row>
    <row r="43" spans="1:14">
      <c r="A43">
        <v>490</v>
      </c>
      <c r="B43">
        <v>11</v>
      </c>
      <c r="C43">
        <v>14</v>
      </c>
      <c r="D43">
        <v>11</v>
      </c>
      <c r="E43">
        <v>12</v>
      </c>
      <c r="F43">
        <v>8</v>
      </c>
      <c r="G43">
        <v>8</v>
      </c>
      <c r="I43">
        <v>7</v>
      </c>
      <c r="J43">
        <v>5</v>
      </c>
      <c r="K43">
        <v>5</v>
      </c>
      <c r="L43">
        <v>18</v>
      </c>
      <c r="M43">
        <v>11</v>
      </c>
      <c r="N43">
        <v>11</v>
      </c>
    </row>
    <row r="44" spans="1:14">
      <c r="A44">
        <v>610</v>
      </c>
      <c r="B44">
        <v>10</v>
      </c>
      <c r="C44">
        <v>12</v>
      </c>
      <c r="D44">
        <v>9</v>
      </c>
      <c r="E44">
        <v>20</v>
      </c>
      <c r="F44">
        <v>6</v>
      </c>
      <c r="G44">
        <v>1</v>
      </c>
      <c r="I44">
        <v>10</v>
      </c>
      <c r="J44">
        <v>10</v>
      </c>
      <c r="K44">
        <v>10</v>
      </c>
      <c r="L44">
        <v>19</v>
      </c>
      <c r="M44">
        <v>8</v>
      </c>
      <c r="N44">
        <v>1</v>
      </c>
    </row>
    <row r="45" spans="1:14">
      <c r="A45">
        <v>668</v>
      </c>
      <c r="B45">
        <v>2</v>
      </c>
      <c r="C45">
        <v>2</v>
      </c>
      <c r="D45">
        <v>3</v>
      </c>
      <c r="E45">
        <v>20</v>
      </c>
      <c r="F45">
        <v>8</v>
      </c>
      <c r="G45">
        <v>1</v>
      </c>
      <c r="I45">
        <v>2</v>
      </c>
      <c r="J45">
        <v>2</v>
      </c>
      <c r="K45">
        <v>2</v>
      </c>
      <c r="L45">
        <v>18</v>
      </c>
      <c r="M45">
        <v>8</v>
      </c>
      <c r="N45">
        <v>2</v>
      </c>
    </row>
    <row r="46" spans="1:14">
      <c r="A46">
        <v>448</v>
      </c>
      <c r="B46">
        <v>14</v>
      </c>
      <c r="C46">
        <v>14</v>
      </c>
      <c r="D46">
        <v>14</v>
      </c>
      <c r="E46">
        <v>14</v>
      </c>
      <c r="F46">
        <v>14</v>
      </c>
      <c r="G46">
        <v>14</v>
      </c>
      <c r="I46">
        <v>10</v>
      </c>
      <c r="J46">
        <v>12</v>
      </c>
      <c r="K46">
        <v>12</v>
      </c>
      <c r="L46">
        <v>12</v>
      </c>
      <c r="M46">
        <v>12</v>
      </c>
      <c r="N46">
        <v>10</v>
      </c>
    </row>
    <row r="47" spans="1:14">
      <c r="A47">
        <v>229</v>
      </c>
      <c r="B47">
        <v>16</v>
      </c>
      <c r="C47">
        <v>2</v>
      </c>
      <c r="D47">
        <v>13</v>
      </c>
      <c r="E47">
        <v>18</v>
      </c>
      <c r="F47">
        <v>12</v>
      </c>
      <c r="G47">
        <v>20</v>
      </c>
      <c r="I47">
        <v>9</v>
      </c>
      <c r="J47">
        <v>9</v>
      </c>
      <c r="K47">
        <v>14</v>
      </c>
      <c r="L47">
        <v>16</v>
      </c>
      <c r="M47">
        <v>14</v>
      </c>
      <c r="N47">
        <v>3</v>
      </c>
    </row>
    <row r="48" spans="1:14">
      <c r="A48">
        <v>614</v>
      </c>
      <c r="B48">
        <v>15</v>
      </c>
      <c r="C48">
        <v>15</v>
      </c>
      <c r="D48">
        <v>15</v>
      </c>
      <c r="E48">
        <v>18</v>
      </c>
      <c r="F48">
        <v>9</v>
      </c>
      <c r="G48">
        <v>9</v>
      </c>
    </row>
    <row r="49" spans="1:7">
      <c r="A49">
        <v>314</v>
      </c>
      <c r="B49">
        <v>4</v>
      </c>
      <c r="C49">
        <v>4</v>
      </c>
      <c r="D49">
        <v>6</v>
      </c>
      <c r="E49">
        <v>18</v>
      </c>
      <c r="F49">
        <v>6</v>
      </c>
      <c r="G49">
        <v>2</v>
      </c>
    </row>
  </sheetData>
  <mergeCells count="2">
    <mergeCell ref="B1:G1"/>
    <mergeCell ref="I1:N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A67"/>
  <sheetViews>
    <sheetView topLeftCell="G1" zoomScale="93" zoomScaleNormal="93" workbookViewId="0">
      <selection activeCell="D11" sqref="D11"/>
    </sheetView>
  </sheetViews>
  <sheetFormatPr defaultRowHeight="14.25"/>
  <cols>
    <col min="1" max="1" width="10.25" bestFit="1" customWidth="1"/>
    <col min="2" max="2" width="9.625" bestFit="1" customWidth="1"/>
    <col min="3" max="7" width="14.5" bestFit="1" customWidth="1"/>
    <col min="8" max="8" width="17" bestFit="1" customWidth="1"/>
    <col min="9" max="10" width="13.625" bestFit="1" customWidth="1"/>
    <col min="11" max="11" width="11.75" bestFit="1" customWidth="1"/>
    <col min="12" max="12" width="13.375" bestFit="1" customWidth="1"/>
    <col min="13" max="13" width="11.75" customWidth="1"/>
    <col min="14" max="14" width="16.625" bestFit="1" customWidth="1"/>
    <col min="15" max="15" width="9" customWidth="1"/>
    <col min="16" max="16" width="11.75" bestFit="1" customWidth="1"/>
    <col min="17" max="17" width="9.875" bestFit="1" customWidth="1"/>
    <col min="18" max="18" width="11.75" bestFit="1" customWidth="1"/>
    <col min="19" max="19" width="13.375" bestFit="1" customWidth="1"/>
    <col min="20" max="20" width="9" customWidth="1"/>
    <col min="22" max="22" width="13.25" bestFit="1" customWidth="1"/>
    <col min="23" max="24" width="12.25" bestFit="1" customWidth="1"/>
    <col min="25" max="25" width="13.625" bestFit="1" customWidth="1"/>
    <col min="26" max="26" width="12.25" bestFit="1" customWidth="1"/>
    <col min="27" max="27" width="16.875" bestFit="1" customWidth="1"/>
    <col min="28" max="28" width="13" bestFit="1" customWidth="1"/>
    <col min="29" max="29" width="9.875" bestFit="1" customWidth="1"/>
    <col min="30" max="30" width="11.75" bestFit="1" customWidth="1"/>
    <col min="31" max="31" width="13.375" bestFit="1" customWidth="1"/>
    <col min="32" max="32" width="11.75" customWidth="1"/>
    <col min="33" max="33" width="16.625" bestFit="1" customWidth="1"/>
    <col min="34" max="34" width="9" customWidth="1"/>
    <col min="35" max="35" width="11.75" bestFit="1" customWidth="1"/>
    <col min="36" max="36" width="9.875" bestFit="1" customWidth="1"/>
    <col min="37" max="37" width="11.75" bestFit="1" customWidth="1"/>
    <col min="38" max="38" width="13.375" bestFit="1" customWidth="1"/>
    <col min="39" max="39" width="9" customWidth="1"/>
    <col min="44" max="44" width="12" customWidth="1"/>
    <col min="45" max="45" width="10.75" bestFit="1" customWidth="1"/>
    <col min="46" max="46" width="11.5" bestFit="1" customWidth="1"/>
    <col min="47" max="47" width="10.75" bestFit="1" customWidth="1"/>
    <col min="48" max="48" width="11.5" bestFit="1" customWidth="1"/>
    <col min="49" max="49" width="10.5" bestFit="1" customWidth="1"/>
    <col min="155" max="155" width="13.125" bestFit="1" customWidth="1"/>
    <col min="156" max="156" width="14.875" bestFit="1" customWidth="1"/>
    <col min="157" max="157" width="10.375" bestFit="1" customWidth="1"/>
    <col min="158" max="158" width="11.25" bestFit="1" customWidth="1"/>
  </cols>
  <sheetData>
    <row r="1" spans="1:53">
      <c r="C1" s="18" t="s">
        <v>133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V1" s="18" t="s">
        <v>134</v>
      </c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</row>
    <row r="2" spans="1:53">
      <c r="B2" t="s">
        <v>135</v>
      </c>
      <c r="C2" t="s">
        <v>136</v>
      </c>
      <c r="D2" t="s">
        <v>137</v>
      </c>
      <c r="E2" t="s">
        <v>138</v>
      </c>
      <c r="F2" t="s">
        <v>139</v>
      </c>
      <c r="G2" t="s">
        <v>140</v>
      </c>
      <c r="H2" t="s">
        <v>141</v>
      </c>
      <c r="I2" t="s">
        <v>142</v>
      </c>
      <c r="J2" t="s">
        <v>143</v>
      </c>
      <c r="K2" t="s">
        <v>144</v>
      </c>
      <c r="L2" t="s">
        <v>145</v>
      </c>
      <c r="M2" t="s">
        <v>146</v>
      </c>
      <c r="N2" t="s">
        <v>147</v>
      </c>
      <c r="O2" t="s">
        <v>148</v>
      </c>
      <c r="P2" t="s">
        <v>149</v>
      </c>
      <c r="Q2" t="s">
        <v>150</v>
      </c>
      <c r="R2" t="s">
        <v>151</v>
      </c>
      <c r="S2" t="s">
        <v>152</v>
      </c>
      <c r="T2" t="s">
        <v>153</v>
      </c>
      <c r="V2" t="s">
        <v>136</v>
      </c>
      <c r="W2" t="s">
        <v>137</v>
      </c>
      <c r="X2" t="s">
        <v>138</v>
      </c>
      <c r="Y2" t="s">
        <v>139</v>
      </c>
      <c r="Z2" t="s">
        <v>140</v>
      </c>
      <c r="AA2" t="s">
        <v>141</v>
      </c>
      <c r="AB2" t="s">
        <v>142</v>
      </c>
      <c r="AC2" t="s">
        <v>143</v>
      </c>
      <c r="AD2" t="s">
        <v>144</v>
      </c>
      <c r="AE2" t="s">
        <v>145</v>
      </c>
      <c r="AF2" t="s">
        <v>146</v>
      </c>
      <c r="AG2" t="s">
        <v>147</v>
      </c>
      <c r="AH2" t="s">
        <v>148</v>
      </c>
      <c r="AI2" t="s">
        <v>149</v>
      </c>
      <c r="AJ2" t="s">
        <v>150</v>
      </c>
      <c r="AK2" t="s">
        <v>151</v>
      </c>
      <c r="AL2" t="s">
        <v>152</v>
      </c>
      <c r="AM2" t="s">
        <v>153</v>
      </c>
    </row>
    <row r="3" spans="1:53"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</row>
    <row r="4" spans="1:53">
      <c r="A4" s="29" t="s">
        <v>154</v>
      </c>
      <c r="B4">
        <v>140</v>
      </c>
      <c r="C4">
        <v>3</v>
      </c>
      <c r="D4">
        <v>4</v>
      </c>
      <c r="E4">
        <v>2</v>
      </c>
      <c r="F4">
        <v>2</v>
      </c>
      <c r="G4">
        <v>4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V4">
        <v>3</v>
      </c>
      <c r="W4">
        <v>2</v>
      </c>
      <c r="X4">
        <v>0</v>
      </c>
      <c r="Y4">
        <v>0</v>
      </c>
      <c r="Z4">
        <v>2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O4" t="e">
        <f>#REF!-#REF!</f>
        <v>#REF!</v>
      </c>
      <c r="AP4" t="e">
        <f>#REF!-#REF!</f>
        <v>#REF!</v>
      </c>
    </row>
    <row r="5" spans="1:53">
      <c r="A5" s="29"/>
      <c r="B5">
        <v>448</v>
      </c>
      <c r="C5">
        <v>3</v>
      </c>
      <c r="D5">
        <v>2</v>
      </c>
      <c r="E5">
        <v>2</v>
      </c>
      <c r="F5">
        <v>0</v>
      </c>
      <c r="G5">
        <v>1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V5">
        <v>3</v>
      </c>
      <c r="W5">
        <v>4</v>
      </c>
      <c r="X5">
        <v>2</v>
      </c>
      <c r="Y5">
        <v>2</v>
      </c>
      <c r="Z5">
        <v>4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3</v>
      </c>
      <c r="AI5">
        <v>0</v>
      </c>
      <c r="AJ5">
        <v>0</v>
      </c>
      <c r="AK5">
        <v>0</v>
      </c>
      <c r="AL5">
        <v>0</v>
      </c>
      <c r="AM5">
        <v>0</v>
      </c>
      <c r="AO5" t="e">
        <f>#REF!-#REF!</f>
        <v>#REF!</v>
      </c>
      <c r="AP5" t="e">
        <f>#REF!-#REF!</f>
        <v>#REF!</v>
      </c>
    </row>
    <row r="6" spans="1:53">
      <c r="A6" s="29"/>
      <c r="B6">
        <v>117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V6">
        <v>3</v>
      </c>
      <c r="W6">
        <v>2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3</v>
      </c>
      <c r="AI6">
        <v>0</v>
      </c>
      <c r="AJ6">
        <v>0</v>
      </c>
      <c r="AK6">
        <v>0</v>
      </c>
      <c r="AL6">
        <v>0</v>
      </c>
      <c r="AM6">
        <v>0</v>
      </c>
      <c r="AO6" t="e">
        <f>#REF!-#REF!</f>
        <v>#REF!</v>
      </c>
      <c r="AP6" t="e">
        <f>#REF!-#REF!</f>
        <v>#REF!</v>
      </c>
    </row>
    <row r="7" spans="1:53">
      <c r="A7" s="29"/>
      <c r="B7">
        <v>898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2</v>
      </c>
      <c r="P7">
        <v>3</v>
      </c>
      <c r="Q7">
        <v>1</v>
      </c>
      <c r="R7">
        <v>1</v>
      </c>
      <c r="S7">
        <v>1</v>
      </c>
      <c r="T7">
        <v>2</v>
      </c>
      <c r="V7">
        <v>2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3</v>
      </c>
      <c r="AI7">
        <v>3</v>
      </c>
      <c r="AJ7">
        <v>3</v>
      </c>
      <c r="AK7">
        <v>2</v>
      </c>
      <c r="AL7">
        <v>1</v>
      </c>
      <c r="AM7">
        <v>2</v>
      </c>
      <c r="AO7" t="e">
        <f>#REF!-#REF!</f>
        <v>#REF!</v>
      </c>
      <c r="AP7" t="e">
        <f>#REF!-#REF!</f>
        <v>#REF!</v>
      </c>
    </row>
    <row r="8" spans="1:53">
      <c r="A8" s="29"/>
      <c r="B8">
        <v>804</v>
      </c>
      <c r="C8">
        <v>0</v>
      </c>
      <c r="D8">
        <v>1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V8">
        <v>2</v>
      </c>
      <c r="W8">
        <v>0</v>
      </c>
      <c r="X8">
        <v>0</v>
      </c>
      <c r="Y8">
        <v>0</v>
      </c>
      <c r="Z8">
        <v>0</v>
      </c>
      <c r="AA8">
        <v>0</v>
      </c>
      <c r="AB8">
        <v>1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O8" t="e">
        <f>#REF!-#REF!</f>
        <v>#REF!</v>
      </c>
      <c r="AP8" t="e">
        <f>#REF!-#REF!</f>
        <v>#REF!</v>
      </c>
      <c r="AR8" s="7"/>
      <c r="AS8" s="7"/>
      <c r="AT8" s="7"/>
      <c r="AU8" s="7"/>
      <c r="AV8" s="7"/>
    </row>
    <row r="9" spans="1:53">
      <c r="A9" s="29"/>
      <c r="B9">
        <v>331</v>
      </c>
      <c r="C9">
        <v>2</v>
      </c>
      <c r="D9">
        <v>1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V9">
        <v>3</v>
      </c>
      <c r="W9">
        <v>3</v>
      </c>
      <c r="X9">
        <v>3</v>
      </c>
      <c r="Y9">
        <v>0</v>
      </c>
      <c r="Z9">
        <v>1</v>
      </c>
      <c r="AA9">
        <v>1</v>
      </c>
      <c r="AB9">
        <v>1</v>
      </c>
      <c r="AC9">
        <v>1</v>
      </c>
      <c r="AD9">
        <v>2</v>
      </c>
      <c r="AE9">
        <v>1</v>
      </c>
      <c r="AF9">
        <v>2</v>
      </c>
      <c r="AG9">
        <v>0</v>
      </c>
      <c r="AH9">
        <v>2</v>
      </c>
      <c r="AI9">
        <v>3</v>
      </c>
      <c r="AJ9">
        <v>4</v>
      </c>
      <c r="AK9">
        <v>4</v>
      </c>
      <c r="AL9">
        <v>3</v>
      </c>
      <c r="AM9">
        <v>4</v>
      </c>
      <c r="AO9" t="e">
        <f>#REF!-#REF!</f>
        <v>#REF!</v>
      </c>
      <c r="AP9" t="e">
        <f>#REF!-#REF!</f>
        <v>#REF!</v>
      </c>
      <c r="AR9" s="7"/>
      <c r="AS9" s="7"/>
      <c r="AT9" s="7"/>
      <c r="AU9" s="23"/>
      <c r="AV9" s="7"/>
    </row>
    <row r="10" spans="1:53">
      <c r="A10" s="29"/>
      <c r="B10">
        <v>801</v>
      </c>
      <c r="C10">
        <v>2</v>
      </c>
      <c r="D10">
        <v>1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V10">
        <v>2</v>
      </c>
      <c r="W10">
        <v>1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O10" t="e">
        <f>#REF!-#REF!</f>
        <v>#REF!</v>
      </c>
      <c r="AP10" t="e">
        <f>#REF!-#REF!</f>
        <v>#REF!</v>
      </c>
      <c r="AR10" s="8"/>
      <c r="AS10" s="7"/>
      <c r="AT10" s="7"/>
      <c r="AU10" s="7"/>
      <c r="AV10" s="7"/>
    </row>
    <row r="11" spans="1:53" ht="15">
      <c r="A11" s="29"/>
      <c r="B11">
        <v>182</v>
      </c>
      <c r="C11">
        <v>2</v>
      </c>
      <c r="D11">
        <v>2</v>
      </c>
      <c r="E11">
        <v>2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V11">
        <v>1</v>
      </c>
      <c r="W11">
        <v>2</v>
      </c>
      <c r="X11">
        <v>2</v>
      </c>
      <c r="Y11">
        <v>0</v>
      </c>
      <c r="Z11">
        <v>2</v>
      </c>
      <c r="AA11">
        <v>2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1</v>
      </c>
      <c r="AI11">
        <v>3</v>
      </c>
      <c r="AJ11">
        <v>3</v>
      </c>
      <c r="AK11">
        <v>3</v>
      </c>
      <c r="AL11">
        <v>3</v>
      </c>
      <c r="AM11">
        <v>3</v>
      </c>
      <c r="AO11" t="e">
        <f>#REF!-#REF!</f>
        <v>#REF!</v>
      </c>
      <c r="AP11" t="e">
        <f>#REF!-#REF!</f>
        <v>#REF!</v>
      </c>
      <c r="AR11" s="12"/>
      <c r="AS11" s="24"/>
      <c r="AT11" s="24"/>
      <c r="AU11" s="25"/>
      <c r="AV11" s="7"/>
      <c r="AX11" s="4"/>
      <c r="AY11" s="4"/>
      <c r="BA11" s="4"/>
    </row>
    <row r="12" spans="1:53" ht="15">
      <c r="A12" s="29"/>
      <c r="B12">
        <v>577</v>
      </c>
      <c r="C12">
        <v>1</v>
      </c>
      <c r="D12">
        <v>1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V12">
        <v>2</v>
      </c>
      <c r="W12">
        <v>0</v>
      </c>
      <c r="X12">
        <v>0</v>
      </c>
      <c r="Y12">
        <v>0</v>
      </c>
      <c r="Z12">
        <v>0</v>
      </c>
      <c r="AA12">
        <v>0</v>
      </c>
      <c r="AB12">
        <v>2</v>
      </c>
      <c r="AC12">
        <v>2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O12" t="e">
        <f>#REF!-#REF!</f>
        <v>#REF!</v>
      </c>
      <c r="AP12" t="e">
        <f>#REF!-#REF!</f>
        <v>#REF!</v>
      </c>
      <c r="AR12" s="9"/>
      <c r="AS12" s="7"/>
      <c r="AT12" s="7"/>
      <c r="AU12" s="25"/>
      <c r="AV12" s="7"/>
      <c r="AX12" s="4"/>
      <c r="AY12" s="4"/>
      <c r="BA12" s="4"/>
    </row>
    <row r="13" spans="1:53" ht="15">
      <c r="A13" s="29"/>
      <c r="B13">
        <v>555</v>
      </c>
      <c r="C13">
        <v>2</v>
      </c>
      <c r="D13">
        <v>1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V13">
        <v>3</v>
      </c>
      <c r="W13">
        <v>2</v>
      </c>
      <c r="X13">
        <v>1</v>
      </c>
      <c r="Y13">
        <v>0</v>
      </c>
      <c r="Z13">
        <v>0</v>
      </c>
      <c r="AA13">
        <v>0</v>
      </c>
      <c r="AB13">
        <v>2</v>
      </c>
      <c r="AC13">
        <v>2</v>
      </c>
      <c r="AD13">
        <v>0</v>
      </c>
      <c r="AE13">
        <v>0</v>
      </c>
      <c r="AF13">
        <v>0</v>
      </c>
      <c r="AG13">
        <v>0</v>
      </c>
      <c r="AH13">
        <v>1</v>
      </c>
      <c r="AI13">
        <v>1</v>
      </c>
      <c r="AJ13">
        <v>2</v>
      </c>
      <c r="AK13">
        <v>2</v>
      </c>
      <c r="AL13">
        <v>2</v>
      </c>
      <c r="AM13">
        <v>2</v>
      </c>
      <c r="AO13" t="e">
        <f>#REF!-#REF!</f>
        <v>#REF!</v>
      </c>
      <c r="AP13" t="e">
        <f>#REF!-#REF!</f>
        <v>#REF!</v>
      </c>
      <c r="AR13" s="9"/>
      <c r="AS13" s="7"/>
      <c r="AT13" s="7"/>
      <c r="AU13" s="25"/>
      <c r="AV13" s="7"/>
      <c r="AX13" s="4"/>
      <c r="AY13" s="4"/>
      <c r="BA13" s="4"/>
    </row>
    <row r="14" spans="1:53" ht="15">
      <c r="A14" s="29"/>
      <c r="B14">
        <v>186</v>
      </c>
      <c r="C14">
        <v>2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1</v>
      </c>
      <c r="Q14">
        <v>1</v>
      </c>
      <c r="R14">
        <v>1</v>
      </c>
      <c r="S14">
        <v>1</v>
      </c>
      <c r="T14">
        <v>1</v>
      </c>
      <c r="V14">
        <v>1</v>
      </c>
      <c r="W14">
        <v>0</v>
      </c>
      <c r="X14">
        <v>0</v>
      </c>
      <c r="Y14">
        <v>0</v>
      </c>
      <c r="Z14">
        <v>2</v>
      </c>
      <c r="AA14">
        <v>0</v>
      </c>
      <c r="AB14">
        <v>2</v>
      </c>
      <c r="AC14">
        <v>0</v>
      </c>
      <c r="AD14">
        <v>0</v>
      </c>
      <c r="AE14">
        <v>0</v>
      </c>
      <c r="AF14">
        <v>2</v>
      </c>
      <c r="AG14">
        <v>0</v>
      </c>
      <c r="AH14">
        <v>1</v>
      </c>
      <c r="AI14">
        <v>3</v>
      </c>
      <c r="AJ14">
        <v>2</v>
      </c>
      <c r="AK14">
        <v>2</v>
      </c>
      <c r="AL14">
        <v>2</v>
      </c>
      <c r="AM14">
        <v>2</v>
      </c>
      <c r="AO14" t="e">
        <f>#REF!-#REF!</f>
        <v>#REF!</v>
      </c>
      <c r="AP14" t="e">
        <f>#REF!-#REF!</f>
        <v>#REF!</v>
      </c>
      <c r="AR14" s="9"/>
      <c r="AS14" s="7"/>
      <c r="AT14" s="7"/>
      <c r="AU14" s="25"/>
      <c r="AV14" s="7"/>
      <c r="AX14" s="4"/>
      <c r="AY14" s="4"/>
      <c r="BA14" s="4"/>
    </row>
    <row r="15" spans="1:53" ht="15">
      <c r="A15" s="29"/>
      <c r="B15">
        <v>921</v>
      </c>
      <c r="C15">
        <v>3</v>
      </c>
      <c r="D15">
        <v>3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3</v>
      </c>
      <c r="P15">
        <v>2</v>
      </c>
      <c r="Q15">
        <v>0</v>
      </c>
      <c r="R15">
        <v>0</v>
      </c>
      <c r="S15">
        <v>0</v>
      </c>
      <c r="T15">
        <v>0</v>
      </c>
      <c r="V15">
        <v>4</v>
      </c>
      <c r="W15">
        <v>1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O15" t="e">
        <f>#REF!-#REF!</f>
        <v>#REF!</v>
      </c>
      <c r="AP15" t="e">
        <f>#REF!-#REF!</f>
        <v>#REF!</v>
      </c>
      <c r="AR15" s="9"/>
      <c r="AS15" s="7"/>
      <c r="AT15" s="7"/>
      <c r="AU15" s="25"/>
      <c r="AV15" s="7"/>
      <c r="AX15" s="4"/>
      <c r="AY15" s="4"/>
      <c r="BA15" s="4"/>
    </row>
    <row r="16" spans="1:53" ht="15">
      <c r="A16" s="29"/>
      <c r="B16">
        <v>697</v>
      </c>
      <c r="C16">
        <v>2</v>
      </c>
      <c r="D16">
        <v>4</v>
      </c>
      <c r="E16">
        <v>4</v>
      </c>
      <c r="F16">
        <v>4</v>
      </c>
      <c r="G16">
        <v>4</v>
      </c>
      <c r="H16">
        <v>4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V16">
        <v>3</v>
      </c>
      <c r="W16">
        <v>3</v>
      </c>
      <c r="X16">
        <v>2</v>
      </c>
      <c r="Y16">
        <v>0</v>
      </c>
      <c r="Z16">
        <v>0</v>
      </c>
      <c r="AA16">
        <v>0</v>
      </c>
      <c r="AB16">
        <v>3</v>
      </c>
      <c r="AC16">
        <v>2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O16" t="e">
        <f>#REF!-#REF!</f>
        <v>#REF!</v>
      </c>
      <c r="AP16" t="e">
        <f>#REF!-#REF!</f>
        <v>#REF!</v>
      </c>
      <c r="AR16" s="9"/>
      <c r="AS16" s="7"/>
      <c r="AT16" s="7"/>
      <c r="AU16" s="25"/>
      <c r="AV16" s="7"/>
      <c r="AX16" s="4"/>
      <c r="AY16" s="4"/>
      <c r="BA16" s="4"/>
    </row>
    <row r="17" spans="1:53" ht="15">
      <c r="A17" s="29"/>
      <c r="B17">
        <v>541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O17" t="e">
        <f>#REF!-#REF!</f>
        <v>#REF!</v>
      </c>
      <c r="AP17" t="e">
        <f>#REF!-#REF!</f>
        <v>#REF!</v>
      </c>
      <c r="AR17" s="26"/>
      <c r="AS17" s="7"/>
      <c r="AT17" s="7"/>
      <c r="AU17" s="25"/>
      <c r="AV17" s="7"/>
      <c r="BA17" s="4"/>
    </row>
    <row r="18" spans="1:53" ht="15">
      <c r="A18" s="29"/>
      <c r="B18">
        <v>671</v>
      </c>
      <c r="C18">
        <v>1</v>
      </c>
      <c r="D18">
        <v>2</v>
      </c>
      <c r="E18">
        <v>3</v>
      </c>
      <c r="F18">
        <v>3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V18">
        <v>1</v>
      </c>
      <c r="W18">
        <v>3</v>
      </c>
      <c r="X18">
        <v>3</v>
      </c>
      <c r="Y18">
        <v>3</v>
      </c>
      <c r="Z18">
        <v>3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2</v>
      </c>
      <c r="AI18">
        <v>0</v>
      </c>
      <c r="AJ18">
        <v>1</v>
      </c>
      <c r="AK18">
        <v>0</v>
      </c>
      <c r="AL18">
        <v>0</v>
      </c>
      <c r="AM18">
        <v>0</v>
      </c>
      <c r="AO18" t="e">
        <f>#REF!-#REF!</f>
        <v>#REF!</v>
      </c>
      <c r="AP18" t="e">
        <f>#REF!-#REF!</f>
        <v>#REF!</v>
      </c>
      <c r="AR18" s="8"/>
      <c r="AS18" s="7"/>
      <c r="AT18" s="7"/>
      <c r="AU18" s="25"/>
      <c r="AV18" s="7"/>
      <c r="BA18" s="4"/>
    </row>
    <row r="19" spans="1:53" ht="15">
      <c r="A19" s="29"/>
      <c r="B19">
        <v>610</v>
      </c>
      <c r="C19">
        <v>0</v>
      </c>
      <c r="D19">
        <v>1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V19">
        <v>2</v>
      </c>
      <c r="W19">
        <v>2</v>
      </c>
      <c r="X19">
        <v>0</v>
      </c>
      <c r="Y19">
        <v>0</v>
      </c>
      <c r="Z19">
        <v>0</v>
      </c>
      <c r="AA19">
        <v>0</v>
      </c>
      <c r="AB19">
        <v>2</v>
      </c>
      <c r="AC19">
        <v>2</v>
      </c>
      <c r="AD19">
        <v>0</v>
      </c>
      <c r="AE19">
        <v>0</v>
      </c>
      <c r="AF19">
        <v>0</v>
      </c>
      <c r="AG19">
        <v>0</v>
      </c>
      <c r="AH19">
        <v>3</v>
      </c>
      <c r="AI19">
        <v>2</v>
      </c>
      <c r="AJ19">
        <v>2</v>
      </c>
      <c r="AK19">
        <v>0</v>
      </c>
      <c r="AL19">
        <v>0</v>
      </c>
      <c r="AM19">
        <v>0</v>
      </c>
      <c r="AO19" t="e">
        <f>#REF!-#REF!</f>
        <v>#REF!</v>
      </c>
      <c r="AP19" t="e">
        <f>#REF!-#REF!</f>
        <v>#REF!</v>
      </c>
      <c r="AR19" s="12"/>
      <c r="AS19" s="27"/>
      <c r="AT19" s="24"/>
      <c r="AU19" s="25"/>
      <c r="AV19" s="7"/>
      <c r="BA19" s="4"/>
    </row>
    <row r="20" spans="1:53" ht="15">
      <c r="C20" s="4"/>
      <c r="D20" s="4"/>
      <c r="E20" s="4"/>
      <c r="F20" s="4"/>
      <c r="G20" s="4"/>
      <c r="H20" s="4"/>
      <c r="O20" s="4"/>
      <c r="P20" s="4"/>
      <c r="Q20" s="4"/>
      <c r="R20" s="4"/>
      <c r="S20" s="4"/>
      <c r="T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O20" s="4"/>
      <c r="AP20" s="4"/>
      <c r="AR20" s="12"/>
      <c r="AS20" s="27"/>
      <c r="AT20" s="24"/>
      <c r="AU20" s="25"/>
      <c r="AV20" s="7"/>
    </row>
    <row r="21" spans="1:53" ht="15">
      <c r="A21" s="29" t="s">
        <v>155</v>
      </c>
      <c r="B21">
        <v>874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2</v>
      </c>
      <c r="Q21">
        <v>3</v>
      </c>
      <c r="R21">
        <v>3</v>
      </c>
      <c r="S21">
        <v>3</v>
      </c>
      <c r="T21">
        <v>3</v>
      </c>
      <c r="V21">
        <v>1</v>
      </c>
      <c r="W21">
        <v>1</v>
      </c>
      <c r="X21">
        <v>2</v>
      </c>
      <c r="Y21">
        <v>1</v>
      </c>
      <c r="Z21">
        <v>1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2</v>
      </c>
      <c r="AJ21">
        <v>3</v>
      </c>
      <c r="AK21">
        <v>3</v>
      </c>
      <c r="AL21">
        <v>3</v>
      </c>
      <c r="AM21">
        <v>3</v>
      </c>
      <c r="AO21" t="e">
        <f>#REF!-#REF!</f>
        <v>#REF!</v>
      </c>
      <c r="AP21" t="e">
        <f>#REF!-#REF!</f>
        <v>#REF!</v>
      </c>
      <c r="AR21" s="9"/>
      <c r="AS21" s="28"/>
      <c r="AT21" s="7"/>
      <c r="AU21" s="25"/>
      <c r="AV21" s="7"/>
    </row>
    <row r="22" spans="1:53" ht="15">
      <c r="A22" s="29"/>
      <c r="B22">
        <v>892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1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O22" t="e">
        <f>#REF!-#REF!</f>
        <v>#REF!</v>
      </c>
      <c r="AP22" t="e">
        <f>#REF!-#REF!</f>
        <v>#REF!</v>
      </c>
      <c r="AR22" s="9"/>
      <c r="AS22" s="28"/>
      <c r="AT22" s="7"/>
      <c r="AU22" s="25"/>
      <c r="AV22" s="7"/>
    </row>
    <row r="23" spans="1:53" ht="15">
      <c r="A23" s="29"/>
      <c r="B23">
        <v>563</v>
      </c>
      <c r="C23">
        <v>2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2</v>
      </c>
      <c r="Q23">
        <v>0</v>
      </c>
      <c r="R23">
        <v>0</v>
      </c>
      <c r="S23">
        <v>0</v>
      </c>
      <c r="T23">
        <v>0</v>
      </c>
      <c r="V23">
        <v>3</v>
      </c>
      <c r="W23">
        <v>1</v>
      </c>
      <c r="X23">
        <v>2</v>
      </c>
      <c r="Y23">
        <v>0</v>
      </c>
      <c r="Z23">
        <v>1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O23" t="e">
        <f>#REF!-#REF!</f>
        <v>#REF!</v>
      </c>
      <c r="AP23" t="e">
        <f>#REF!-#REF!</f>
        <v>#REF!</v>
      </c>
      <c r="AR23" s="9"/>
      <c r="AS23" s="28"/>
      <c r="AT23" s="7"/>
      <c r="AU23" s="25"/>
      <c r="AV23" s="7"/>
    </row>
    <row r="24" spans="1:53" ht="15">
      <c r="A24" s="29"/>
      <c r="B24">
        <v>937</v>
      </c>
      <c r="C24">
        <v>0</v>
      </c>
      <c r="D24">
        <v>1</v>
      </c>
      <c r="E24">
        <v>1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V24">
        <v>0</v>
      </c>
      <c r="W24">
        <v>1</v>
      </c>
      <c r="X24">
        <v>1</v>
      </c>
      <c r="Y24">
        <v>2</v>
      </c>
      <c r="Z24">
        <v>2</v>
      </c>
      <c r="AA24">
        <v>0</v>
      </c>
      <c r="AB24">
        <v>0</v>
      </c>
      <c r="AC24">
        <v>1</v>
      </c>
      <c r="AD24">
        <v>1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O24" t="e">
        <f>#REF!-#REF!</f>
        <v>#REF!</v>
      </c>
      <c r="AP24" t="e">
        <f>#REF!-#REF!</f>
        <v>#REF!</v>
      </c>
      <c r="AR24" s="9"/>
      <c r="AS24" s="28"/>
      <c r="AT24" s="28"/>
      <c r="AU24" s="25"/>
      <c r="AV24" s="7"/>
    </row>
    <row r="25" spans="1:53" ht="15">
      <c r="A25" s="29"/>
      <c r="B25">
        <v>74</v>
      </c>
      <c r="C25">
        <v>2</v>
      </c>
      <c r="D25">
        <v>0</v>
      </c>
      <c r="E25">
        <v>1</v>
      </c>
      <c r="F25">
        <v>0</v>
      </c>
      <c r="G25">
        <v>0</v>
      </c>
      <c r="H25">
        <v>0</v>
      </c>
      <c r="I25">
        <v>2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1</v>
      </c>
      <c r="Q25">
        <v>1</v>
      </c>
      <c r="R25">
        <v>1</v>
      </c>
      <c r="S25">
        <v>1</v>
      </c>
      <c r="T25">
        <v>1</v>
      </c>
      <c r="V25">
        <v>2</v>
      </c>
      <c r="W25">
        <v>1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O25" t="e">
        <f>#REF!-#REF!</f>
        <v>#REF!</v>
      </c>
      <c r="AP25" t="e">
        <f>#REF!-#REF!</f>
        <v>#REF!</v>
      </c>
      <c r="AR25" s="26"/>
      <c r="AS25" s="7"/>
      <c r="AT25" s="7"/>
      <c r="AU25" s="25"/>
      <c r="AV25" s="7"/>
    </row>
    <row r="26" spans="1:53" ht="15">
      <c r="A26" s="29"/>
      <c r="B26">
        <v>886</v>
      </c>
      <c r="C26">
        <v>0</v>
      </c>
      <c r="D26">
        <v>0</v>
      </c>
      <c r="E26">
        <v>1</v>
      </c>
      <c r="F26">
        <v>0</v>
      </c>
      <c r="G26">
        <v>0</v>
      </c>
      <c r="H26">
        <v>0</v>
      </c>
      <c r="I26">
        <v>1</v>
      </c>
      <c r="J26">
        <v>0</v>
      </c>
      <c r="K26">
        <v>0</v>
      </c>
      <c r="L26">
        <v>0</v>
      </c>
      <c r="M26">
        <v>1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V26">
        <v>0</v>
      </c>
      <c r="W26">
        <v>0</v>
      </c>
      <c r="X26">
        <v>1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O26" t="e">
        <f>#REF!-#REF!</f>
        <v>#REF!</v>
      </c>
      <c r="AP26" t="e">
        <f>#REF!-#REF!</f>
        <v>#REF!</v>
      </c>
      <c r="AR26" s="8"/>
      <c r="AS26" s="7"/>
      <c r="AT26" s="7"/>
      <c r="AU26" s="25"/>
      <c r="AV26" s="7"/>
    </row>
    <row r="27" spans="1:53" ht="15">
      <c r="A27" s="29"/>
      <c r="B27">
        <v>569</v>
      </c>
      <c r="C27">
        <v>1</v>
      </c>
      <c r="D27">
        <v>0</v>
      </c>
      <c r="E27">
        <v>2</v>
      </c>
      <c r="F27">
        <v>0</v>
      </c>
      <c r="G27">
        <v>0</v>
      </c>
      <c r="H27">
        <v>0</v>
      </c>
      <c r="I27">
        <v>1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2</v>
      </c>
      <c r="AK27">
        <v>0</v>
      </c>
      <c r="AL27">
        <v>0</v>
      </c>
      <c r="AM27">
        <v>0</v>
      </c>
      <c r="AO27" t="e">
        <f>#REF!-#REF!</f>
        <v>#REF!</v>
      </c>
      <c r="AP27" t="e">
        <f>#REF!-#REF!</f>
        <v>#REF!</v>
      </c>
      <c r="AR27" s="12"/>
      <c r="AS27" s="13"/>
      <c r="AT27" s="13"/>
      <c r="AU27" s="25"/>
      <c r="AV27" s="7"/>
    </row>
    <row r="28" spans="1:53" ht="15">
      <c r="A28" s="29"/>
      <c r="B28">
        <v>477</v>
      </c>
      <c r="C28">
        <v>2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V28">
        <v>3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O28" t="e">
        <f>#REF!-#REF!</f>
        <v>#REF!</v>
      </c>
      <c r="AP28" t="e">
        <f>#REF!-#REF!</f>
        <v>#REF!</v>
      </c>
      <c r="AR28" s="12"/>
      <c r="AS28" s="13"/>
      <c r="AT28" s="13"/>
      <c r="AU28" s="25"/>
      <c r="AV28" s="7"/>
    </row>
    <row r="29" spans="1:53" ht="15">
      <c r="A29" s="29"/>
      <c r="B29">
        <v>20</v>
      </c>
      <c r="C29">
        <v>2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V29">
        <v>2</v>
      </c>
      <c r="W29">
        <v>2</v>
      </c>
      <c r="X29">
        <v>1</v>
      </c>
      <c r="Y29">
        <v>1</v>
      </c>
      <c r="Z29">
        <v>1</v>
      </c>
      <c r="AA29">
        <v>1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1</v>
      </c>
      <c r="AI29">
        <v>1</v>
      </c>
      <c r="AJ29">
        <v>0</v>
      </c>
      <c r="AK29">
        <v>0</v>
      </c>
      <c r="AL29">
        <v>0</v>
      </c>
      <c r="AM29">
        <v>0</v>
      </c>
      <c r="AO29" t="e">
        <f>#REF!-#REF!</f>
        <v>#REF!</v>
      </c>
      <c r="AP29" t="e">
        <f>#REF!-#REF!</f>
        <v>#REF!</v>
      </c>
      <c r="AR29" s="12"/>
      <c r="AS29" s="13"/>
      <c r="AT29" s="13"/>
      <c r="AU29" s="25"/>
      <c r="AV29" s="7"/>
    </row>
    <row r="30" spans="1:53" ht="15">
      <c r="A30" s="29"/>
      <c r="B30">
        <v>240</v>
      </c>
      <c r="C30">
        <v>3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1</v>
      </c>
      <c r="R30">
        <v>1</v>
      </c>
      <c r="S30">
        <v>1</v>
      </c>
      <c r="T30">
        <v>1</v>
      </c>
      <c r="V30">
        <v>2</v>
      </c>
      <c r="W30">
        <v>1</v>
      </c>
      <c r="X30">
        <v>1</v>
      </c>
      <c r="Y30">
        <v>1</v>
      </c>
      <c r="Z30">
        <v>1</v>
      </c>
      <c r="AA30">
        <v>1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O30" t="e">
        <f>#REF!-#REF!</f>
        <v>#REF!</v>
      </c>
      <c r="AP30" t="e">
        <f>#REF!-#REF!</f>
        <v>#REF!</v>
      </c>
      <c r="AR30" s="9"/>
      <c r="AS30" s="11"/>
      <c r="AT30" s="11"/>
      <c r="AU30" s="25"/>
      <c r="AV30" s="7"/>
    </row>
    <row r="31" spans="1:53" ht="15">
      <c r="A31" s="29"/>
      <c r="B31">
        <v>314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1</v>
      </c>
      <c r="AK31">
        <v>1</v>
      </c>
      <c r="AL31">
        <v>1</v>
      </c>
      <c r="AM31">
        <v>1</v>
      </c>
      <c r="AO31" t="e">
        <f>#REF!-#REF!</f>
        <v>#REF!</v>
      </c>
      <c r="AP31" t="e">
        <f>#REF!-#REF!</f>
        <v>#REF!</v>
      </c>
      <c r="AR31" s="9"/>
      <c r="AS31" s="11"/>
      <c r="AT31" s="11"/>
      <c r="AU31" s="25"/>
      <c r="AV31" s="7"/>
    </row>
    <row r="32" spans="1:53" ht="15">
      <c r="C32" s="4">
        <f>AVERAGE(C21:C31)</f>
        <v>1.0909090909090908</v>
      </c>
      <c r="D32" s="4">
        <f t="shared" ref="D32:H32" si="0">AVERAGE(D21:D31)</f>
        <v>9.0909090909090912E-2</v>
      </c>
      <c r="E32" s="4">
        <f t="shared" si="0"/>
        <v>0.45454545454545453</v>
      </c>
      <c r="F32" s="4">
        <f t="shared" si="0"/>
        <v>0</v>
      </c>
      <c r="G32" s="4">
        <f t="shared" si="0"/>
        <v>0</v>
      </c>
      <c r="H32" s="4">
        <f t="shared" si="0"/>
        <v>0</v>
      </c>
      <c r="V32" s="4">
        <f>AVERAGE(V21:V31)</f>
        <v>1.1818181818181819</v>
      </c>
      <c r="W32" s="4">
        <f t="shared" ref="W32:AA32" si="1">AVERAGE(W21:W31)</f>
        <v>0.63636363636363635</v>
      </c>
      <c r="X32" s="4">
        <f t="shared" si="1"/>
        <v>0.72727272727272729</v>
      </c>
      <c r="Y32" s="4">
        <f t="shared" si="1"/>
        <v>0.45454545454545453</v>
      </c>
      <c r="Z32" s="4">
        <f t="shared" si="1"/>
        <v>0.54545454545454541</v>
      </c>
      <c r="AA32" s="4">
        <f t="shared" si="1"/>
        <v>0.18181818181818182</v>
      </c>
      <c r="AO32" s="4" t="e">
        <f>AVERAGE(AO21:AO31)</f>
        <v>#REF!</v>
      </c>
      <c r="AP32" s="4" t="e">
        <f>AVERAGE(AP21:AP31)</f>
        <v>#REF!</v>
      </c>
      <c r="AR32" s="9"/>
      <c r="AS32" s="11"/>
      <c r="AT32" s="11"/>
      <c r="AU32" s="25"/>
      <c r="AV32" s="7"/>
    </row>
    <row r="33" spans="3:49">
      <c r="AR33" s="26"/>
      <c r="AS33" s="7"/>
      <c r="AT33" s="7"/>
      <c r="AU33" s="7"/>
      <c r="AV33" s="7"/>
    </row>
    <row r="34" spans="3:49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R34" s="7"/>
      <c r="AS34" s="7"/>
      <c r="AT34" s="7"/>
      <c r="AU34" s="7"/>
      <c r="AV34" s="7"/>
    </row>
    <row r="41" spans="3:49">
      <c r="F41" s="3"/>
      <c r="G41" s="3"/>
      <c r="H41" s="22"/>
      <c r="I41" s="22"/>
      <c r="J41" s="22"/>
      <c r="K41" s="3"/>
      <c r="L41" s="3"/>
    </row>
    <row r="42" spans="3:49">
      <c r="F42" s="3"/>
      <c r="G42" s="3"/>
      <c r="H42" s="22"/>
      <c r="I42" s="22"/>
      <c r="J42" s="22"/>
      <c r="K42" s="3"/>
      <c r="L42" s="3"/>
    </row>
    <row r="43" spans="3:49">
      <c r="F43" s="3"/>
      <c r="G43" s="3"/>
      <c r="H43" s="22"/>
      <c r="I43" s="22"/>
      <c r="J43" s="22"/>
      <c r="K43" s="3"/>
      <c r="L43" s="3"/>
    </row>
    <row r="44" spans="3:49">
      <c r="F44" s="3"/>
      <c r="G44" s="3"/>
      <c r="H44" s="3"/>
      <c r="I44" s="3"/>
      <c r="J44" s="3"/>
      <c r="K44" s="3"/>
      <c r="L44" s="3"/>
    </row>
    <row r="45" spans="3:49">
      <c r="F45" s="3"/>
      <c r="G45" s="3"/>
      <c r="H45" s="3"/>
      <c r="I45" s="3"/>
      <c r="J45" s="3"/>
      <c r="K45" s="3"/>
      <c r="L45" s="3"/>
    </row>
    <row r="46" spans="3:49">
      <c r="F46" s="3"/>
      <c r="G46" s="3"/>
      <c r="H46" s="3"/>
      <c r="I46" s="3"/>
      <c r="J46" s="3"/>
      <c r="K46" s="3"/>
      <c r="L46" s="3"/>
      <c r="AR46" s="10"/>
      <c r="AS46" s="10"/>
      <c r="AT46" s="10"/>
      <c r="AU46" s="10"/>
      <c r="AV46" s="10"/>
      <c r="AW46" s="10"/>
    </row>
    <row r="47" spans="3:49">
      <c r="F47" s="3"/>
      <c r="G47" s="3"/>
      <c r="H47" s="3"/>
      <c r="I47" s="3"/>
      <c r="J47" s="3"/>
      <c r="K47" s="3"/>
      <c r="L47" s="3"/>
    </row>
    <row r="48" spans="3:49">
      <c r="F48" s="3"/>
      <c r="G48" s="3"/>
      <c r="H48" s="3"/>
      <c r="I48" s="3"/>
      <c r="J48" s="3"/>
      <c r="K48" s="3"/>
      <c r="L48" s="3"/>
    </row>
    <row r="49" spans="6:12">
      <c r="F49" s="3"/>
      <c r="G49" s="3"/>
      <c r="H49" s="3"/>
      <c r="I49" s="3"/>
      <c r="J49" s="3"/>
      <c r="K49" s="3"/>
      <c r="L49" s="3"/>
    </row>
    <row r="50" spans="6:12">
      <c r="F50" s="3"/>
      <c r="G50" s="3"/>
      <c r="H50" s="3"/>
      <c r="I50" s="3"/>
      <c r="J50" s="3"/>
      <c r="K50" s="3"/>
      <c r="L50" s="3"/>
    </row>
    <row r="51" spans="6:12">
      <c r="F51" s="3"/>
      <c r="G51" s="3"/>
      <c r="H51" s="3"/>
      <c r="I51" s="3"/>
      <c r="J51" s="3"/>
      <c r="K51" s="3"/>
      <c r="L51" s="3"/>
    </row>
    <row r="52" spans="6:12">
      <c r="F52" s="3"/>
      <c r="G52" s="3"/>
      <c r="H52" s="3"/>
      <c r="I52" s="3"/>
      <c r="J52" s="3"/>
      <c r="K52" s="3"/>
      <c r="L52" s="3"/>
    </row>
    <row r="53" spans="6:12">
      <c r="F53" s="3"/>
      <c r="G53" s="3"/>
      <c r="H53" s="3"/>
      <c r="I53" s="3"/>
      <c r="J53" s="3"/>
      <c r="K53" s="3"/>
      <c r="L53" s="3"/>
    </row>
    <row r="54" spans="6:12">
      <c r="F54" s="3"/>
      <c r="G54" s="3"/>
      <c r="H54" s="3"/>
      <c r="I54" s="3"/>
      <c r="J54" s="3"/>
      <c r="K54" s="3"/>
      <c r="L54" s="3"/>
    </row>
    <row r="55" spans="6:12">
      <c r="F55" s="3"/>
      <c r="G55" s="3"/>
      <c r="H55" s="3"/>
      <c r="I55" s="3"/>
      <c r="J55" s="3"/>
      <c r="K55" s="3"/>
      <c r="L55" s="3"/>
    </row>
    <row r="56" spans="6:12">
      <c r="F56" s="3"/>
      <c r="G56" s="3"/>
      <c r="H56" s="3"/>
      <c r="I56" s="3"/>
      <c r="J56" s="3"/>
      <c r="K56" s="3"/>
      <c r="L56" s="3"/>
    </row>
    <row r="57" spans="6:12">
      <c r="F57" s="3"/>
      <c r="G57" s="3"/>
      <c r="H57" s="3"/>
      <c r="I57" s="3"/>
      <c r="J57" s="3"/>
      <c r="K57" s="3"/>
      <c r="L57" s="3"/>
    </row>
    <row r="58" spans="6:12">
      <c r="F58" s="3"/>
      <c r="G58" s="3"/>
      <c r="H58" s="3"/>
      <c r="I58" s="3"/>
      <c r="J58" s="3"/>
      <c r="K58" s="3"/>
      <c r="L58" s="3"/>
    </row>
    <row r="59" spans="6:12">
      <c r="F59" s="3"/>
      <c r="G59" s="3"/>
      <c r="H59" s="3"/>
      <c r="I59" s="3"/>
      <c r="J59" s="3"/>
      <c r="K59" s="3"/>
      <c r="L59" s="3"/>
    </row>
    <row r="60" spans="6:12">
      <c r="F60" s="3"/>
      <c r="G60" s="3"/>
      <c r="H60" s="3"/>
      <c r="I60" s="3"/>
      <c r="J60" s="3"/>
      <c r="K60" s="3"/>
      <c r="L60" s="3"/>
    </row>
    <row r="61" spans="6:12">
      <c r="F61" s="3"/>
      <c r="G61" s="3"/>
      <c r="H61" s="3"/>
      <c r="I61" s="3"/>
      <c r="J61" s="3"/>
      <c r="K61" s="3"/>
      <c r="L61" s="3"/>
    </row>
    <row r="62" spans="6:12">
      <c r="F62" s="3"/>
      <c r="G62" s="3"/>
      <c r="H62" s="3"/>
      <c r="I62" s="3"/>
      <c r="J62" s="3"/>
      <c r="K62" s="3"/>
      <c r="L62" s="3"/>
    </row>
    <row r="63" spans="6:12">
      <c r="F63" s="3"/>
      <c r="G63" s="3"/>
      <c r="H63" s="3"/>
      <c r="I63" s="3"/>
      <c r="J63" s="3"/>
      <c r="K63" s="3"/>
      <c r="L63" s="3"/>
    </row>
    <row r="64" spans="6:12">
      <c r="F64" s="3"/>
      <c r="G64" s="3"/>
      <c r="H64" s="3"/>
      <c r="I64" s="3"/>
      <c r="J64" s="3"/>
      <c r="K64" s="3"/>
      <c r="L64" s="3"/>
    </row>
    <row r="65" spans="6:12">
      <c r="F65" s="3"/>
      <c r="G65" s="3"/>
      <c r="H65" s="3"/>
      <c r="I65" s="3"/>
      <c r="J65" s="3"/>
      <c r="K65" s="3"/>
      <c r="L65" s="3"/>
    </row>
    <row r="66" spans="6:12">
      <c r="F66" s="3"/>
      <c r="G66" s="3"/>
      <c r="H66" s="3"/>
      <c r="I66" s="3"/>
      <c r="J66" s="3"/>
      <c r="K66" s="3"/>
      <c r="L66" s="3"/>
    </row>
    <row r="67" spans="6:12">
      <c r="F67" s="3"/>
      <c r="G67" s="3"/>
      <c r="H67" s="3"/>
      <c r="I67" s="3"/>
      <c r="J67" s="3"/>
      <c r="K67" s="3"/>
      <c r="L67" s="3"/>
    </row>
  </sheetData>
  <mergeCells count="4">
    <mergeCell ref="C1:T1"/>
    <mergeCell ref="V1:AM1"/>
    <mergeCell ref="A4:A19"/>
    <mergeCell ref="A21:A3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3751F-6CDA-4A41-AF7C-CCF9D4099F07}">
  <dimension ref="A1:C48"/>
  <sheetViews>
    <sheetView topLeftCell="A27" workbookViewId="0">
      <selection activeCell="F8" sqref="F8"/>
    </sheetView>
  </sheetViews>
  <sheetFormatPr defaultRowHeight="14.25"/>
  <cols>
    <col min="2" max="2" width="39.125" customWidth="1"/>
    <col min="3" max="3" width="43.5" customWidth="1"/>
  </cols>
  <sheetData>
    <row r="1" spans="1:3">
      <c r="A1" t="s">
        <v>0</v>
      </c>
      <c r="B1" t="s">
        <v>156</v>
      </c>
      <c r="C1" t="s">
        <v>157</v>
      </c>
    </row>
    <row r="2" spans="1:3">
      <c r="A2">
        <v>921</v>
      </c>
      <c r="B2" s="31"/>
      <c r="C2" s="31" t="s">
        <v>158</v>
      </c>
    </row>
    <row r="3" spans="1:3" ht="57">
      <c r="A3">
        <v>897</v>
      </c>
      <c r="B3" s="31"/>
      <c r="C3" s="31" t="s">
        <v>159</v>
      </c>
    </row>
    <row r="4" spans="1:3" ht="42.75">
      <c r="A4">
        <v>182</v>
      </c>
      <c r="B4" s="31"/>
      <c r="C4" s="31" t="s">
        <v>160</v>
      </c>
    </row>
    <row r="5" spans="1:3">
      <c r="A5">
        <v>833</v>
      </c>
      <c r="B5" s="31"/>
      <c r="C5" s="31"/>
    </row>
    <row r="6" spans="1:3">
      <c r="A6">
        <v>140</v>
      </c>
      <c r="B6" s="31"/>
      <c r="C6" s="31"/>
    </row>
    <row r="7" spans="1:3">
      <c r="A7">
        <v>928</v>
      </c>
      <c r="B7" s="31"/>
      <c r="C7" s="31"/>
    </row>
    <row r="8" spans="1:3">
      <c r="A8">
        <v>912</v>
      </c>
      <c r="B8" s="31"/>
      <c r="C8" s="31"/>
    </row>
    <row r="9" spans="1:3">
      <c r="A9">
        <v>157</v>
      </c>
      <c r="B9" s="31"/>
      <c r="C9" s="31"/>
    </row>
    <row r="10" spans="1:3">
      <c r="A10">
        <v>117</v>
      </c>
      <c r="B10" s="31"/>
      <c r="C10" s="31"/>
    </row>
    <row r="11" spans="1:3">
      <c r="A11">
        <v>238</v>
      </c>
      <c r="B11" s="31"/>
      <c r="C11" s="31"/>
    </row>
    <row r="12" spans="1:3" ht="42.75">
      <c r="A12">
        <v>448</v>
      </c>
      <c r="B12" s="31"/>
      <c r="C12" s="31" t="s">
        <v>161</v>
      </c>
    </row>
    <row r="13" spans="1:3">
      <c r="A13">
        <v>569</v>
      </c>
      <c r="B13" s="31"/>
      <c r="C13" s="31"/>
    </row>
    <row r="14" spans="1:3">
      <c r="A14">
        <v>541</v>
      </c>
      <c r="B14" s="31" t="s">
        <v>162</v>
      </c>
      <c r="C14" s="31" t="s">
        <v>163</v>
      </c>
    </row>
    <row r="15" spans="1:3" ht="57">
      <c r="A15">
        <v>129</v>
      </c>
      <c r="B15" s="31" t="s">
        <v>164</v>
      </c>
      <c r="C15" s="31" t="s">
        <v>165</v>
      </c>
    </row>
    <row r="16" spans="1:3">
      <c r="A16">
        <v>460</v>
      </c>
      <c r="B16" s="31"/>
      <c r="C16" s="31" t="s">
        <v>166</v>
      </c>
    </row>
    <row r="17" spans="1:3">
      <c r="A17">
        <v>697</v>
      </c>
      <c r="B17" s="31"/>
      <c r="C17" s="31" t="s">
        <v>167</v>
      </c>
    </row>
    <row r="18" spans="1:3">
      <c r="A18">
        <v>416</v>
      </c>
      <c r="B18" s="31"/>
      <c r="C18" s="31" t="s">
        <v>168</v>
      </c>
    </row>
    <row r="19" spans="1:3">
      <c r="A19">
        <v>160</v>
      </c>
      <c r="B19" s="31"/>
      <c r="C19" s="31"/>
    </row>
    <row r="20" spans="1:3">
      <c r="A20">
        <v>886</v>
      </c>
      <c r="B20" s="31" t="s">
        <v>169</v>
      </c>
      <c r="C20" s="31" t="s">
        <v>170</v>
      </c>
    </row>
    <row r="21" spans="1:3">
      <c r="A21">
        <v>586</v>
      </c>
      <c r="B21" s="31"/>
      <c r="C21" s="31"/>
    </row>
    <row r="22" spans="1:3">
      <c r="A22">
        <v>785</v>
      </c>
      <c r="B22" s="31"/>
      <c r="C22" s="31"/>
    </row>
    <row r="23" spans="1:3">
      <c r="A23">
        <v>804</v>
      </c>
      <c r="B23" s="31" t="s">
        <v>171</v>
      </c>
      <c r="C23" s="31"/>
    </row>
    <row r="24" spans="1:3">
      <c r="A24">
        <v>307</v>
      </c>
      <c r="B24" s="31" t="s">
        <v>172</v>
      </c>
      <c r="C24" s="31"/>
    </row>
    <row r="25" spans="1:3">
      <c r="A25">
        <v>577</v>
      </c>
      <c r="B25" s="31" t="s">
        <v>173</v>
      </c>
      <c r="C25" s="31"/>
    </row>
    <row r="26" spans="1:3">
      <c r="A26">
        <v>331</v>
      </c>
      <c r="B26" s="31" t="s">
        <v>174</v>
      </c>
      <c r="C26" s="31"/>
    </row>
    <row r="27" spans="1:3" ht="28.5">
      <c r="A27">
        <v>801</v>
      </c>
      <c r="B27" s="31"/>
      <c r="C27" s="31" t="s">
        <v>175</v>
      </c>
    </row>
    <row r="28" spans="1:3">
      <c r="A28">
        <v>871</v>
      </c>
      <c r="B28" s="31"/>
      <c r="C28" s="31"/>
    </row>
    <row r="29" spans="1:3">
      <c r="A29">
        <v>555</v>
      </c>
      <c r="B29" s="31"/>
      <c r="C29" s="31"/>
    </row>
    <row r="30" spans="1:3">
      <c r="A30">
        <v>637</v>
      </c>
      <c r="B30" s="31"/>
      <c r="C30" s="31"/>
    </row>
    <row r="31" spans="1:3" ht="28.5">
      <c r="A31">
        <v>186</v>
      </c>
      <c r="B31" s="31" t="s">
        <v>176</v>
      </c>
      <c r="C31" s="31"/>
    </row>
    <row r="32" spans="1:3">
      <c r="A32">
        <v>759</v>
      </c>
    </row>
    <row r="33" spans="1:3">
      <c r="A33">
        <v>436</v>
      </c>
    </row>
    <row r="34" spans="1:3">
      <c r="A34">
        <v>846</v>
      </c>
    </row>
    <row r="35" spans="1:3">
      <c r="A35" s="2">
        <v>995</v>
      </c>
      <c r="B35" s="2"/>
      <c r="C35" s="2"/>
    </row>
    <row r="36" spans="1:3">
      <c r="A36">
        <v>671</v>
      </c>
    </row>
    <row r="37" spans="1:3">
      <c r="A37">
        <v>898</v>
      </c>
    </row>
    <row r="38" spans="1:3">
      <c r="A38">
        <v>525</v>
      </c>
      <c r="B38" s="31"/>
      <c r="C38" s="31"/>
    </row>
    <row r="39" spans="1:3">
      <c r="A39">
        <v>315</v>
      </c>
      <c r="B39" s="31"/>
      <c r="C39" s="31"/>
    </row>
    <row r="40" spans="1:3" ht="71.25">
      <c r="A40">
        <v>674</v>
      </c>
      <c r="B40" s="31" t="s">
        <v>177</v>
      </c>
      <c r="C40" s="31" t="s">
        <v>178</v>
      </c>
    </row>
    <row r="41" spans="1:3">
      <c r="A41">
        <v>275</v>
      </c>
      <c r="B41" s="31"/>
      <c r="C41" s="31"/>
    </row>
    <row r="42" spans="1:3">
      <c r="A42">
        <v>490</v>
      </c>
      <c r="B42" s="31"/>
      <c r="C42" s="31"/>
    </row>
    <row r="43" spans="1:3">
      <c r="A43">
        <v>610</v>
      </c>
      <c r="B43" s="31"/>
      <c r="C43" s="31"/>
    </row>
    <row r="44" spans="1:3">
      <c r="A44">
        <v>668</v>
      </c>
      <c r="B44" s="31"/>
      <c r="C44" s="31"/>
    </row>
    <row r="45" spans="1:3">
      <c r="A45">
        <v>448</v>
      </c>
      <c r="B45" s="31"/>
      <c r="C45" s="31"/>
    </row>
    <row r="46" spans="1:3">
      <c r="A46">
        <v>229</v>
      </c>
      <c r="B46" s="31"/>
      <c r="C46" s="31" t="s">
        <v>179</v>
      </c>
    </row>
    <row r="47" spans="1:3">
      <c r="A47">
        <v>614</v>
      </c>
      <c r="B47" s="31"/>
      <c r="C47" s="31"/>
    </row>
    <row r="48" spans="1:3">
      <c r="A48">
        <v>314</v>
      </c>
      <c r="B48" s="31"/>
      <c r="C48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Cranfield University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"%username%"</dc:creator>
  <cp:keywords/>
  <dc:description/>
  <cp:lastModifiedBy>Steve Daniels</cp:lastModifiedBy>
  <cp:revision/>
  <dcterms:created xsi:type="dcterms:W3CDTF">2018-05-14T07:58:29Z</dcterms:created>
  <dcterms:modified xsi:type="dcterms:W3CDTF">2020-01-09T13:49:11Z</dcterms:modified>
  <cp:category/>
  <cp:contentStatus/>
</cp:coreProperties>
</file>