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m_hakim-khalili_cranfield_ac_uk/Documents/s276905/Cranfield/PhD/Paper Publication/Polymer Degradation and Stability/Data for CORD-cut from unneccessary info/"/>
    </mc:Choice>
  </mc:AlternateContent>
  <xr:revisionPtr revIDLastSave="64" documentId="11_357D0F8664AFF14C4AF957F442A04102EDD28388" xr6:coauthVersionLast="47" xr6:coauthVersionMax="47" xr10:uidLastSave="{6D56C893-E500-40A4-9F90-D7150C4C5138}"/>
  <bookViews>
    <workbookView xWindow="-28920" yWindow="-120" windowWidth="29040" windowHeight="15840" xr2:uid="{00000000-000D-0000-FFFF-FFFF00000000}"/>
  </bookViews>
  <sheets>
    <sheet name="0QY-3s" sheetId="3" r:id="rId1"/>
    <sheet name="1.8QY-3s" sheetId="1" r:id="rId2"/>
    <sheet name="9QY-3s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3" l="1"/>
  <c r="C4" i="1"/>
  <c r="H16" i="4"/>
  <c r="H12" i="4"/>
  <c r="H8" i="4"/>
  <c r="H4" i="4"/>
  <c r="C4" i="4" l="1"/>
  <c r="H16" i="3"/>
  <c r="H12" i="3"/>
  <c r="H8" i="3"/>
  <c r="H4" i="3"/>
  <c r="C4" i="3"/>
  <c r="H4" i="1"/>
  <c r="H8" i="1"/>
  <c r="H12" i="1"/>
  <c r="H16" i="1"/>
  <c r="L18" i="3" l="1"/>
  <c r="L13" i="3"/>
  <c r="L8" i="3"/>
  <c r="L17" i="3"/>
  <c r="L12" i="3"/>
  <c r="L5" i="3"/>
  <c r="L16" i="3"/>
  <c r="L10" i="3"/>
  <c r="L4" i="3"/>
  <c r="L6" i="3"/>
  <c r="L14" i="3"/>
  <c r="L9" i="3"/>
  <c r="I17" i="4"/>
  <c r="L8" i="4"/>
  <c r="L13" i="4"/>
  <c r="L18" i="4"/>
  <c r="L9" i="4"/>
  <c r="L14" i="4"/>
  <c r="L4" i="4"/>
  <c r="L10" i="4"/>
  <c r="L16" i="4"/>
  <c r="L5" i="4"/>
  <c r="L12" i="4"/>
  <c r="L17" i="4"/>
  <c r="L4" i="1"/>
  <c r="L17" i="1"/>
  <c r="L14" i="1"/>
  <c r="L8" i="1"/>
  <c r="L5" i="1"/>
  <c r="L18" i="1"/>
  <c r="L16" i="1"/>
  <c r="L19" i="1"/>
  <c r="L13" i="1"/>
  <c r="L15" i="1"/>
  <c r="L12" i="1"/>
  <c r="L11" i="1"/>
  <c r="L10" i="1"/>
  <c r="L7" i="1"/>
  <c r="L9" i="1"/>
  <c r="L6" i="1"/>
  <c r="I14" i="4"/>
  <c r="B23" i="4"/>
  <c r="I4" i="4"/>
  <c r="D5" i="4"/>
  <c r="B24" i="4"/>
  <c r="I18" i="4"/>
  <c r="I8" i="4"/>
  <c r="B26" i="4"/>
  <c r="I16" i="4"/>
  <c r="D6" i="4"/>
  <c r="B25" i="4"/>
  <c r="I12" i="4"/>
  <c r="D4" i="4"/>
  <c r="I9" i="4"/>
  <c r="I5" i="4"/>
  <c r="I13" i="4"/>
  <c r="I10" i="4"/>
  <c r="B26" i="3"/>
  <c r="D5" i="3"/>
  <c r="I10" i="3"/>
  <c r="I13" i="3"/>
  <c r="D4" i="3"/>
  <c r="I5" i="3"/>
  <c r="I14" i="3"/>
  <c r="I17" i="3"/>
  <c r="D6" i="3"/>
  <c r="I8" i="3"/>
  <c r="I18" i="3"/>
  <c r="B23" i="3"/>
  <c r="I9" i="3"/>
  <c r="I12" i="3"/>
  <c r="B24" i="3"/>
  <c r="I4" i="3"/>
  <c r="B25" i="3"/>
  <c r="I6" i="3"/>
  <c r="I16" i="3"/>
  <c r="D7" i="1"/>
  <c r="D6" i="1"/>
  <c r="D5" i="1"/>
  <c r="D4" i="1"/>
  <c r="I12" i="1"/>
  <c r="I7" i="1"/>
  <c r="B26" i="1"/>
  <c r="I19" i="1"/>
  <c r="I13" i="1"/>
  <c r="I10" i="1"/>
  <c r="I9" i="1"/>
  <c r="B23" i="1"/>
  <c r="I6" i="1"/>
  <c r="I18" i="1"/>
  <c r="I15" i="1"/>
  <c r="I16" i="1"/>
  <c r="B25" i="1"/>
  <c r="I4" i="1"/>
  <c r="B24" i="1"/>
  <c r="I8" i="1"/>
  <c r="I17" i="1"/>
  <c r="I14" i="1"/>
  <c r="I11" i="1"/>
  <c r="I5" i="1"/>
  <c r="J8" i="4" l="1"/>
  <c r="K8" i="4"/>
  <c r="J12" i="4"/>
  <c r="K12" i="4"/>
  <c r="F4" i="1"/>
  <c r="J16" i="4"/>
  <c r="K16" i="4"/>
  <c r="J4" i="4"/>
  <c r="K4" i="4"/>
  <c r="F4" i="4"/>
  <c r="K4" i="3"/>
  <c r="K12" i="3"/>
  <c r="J12" i="3"/>
  <c r="F4" i="3"/>
  <c r="J16" i="3"/>
  <c r="K16" i="3"/>
  <c r="K8" i="3"/>
  <c r="J8" i="3"/>
  <c r="K8" i="1"/>
  <c r="J8" i="1"/>
  <c r="J12" i="1"/>
  <c r="K12" i="1"/>
  <c r="K16" i="1"/>
  <c r="J16" i="1"/>
  <c r="K4" i="1"/>
  <c r="J4" i="1"/>
</calcChain>
</file>

<file path=xl/sharedStrings.xml><?xml version="1.0" encoding="utf-8"?>
<sst xmlns="http://schemas.openxmlformats.org/spreadsheetml/2006/main" count="45" uniqueCount="12">
  <si>
    <t>Mean</t>
  </si>
  <si>
    <t>STD</t>
  </si>
  <si>
    <r>
      <t>Temp (</t>
    </r>
    <r>
      <rPr>
        <sz val="11"/>
        <color theme="1"/>
        <rFont val="Arial"/>
        <family val="2"/>
      </rPr>
      <t>°</t>
    </r>
    <r>
      <rPr>
        <sz val="11"/>
        <color theme="1"/>
        <rFont val="Calibri"/>
        <family val="2"/>
        <scheme val="minor"/>
      </rPr>
      <t>C)</t>
    </r>
  </si>
  <si>
    <t>lost weight (g)</t>
  </si>
  <si>
    <t>Lost weight  (g) after 7 days</t>
  </si>
  <si>
    <t>9QY-3s</t>
  </si>
  <si>
    <t>0QY-3s</t>
  </si>
  <si>
    <t>1.8QY-3s</t>
  </si>
  <si>
    <t>Day</t>
  </si>
  <si>
    <t>NDW</t>
  </si>
  <si>
    <t>Mean NDW</t>
  </si>
  <si>
    <r>
      <t>Temp (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scheme val="minor"/>
      </rPr>
      <t>C)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</si>
</sst>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/>
    <xf numFmtId="0" fontId="0" fillId="0" borderId="0" xfId="0" applyAlignment="1">
      <alignment horizontal="center" vertical="center"/>
    </xf>
    <xf numFmtId="164" fontId="0" fillId="2" borderId="0" xfId="0" applyNumberFormat="1" applyFill="1"/>
    <xf numFmtId="165" fontId="0" fillId="0" borderId="0" xfId="0" applyNumberFormat="1"/>
    <xf numFmtId="164" fontId="0" fillId="0" borderId="0" xfId="0" applyNumberFormat="1" applyFill="1"/>
    <xf numFmtId="2" fontId="0" fillId="0" borderId="0" xfId="0" applyNumberFormat="1"/>
    <xf numFmtId="2" fontId="0" fillId="2" borderId="0" xfId="0" applyNumberFormat="1" applyFill="1"/>
    <xf numFmtId="164" fontId="0" fillId="3" borderId="0" xfId="0" applyNumberFormat="1" applyFill="1" applyAlignment="1">
      <alignment horizontal="center" vertical="center" wrapText="1"/>
    </xf>
    <xf numFmtId="164" fontId="0" fillId="3" borderId="0" xfId="0" applyNumberFormat="1" applyFill="1"/>
    <xf numFmtId="14" fontId="2" fillId="4" borderId="0" xfId="0" applyNumberFormat="1" applyFont="1" applyFill="1" applyAlignment="1">
      <alignment horizontal="center" vertical="center"/>
    </xf>
    <xf numFmtId="1" fontId="0" fillId="3" borderId="0" xfId="0" applyNumberFormat="1" applyFill="1" applyAlignment="1">
      <alignment horizontal="center" vertical="center"/>
    </xf>
    <xf numFmtId="14" fontId="2" fillId="4" borderId="0" xfId="0" applyNumberFormat="1" applyFont="1" applyFill="1" applyAlignment="1">
      <alignment horizontal="left"/>
    </xf>
    <xf numFmtId="0" fontId="0" fillId="5" borderId="0" xfId="0" applyFill="1" applyAlignment="1">
      <alignment horizontal="center" vertical="center"/>
    </xf>
    <xf numFmtId="0" fontId="0" fillId="5" borderId="0" xfId="0" applyFill="1" applyAlignment="1">
      <alignment horizontal="center"/>
    </xf>
    <xf numFmtId="1" fontId="0" fillId="0" borderId="0" xfId="0" applyNumberFormat="1" applyAlignment="1">
      <alignment horizontal="center" vertical="center"/>
    </xf>
    <xf numFmtId="14" fontId="2" fillId="4" borderId="0" xfId="0" applyNumberFormat="1" applyFont="1" applyFill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L26"/>
  <sheetViews>
    <sheetView tabSelected="1" workbookViewId="0"/>
  </sheetViews>
  <sheetFormatPr defaultRowHeight="14.4" x14ac:dyDescent="0.55000000000000004"/>
  <cols>
    <col min="1" max="1" width="8.89453125" bestFit="1" customWidth="1"/>
    <col min="2" max="2" width="18.83984375" customWidth="1"/>
    <col min="5" max="5" width="10.05078125" bestFit="1" customWidth="1"/>
    <col min="7" max="7" width="16.47265625" customWidth="1"/>
    <col min="10" max="10" width="10.05078125" bestFit="1" customWidth="1"/>
    <col min="12" max="12" width="13.83984375" bestFit="1" customWidth="1"/>
  </cols>
  <sheetData>
    <row r="2" spans="1:12" x14ac:dyDescent="0.55000000000000004">
      <c r="B2" s="14" t="s">
        <v>8</v>
      </c>
      <c r="G2" s="14" t="s">
        <v>8</v>
      </c>
    </row>
    <row r="3" spans="1:12" x14ac:dyDescent="0.55000000000000004">
      <c r="A3" t="s">
        <v>11</v>
      </c>
      <c r="B3" s="14">
        <v>0</v>
      </c>
      <c r="C3" s="3" t="s">
        <v>0</v>
      </c>
      <c r="D3" s="3" t="s">
        <v>9</v>
      </c>
      <c r="E3" s="3" t="s">
        <v>10</v>
      </c>
      <c r="F3" s="3" t="s">
        <v>1</v>
      </c>
      <c r="G3" s="14">
        <v>7</v>
      </c>
      <c r="H3" s="3" t="s">
        <v>0</v>
      </c>
      <c r="I3" s="3" t="s">
        <v>9</v>
      </c>
      <c r="J3" s="3" t="s">
        <v>10</v>
      </c>
      <c r="K3" s="3" t="s">
        <v>1</v>
      </c>
      <c r="L3" s="3" t="s">
        <v>3</v>
      </c>
    </row>
    <row r="4" spans="1:12" x14ac:dyDescent="0.55000000000000004">
      <c r="A4" s="16">
        <v>45</v>
      </c>
      <c r="B4" s="2">
        <v>0.15920000000000001</v>
      </c>
      <c r="C4" s="2">
        <f>AVERAGE(B4:B11)</f>
        <v>0.15826666666666667</v>
      </c>
      <c r="D4" s="2">
        <f>B4/$C$4</f>
        <v>1.0058972198820557</v>
      </c>
      <c r="E4" s="8">
        <v>1</v>
      </c>
      <c r="F4" s="8">
        <f>_xlfn.STDEV.S(D4:D11)</f>
        <v>5.6982937061789201E-3</v>
      </c>
      <c r="G4" s="5">
        <v>0.15290000000000001</v>
      </c>
      <c r="H4" s="2">
        <f>AVERAGE(G4:G7)</f>
        <v>0.15180000000000002</v>
      </c>
      <c r="I4" s="7">
        <f>G4/$C$4</f>
        <v>0.9660909856781803</v>
      </c>
      <c r="J4" s="8">
        <f>AVERAGE(I4:I7)</f>
        <v>0.95914069081718623</v>
      </c>
      <c r="K4" s="4">
        <f>_xlfn.STDEV.S(I4:I7)</f>
        <v>1.4858436414875525E-2</v>
      </c>
      <c r="L4" s="2">
        <f>$C$4-G4</f>
        <v>5.3666666666666585E-3</v>
      </c>
    </row>
    <row r="5" spans="1:12" x14ac:dyDescent="0.55000000000000004">
      <c r="A5" s="16"/>
      <c r="B5" s="2">
        <v>0.15820000000000001</v>
      </c>
      <c r="C5" s="2"/>
      <c r="D5" s="2">
        <f t="shared" ref="D5:D6" si="0">B5/$C$4</f>
        <v>0.99957877000842466</v>
      </c>
      <c r="E5" s="2"/>
      <c r="F5" s="2"/>
      <c r="G5" s="5">
        <v>0.14910000000000001</v>
      </c>
      <c r="H5" s="2"/>
      <c r="I5" s="7">
        <f>G5/$C$4</f>
        <v>0.94208087615838254</v>
      </c>
      <c r="J5" s="7"/>
      <c r="K5" s="2"/>
      <c r="L5" s="2">
        <f t="shared" ref="L5:L18" si="1">$C$4-G5</f>
        <v>9.1666666666666563E-3</v>
      </c>
    </row>
    <row r="6" spans="1:12" x14ac:dyDescent="0.55000000000000004">
      <c r="A6" s="16"/>
      <c r="B6" s="2">
        <v>0.15740000000000001</v>
      </c>
      <c r="C6" s="2"/>
      <c r="D6" s="2">
        <f t="shared" si="0"/>
        <v>0.99452401010951985</v>
      </c>
      <c r="E6" s="2"/>
      <c r="F6" s="2"/>
      <c r="G6" s="5">
        <v>0.15340000000000001</v>
      </c>
      <c r="H6" s="2"/>
      <c r="I6" s="7">
        <f>G6/$C$4</f>
        <v>0.96925021061499583</v>
      </c>
      <c r="J6" s="7"/>
      <c r="K6" s="2"/>
      <c r="L6" s="2">
        <f t="shared" si="1"/>
        <v>4.866666666666658E-3</v>
      </c>
    </row>
    <row r="7" spans="1:12" x14ac:dyDescent="0.55000000000000004">
      <c r="A7" s="16"/>
      <c r="B7" s="2"/>
      <c r="C7" s="2"/>
      <c r="D7" s="2"/>
      <c r="E7" s="2"/>
      <c r="F7" s="2"/>
      <c r="G7" s="5"/>
      <c r="H7" s="2"/>
      <c r="I7" s="7"/>
      <c r="J7" s="7"/>
      <c r="K7" s="2"/>
      <c r="L7" s="2"/>
    </row>
    <row r="8" spans="1:12" x14ac:dyDescent="0.55000000000000004">
      <c r="A8" s="16">
        <v>37</v>
      </c>
      <c r="B8" s="2"/>
      <c r="C8" s="2"/>
      <c r="D8" s="2"/>
      <c r="E8" s="2"/>
      <c r="F8" s="2"/>
      <c r="G8" s="5">
        <v>0.156</v>
      </c>
      <c r="H8" s="2">
        <f>AVERAGE(G8:G11)</f>
        <v>0.15413333333333332</v>
      </c>
      <c r="I8" s="7">
        <f>G8/$C$4</f>
        <v>0.98567818028643639</v>
      </c>
      <c r="J8" s="8">
        <f>AVERAGE(I8:I11)</f>
        <v>0.97388374052232518</v>
      </c>
      <c r="K8" s="4">
        <f>_xlfn.STDEV.S(I8:I11)</f>
        <v>1.0522321817015014E-2</v>
      </c>
      <c r="L8" s="2">
        <f t="shared" si="1"/>
        <v>2.2666666666666668E-3</v>
      </c>
    </row>
    <row r="9" spans="1:12" x14ac:dyDescent="0.55000000000000004">
      <c r="A9" s="16"/>
      <c r="B9" s="2"/>
      <c r="C9" s="2"/>
      <c r="D9" s="2"/>
      <c r="E9" s="2"/>
      <c r="F9" s="2"/>
      <c r="G9" s="5">
        <v>0.15359999999999999</v>
      </c>
      <c r="H9" s="2"/>
      <c r="I9" s="7">
        <f>G9/$C$4</f>
        <v>0.97051390058972187</v>
      </c>
      <c r="J9" s="7"/>
      <c r="K9" s="2"/>
      <c r="L9" s="2">
        <f t="shared" si="1"/>
        <v>4.6666666666666801E-3</v>
      </c>
    </row>
    <row r="10" spans="1:12" x14ac:dyDescent="0.55000000000000004">
      <c r="A10" s="16"/>
      <c r="B10" s="2"/>
      <c r="C10" s="2"/>
      <c r="D10" s="2"/>
      <c r="E10" s="2"/>
      <c r="F10" s="2"/>
      <c r="G10" s="5">
        <v>0.15279999999999999</v>
      </c>
      <c r="H10" s="2"/>
      <c r="I10" s="7">
        <f>G10/$C$4</f>
        <v>0.96545914069081717</v>
      </c>
      <c r="J10" s="7"/>
      <c r="K10" s="2"/>
      <c r="L10" s="2">
        <f t="shared" si="1"/>
        <v>5.4666666666666752E-3</v>
      </c>
    </row>
    <row r="11" spans="1:12" x14ac:dyDescent="0.55000000000000004">
      <c r="A11" s="16"/>
      <c r="B11" s="2"/>
      <c r="C11" s="2"/>
      <c r="D11" s="2"/>
      <c r="E11" s="2"/>
      <c r="F11" s="2"/>
      <c r="G11" s="5"/>
      <c r="H11" s="2"/>
      <c r="I11" s="7"/>
      <c r="J11" s="7"/>
      <c r="K11" s="2"/>
      <c r="L11" s="2"/>
    </row>
    <row r="12" spans="1:12" x14ac:dyDescent="0.55000000000000004">
      <c r="A12" s="16">
        <v>20</v>
      </c>
      <c r="B12" s="6"/>
      <c r="C12" s="2"/>
      <c r="D12" s="2"/>
      <c r="E12" s="2"/>
      <c r="F12" s="2"/>
      <c r="G12" s="5">
        <v>0.1542</v>
      </c>
      <c r="H12" s="2">
        <f>AVERAGE(G12:G15)</f>
        <v>0.15380000000000002</v>
      </c>
      <c r="I12" s="7">
        <f>G12/$C$4</f>
        <v>0.97430497051390064</v>
      </c>
      <c r="J12" s="8">
        <f>AVERAGE(I12:I15)</f>
        <v>0.97177759056444823</v>
      </c>
      <c r="K12" s="4">
        <f>_xlfn.STDEV.S(I12:I15)</f>
        <v>2.8954774820699027E-3</v>
      </c>
      <c r="L12" s="2">
        <f t="shared" si="1"/>
        <v>4.0666666666666629E-3</v>
      </c>
    </row>
    <row r="13" spans="1:12" x14ac:dyDescent="0.55000000000000004">
      <c r="A13" s="16"/>
      <c r="B13" s="6"/>
      <c r="C13" s="2"/>
      <c r="D13" s="2"/>
      <c r="E13" s="2"/>
      <c r="F13" s="2"/>
      <c r="G13" s="5">
        <v>0.15390000000000001</v>
      </c>
      <c r="H13" s="2"/>
      <c r="I13" s="7">
        <f>G13/$C$4</f>
        <v>0.97240943555181136</v>
      </c>
      <c r="J13" s="7"/>
      <c r="K13" s="2"/>
      <c r="L13" s="2">
        <f t="shared" si="1"/>
        <v>4.3666666666666576E-3</v>
      </c>
    </row>
    <row r="14" spans="1:12" x14ac:dyDescent="0.55000000000000004">
      <c r="A14" s="16"/>
      <c r="B14" s="6"/>
      <c r="C14" s="2"/>
      <c r="D14" s="2"/>
      <c r="E14" s="2"/>
      <c r="F14" s="2"/>
      <c r="G14" s="5">
        <v>0.15329999999999999</v>
      </c>
      <c r="H14" s="2"/>
      <c r="I14" s="7">
        <f>G14/$C$4</f>
        <v>0.96861836562763259</v>
      </c>
      <c r="J14" s="7"/>
      <c r="K14" s="2"/>
      <c r="L14" s="2">
        <f t="shared" si="1"/>
        <v>4.9666666666666748E-3</v>
      </c>
    </row>
    <row r="15" spans="1:12" x14ac:dyDescent="0.55000000000000004">
      <c r="A15" s="16"/>
      <c r="B15" s="6"/>
      <c r="C15" s="2"/>
      <c r="D15" s="2"/>
      <c r="E15" s="2"/>
      <c r="F15" s="2"/>
      <c r="G15" s="5"/>
      <c r="H15" s="2"/>
      <c r="I15" s="7"/>
      <c r="J15" s="7"/>
      <c r="K15" s="2"/>
      <c r="L15" s="2"/>
    </row>
    <row r="16" spans="1:12" x14ac:dyDescent="0.55000000000000004">
      <c r="A16" s="16">
        <v>8</v>
      </c>
      <c r="B16" s="6"/>
      <c r="C16" s="2"/>
      <c r="D16" s="2"/>
      <c r="E16" s="2"/>
      <c r="F16" s="2"/>
      <c r="G16" s="5">
        <v>0.15540000000000001</v>
      </c>
      <c r="H16" s="2">
        <f>AVERAGE(G16:G19)</f>
        <v>0.15416666666666667</v>
      </c>
      <c r="I16" s="7">
        <f>G16/$C$4</f>
        <v>0.98188711036225784</v>
      </c>
      <c r="J16" s="8">
        <f>AVERAGE(I16:I19)</f>
        <v>0.97409435551811308</v>
      </c>
      <c r="K16" s="4">
        <f>_xlfn.STDEV.S(I16:I19)</f>
        <v>1.1379058685122196E-2</v>
      </c>
      <c r="L16" s="2">
        <f t="shared" si="1"/>
        <v>2.8666666666666563E-3</v>
      </c>
    </row>
    <row r="17" spans="1:12" x14ac:dyDescent="0.55000000000000004">
      <c r="A17" s="16"/>
      <c r="B17" s="6"/>
      <c r="C17" s="2"/>
      <c r="D17" s="2"/>
      <c r="E17" s="2"/>
      <c r="F17" s="2"/>
      <c r="G17" s="5">
        <v>0.155</v>
      </c>
      <c r="H17" s="2"/>
      <c r="I17" s="7">
        <f>G17/$C$4</f>
        <v>0.97935973041280544</v>
      </c>
      <c r="J17" s="7"/>
      <c r="K17" s="2"/>
      <c r="L17" s="2">
        <f t="shared" si="1"/>
        <v>3.2666666666666677E-3</v>
      </c>
    </row>
    <row r="18" spans="1:12" x14ac:dyDescent="0.55000000000000004">
      <c r="A18" s="16"/>
      <c r="B18" s="6"/>
      <c r="C18" s="2"/>
      <c r="D18" s="2"/>
      <c r="E18" s="2"/>
      <c r="F18" s="2"/>
      <c r="G18" s="5">
        <v>0.15210000000000001</v>
      </c>
      <c r="H18" s="2"/>
      <c r="I18" s="7">
        <f>G18/$C$4</f>
        <v>0.96103622577927561</v>
      </c>
      <c r="J18" s="7"/>
      <c r="K18" s="2"/>
      <c r="L18" s="2">
        <f t="shared" si="1"/>
        <v>6.1666666666666536E-3</v>
      </c>
    </row>
    <row r="19" spans="1:12" x14ac:dyDescent="0.55000000000000004">
      <c r="A19" s="16"/>
      <c r="B19" s="6"/>
      <c r="C19" s="2"/>
      <c r="D19" s="2"/>
      <c r="E19" s="2"/>
      <c r="F19" s="2"/>
      <c r="G19" s="5"/>
      <c r="H19" s="2"/>
      <c r="I19" s="7"/>
      <c r="J19" s="7"/>
      <c r="K19" s="2"/>
    </row>
    <row r="20" spans="1:12" x14ac:dyDescent="0.55000000000000004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</row>
    <row r="21" spans="1:12" x14ac:dyDescent="0.55000000000000004">
      <c r="A21" s="13" t="s">
        <v>6</v>
      </c>
      <c r="D21" s="2"/>
      <c r="E21" s="2"/>
      <c r="F21" s="2"/>
      <c r="G21" s="2"/>
      <c r="H21" s="2"/>
      <c r="I21" s="2"/>
      <c r="J21" s="2"/>
      <c r="K21" s="2"/>
    </row>
    <row r="22" spans="1:12" ht="28.8" x14ac:dyDescent="0.55000000000000004">
      <c r="A22" s="9" t="s">
        <v>2</v>
      </c>
      <c r="B22" s="9" t="s">
        <v>4</v>
      </c>
      <c r="D22" s="2"/>
      <c r="E22" s="2"/>
      <c r="F22" s="2"/>
      <c r="G22" s="2"/>
      <c r="H22" s="2"/>
      <c r="I22" s="2"/>
      <c r="J22" s="2"/>
      <c r="K22" s="2"/>
    </row>
    <row r="23" spans="1:12" x14ac:dyDescent="0.55000000000000004">
      <c r="A23" s="12">
        <v>45</v>
      </c>
      <c r="B23" s="10">
        <f>C4-H4</f>
        <v>6.4666666666666484E-3</v>
      </c>
      <c r="D23" s="2"/>
      <c r="E23" s="2"/>
      <c r="F23" s="2"/>
      <c r="H23" s="2"/>
      <c r="I23" s="2"/>
      <c r="J23" s="2"/>
      <c r="K23" s="2"/>
    </row>
    <row r="24" spans="1:12" x14ac:dyDescent="0.55000000000000004">
      <c r="A24" s="12">
        <v>37</v>
      </c>
      <c r="B24" s="10">
        <f>C4-H8</f>
        <v>4.13333333333335E-3</v>
      </c>
      <c r="D24" s="2"/>
      <c r="E24" s="2"/>
      <c r="F24" s="2"/>
      <c r="H24" s="2"/>
      <c r="I24" s="2"/>
      <c r="J24" s="5"/>
      <c r="K24" s="5"/>
    </row>
    <row r="25" spans="1:12" x14ac:dyDescent="0.55000000000000004">
      <c r="A25" s="12">
        <v>20</v>
      </c>
      <c r="B25" s="10">
        <f>C4-H12</f>
        <v>4.4666666666666466E-3</v>
      </c>
      <c r="D25" s="2"/>
      <c r="E25" s="2"/>
      <c r="F25" s="2"/>
      <c r="J25" s="5"/>
      <c r="K25" s="2"/>
    </row>
    <row r="26" spans="1:12" x14ac:dyDescent="0.55000000000000004">
      <c r="A26" s="12">
        <v>8</v>
      </c>
      <c r="B26" s="10">
        <f>C4-H16</f>
        <v>4.0999999999999925E-3</v>
      </c>
      <c r="D26" s="2"/>
      <c r="E26" s="2"/>
      <c r="F26" s="2"/>
      <c r="J26" s="5"/>
      <c r="K26" s="2"/>
    </row>
  </sheetData>
  <mergeCells count="4">
    <mergeCell ref="A4:A7"/>
    <mergeCell ref="A8:A11"/>
    <mergeCell ref="A12:A15"/>
    <mergeCell ref="A16:A1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28"/>
  <sheetViews>
    <sheetView zoomScaleNormal="100" workbookViewId="0">
      <selection activeCell="C3" sqref="C3:E3"/>
    </sheetView>
  </sheetViews>
  <sheetFormatPr defaultRowHeight="14.4" x14ac:dyDescent="0.55000000000000004"/>
  <cols>
    <col min="1" max="1" width="8.89453125" bestFit="1" customWidth="1"/>
    <col min="2" max="2" width="19.26171875" customWidth="1"/>
    <col min="3" max="3" width="9.578125" bestFit="1" customWidth="1"/>
    <col min="4" max="6" width="9.578125" customWidth="1"/>
    <col min="7" max="7" width="16.7890625" customWidth="1"/>
    <col min="10" max="10" width="10.05078125" bestFit="1" customWidth="1"/>
    <col min="12" max="12" width="13.83984375" bestFit="1" customWidth="1"/>
  </cols>
  <sheetData>
    <row r="2" spans="1:13" x14ac:dyDescent="0.55000000000000004">
      <c r="B2" s="14" t="s">
        <v>8</v>
      </c>
      <c r="G2" s="14" t="s">
        <v>8</v>
      </c>
    </row>
    <row r="3" spans="1:13" x14ac:dyDescent="0.55000000000000004">
      <c r="A3" t="s">
        <v>11</v>
      </c>
      <c r="B3" s="14">
        <v>0</v>
      </c>
      <c r="C3" s="1" t="s">
        <v>0</v>
      </c>
      <c r="D3" s="3" t="s">
        <v>9</v>
      </c>
      <c r="E3" s="3" t="s">
        <v>10</v>
      </c>
      <c r="F3" s="3" t="s">
        <v>1</v>
      </c>
      <c r="G3" s="14">
        <v>7</v>
      </c>
      <c r="H3" s="1" t="s">
        <v>0</v>
      </c>
      <c r="I3" s="3" t="s">
        <v>9</v>
      </c>
      <c r="J3" s="3" t="s">
        <v>10</v>
      </c>
      <c r="K3" s="3" t="s">
        <v>1</v>
      </c>
      <c r="L3" s="3" t="s">
        <v>3</v>
      </c>
    </row>
    <row r="4" spans="1:13" x14ac:dyDescent="0.55000000000000004">
      <c r="A4" s="16">
        <v>45</v>
      </c>
      <c r="B4" s="2">
        <v>0.06</v>
      </c>
      <c r="C4" s="2">
        <f>AVERAGE(B4:B7)</f>
        <v>5.9674999999999999E-2</v>
      </c>
      <c r="D4" s="2">
        <f>B4/$C$4</f>
        <v>1.0054461667364893</v>
      </c>
      <c r="E4" s="8">
        <v>1</v>
      </c>
      <c r="F4" s="4">
        <f>_xlfn.STDEV.S(D4:D7)</f>
        <v>4.8132070771160608E-3</v>
      </c>
      <c r="G4" s="5">
        <v>5.5100000000000003E-2</v>
      </c>
      <c r="H4" s="2">
        <f>AVERAGE(G4:G7)</f>
        <v>5.5225000000000003E-2</v>
      </c>
      <c r="I4" s="7">
        <f t="shared" ref="I4:I19" si="0">G4/$C$4</f>
        <v>0.92333472978634279</v>
      </c>
      <c r="J4" s="4">
        <f>AVERAGE(I4:I7)</f>
        <v>0.9254294093003772</v>
      </c>
      <c r="K4" s="4">
        <f>_xlfn.STDEV.S(I4:I7)</f>
        <v>1.5919564306661093E-2</v>
      </c>
      <c r="L4" s="2">
        <f>$C$4-G4</f>
        <v>4.5749999999999957E-3</v>
      </c>
      <c r="M4" s="2"/>
    </row>
    <row r="5" spans="1:13" x14ac:dyDescent="0.55000000000000004">
      <c r="A5" s="16"/>
      <c r="B5" s="2">
        <v>5.9700000000000003E-2</v>
      </c>
      <c r="C5" s="2"/>
      <c r="D5" s="2">
        <f t="shared" ref="D5:D7" si="1">B5/$C$4</f>
        <v>1.0004189359028068</v>
      </c>
      <c r="E5" s="2"/>
      <c r="F5" s="2"/>
      <c r="G5" s="5">
        <v>5.6500000000000002E-2</v>
      </c>
      <c r="H5" s="2"/>
      <c r="I5" s="7">
        <f t="shared" si="0"/>
        <v>0.94679514034352752</v>
      </c>
      <c r="J5" s="2"/>
      <c r="K5" s="2"/>
      <c r="L5" s="2">
        <f t="shared" ref="L5:L19" si="2">$C$4-G5</f>
        <v>3.1749999999999973E-3</v>
      </c>
      <c r="M5" s="2"/>
    </row>
    <row r="6" spans="1:13" x14ac:dyDescent="0.55000000000000004">
      <c r="A6" s="16"/>
      <c r="B6" s="2">
        <v>5.9700000000000003E-2</v>
      </c>
      <c r="C6" s="2"/>
      <c r="D6" s="2">
        <f t="shared" si="1"/>
        <v>1.0004189359028068</v>
      </c>
      <c r="E6" s="2"/>
      <c r="F6" s="2"/>
      <c r="G6" s="5">
        <v>5.4199999999999998E-2</v>
      </c>
      <c r="H6" s="2"/>
      <c r="I6" s="7">
        <f t="shared" si="0"/>
        <v>0.90825303728529538</v>
      </c>
      <c r="J6" s="2"/>
      <c r="K6" s="2"/>
      <c r="L6" s="2">
        <f t="shared" si="2"/>
        <v>5.4750000000000007E-3</v>
      </c>
      <c r="M6" s="2"/>
    </row>
    <row r="7" spans="1:13" x14ac:dyDescent="0.55000000000000004">
      <c r="A7" s="16"/>
      <c r="B7" s="2">
        <v>5.9299999999999999E-2</v>
      </c>
      <c r="C7" s="2"/>
      <c r="D7" s="2">
        <f t="shared" si="1"/>
        <v>0.99371596145789698</v>
      </c>
      <c r="E7" s="2"/>
      <c r="F7" s="2"/>
      <c r="G7" s="5">
        <v>5.5100000000000003E-2</v>
      </c>
      <c r="H7" s="2"/>
      <c r="I7" s="7">
        <f t="shared" si="0"/>
        <v>0.92333472978634279</v>
      </c>
      <c r="J7" s="2"/>
      <c r="K7" s="2"/>
      <c r="L7" s="2">
        <f t="shared" si="2"/>
        <v>4.5749999999999957E-3</v>
      </c>
      <c r="M7" s="2"/>
    </row>
    <row r="8" spans="1:13" x14ac:dyDescent="0.55000000000000004">
      <c r="A8" s="16">
        <v>37</v>
      </c>
      <c r="B8" s="2"/>
      <c r="C8" s="2"/>
      <c r="D8" s="2"/>
      <c r="E8" s="2"/>
      <c r="F8" s="2"/>
      <c r="G8" s="5">
        <v>5.7299999999999997E-2</v>
      </c>
      <c r="H8" s="2">
        <f>AVERAGE(G8:G11)</f>
        <v>5.6749999999999995E-2</v>
      </c>
      <c r="I8" s="7">
        <f t="shared" si="0"/>
        <v>0.96020108923334724</v>
      </c>
      <c r="J8" s="4">
        <f>AVERAGE(I8:I11)</f>
        <v>0.95098449937159613</v>
      </c>
      <c r="K8" s="4">
        <f>_xlfn.STDEV.S(I8:I11)</f>
        <v>6.4901270987974954E-3</v>
      </c>
      <c r="L8" s="2">
        <f t="shared" si="2"/>
        <v>2.3750000000000021E-3</v>
      </c>
      <c r="M8" s="2"/>
    </row>
    <row r="9" spans="1:13" x14ac:dyDescent="0.55000000000000004">
      <c r="A9" s="16"/>
      <c r="B9" s="2"/>
      <c r="C9" s="2"/>
      <c r="D9" s="2"/>
      <c r="E9" s="2"/>
      <c r="F9" s="2"/>
      <c r="G9" s="5">
        <v>5.6399999999999999E-2</v>
      </c>
      <c r="H9" s="2"/>
      <c r="I9" s="7">
        <f t="shared" si="0"/>
        <v>0.94511939673229994</v>
      </c>
      <c r="J9" s="2"/>
      <c r="K9" s="2"/>
      <c r="L9" s="2">
        <f t="shared" si="2"/>
        <v>3.2750000000000001E-3</v>
      </c>
      <c r="M9" s="2"/>
    </row>
    <row r="10" spans="1:13" x14ac:dyDescent="0.55000000000000004">
      <c r="A10" s="16"/>
      <c r="B10" s="2"/>
      <c r="C10" s="2"/>
      <c r="D10" s="2"/>
      <c r="E10" s="2"/>
      <c r="F10" s="2"/>
      <c r="G10" s="5">
        <v>5.67E-2</v>
      </c>
      <c r="H10" s="2"/>
      <c r="I10" s="7">
        <f t="shared" si="0"/>
        <v>0.95014662756598245</v>
      </c>
      <c r="J10" s="2"/>
      <c r="K10" s="2"/>
      <c r="L10" s="2">
        <f t="shared" si="2"/>
        <v>2.9749999999999985E-3</v>
      </c>
      <c r="M10" s="2"/>
    </row>
    <row r="11" spans="1:13" x14ac:dyDescent="0.55000000000000004">
      <c r="A11" s="16"/>
      <c r="B11" s="2"/>
      <c r="C11" s="2"/>
      <c r="D11" s="2"/>
      <c r="E11" s="2"/>
      <c r="F11" s="2"/>
      <c r="G11" s="5">
        <v>5.6599999999999998E-2</v>
      </c>
      <c r="H11" s="2"/>
      <c r="I11" s="7">
        <f t="shared" si="0"/>
        <v>0.94847088395475487</v>
      </c>
      <c r="J11" s="2"/>
      <c r="K11" s="2"/>
      <c r="L11" s="2">
        <f t="shared" si="2"/>
        <v>3.0750000000000013E-3</v>
      </c>
      <c r="M11" s="2"/>
    </row>
    <row r="12" spans="1:13" x14ac:dyDescent="0.55000000000000004">
      <c r="A12" s="16">
        <v>20</v>
      </c>
      <c r="B12" s="6"/>
      <c r="C12" s="2"/>
      <c r="D12" s="2"/>
      <c r="E12" s="2"/>
      <c r="F12" s="2"/>
      <c r="G12" s="5">
        <v>5.7700000000000001E-2</v>
      </c>
      <c r="H12" s="2">
        <f>AVERAGE(G12:G15)</f>
        <v>5.7000000000000002E-2</v>
      </c>
      <c r="I12" s="7">
        <f t="shared" si="0"/>
        <v>0.96690406367825732</v>
      </c>
      <c r="J12" s="4">
        <f>AVERAGE(I12:I15)</f>
        <v>0.95517385839966495</v>
      </c>
      <c r="K12" s="4">
        <f>_xlfn.STDEV.S(I12:I15)</f>
        <v>1.0329977382436517E-2</v>
      </c>
      <c r="L12" s="2">
        <f t="shared" si="2"/>
        <v>1.9749999999999976E-3</v>
      </c>
      <c r="M12" s="2"/>
    </row>
    <row r="13" spans="1:13" x14ac:dyDescent="0.55000000000000004">
      <c r="A13" s="16"/>
      <c r="B13" s="6"/>
      <c r="C13" s="2"/>
      <c r="D13" s="2"/>
      <c r="E13" s="2"/>
      <c r="F13" s="2"/>
      <c r="G13" s="5">
        <v>5.7000000000000002E-2</v>
      </c>
      <c r="H13" s="2"/>
      <c r="I13" s="7">
        <f t="shared" si="0"/>
        <v>0.95517385839966495</v>
      </c>
      <c r="J13" s="2"/>
      <c r="K13" s="2"/>
      <c r="L13" s="2">
        <f t="shared" si="2"/>
        <v>2.6749999999999968E-3</v>
      </c>
      <c r="M13" s="2"/>
    </row>
    <row r="14" spans="1:13" x14ac:dyDescent="0.55000000000000004">
      <c r="A14" s="16"/>
      <c r="B14" s="6"/>
      <c r="C14" s="2"/>
      <c r="D14" s="2"/>
      <c r="E14" s="2"/>
      <c r="F14" s="2"/>
      <c r="G14" s="5">
        <v>5.7099999999999998E-2</v>
      </c>
      <c r="H14" s="2"/>
      <c r="I14" s="7">
        <f t="shared" si="0"/>
        <v>0.95684960201089231</v>
      </c>
      <c r="J14" s="2"/>
      <c r="K14" s="2"/>
      <c r="L14" s="2">
        <f t="shared" si="2"/>
        <v>2.5750000000000009E-3</v>
      </c>
      <c r="M14" s="2"/>
    </row>
    <row r="15" spans="1:13" x14ac:dyDescent="0.55000000000000004">
      <c r="A15" s="16"/>
      <c r="B15" s="6"/>
      <c r="C15" s="2"/>
      <c r="D15" s="2"/>
      <c r="E15" s="2"/>
      <c r="F15" s="2"/>
      <c r="G15" s="5">
        <v>5.62E-2</v>
      </c>
      <c r="H15" s="2"/>
      <c r="I15" s="7">
        <f t="shared" si="0"/>
        <v>0.94176790950984501</v>
      </c>
      <c r="J15" s="2"/>
      <c r="K15" s="2"/>
      <c r="L15" s="2">
        <f t="shared" si="2"/>
        <v>3.4749999999999989E-3</v>
      </c>
      <c r="M15" s="2"/>
    </row>
    <row r="16" spans="1:13" x14ac:dyDescent="0.55000000000000004">
      <c r="A16" s="16">
        <v>8</v>
      </c>
      <c r="B16" s="6"/>
      <c r="C16" s="2"/>
      <c r="D16" s="2"/>
      <c r="E16" s="2"/>
      <c r="F16" s="2"/>
      <c r="G16" s="5">
        <v>5.6800000000000003E-2</v>
      </c>
      <c r="H16" s="2">
        <f>AVERAGE(G16:G19)</f>
        <v>5.7375000000000002E-2</v>
      </c>
      <c r="I16" s="7">
        <f t="shared" si="0"/>
        <v>0.95182237117720991</v>
      </c>
      <c r="J16" s="4">
        <f>AVERAGE(I16:I19)</f>
        <v>0.96145789694176786</v>
      </c>
      <c r="K16" s="4">
        <f>_xlfn.STDEV.S(I16:I19)</f>
        <v>7.7851472502535046E-3</v>
      </c>
      <c r="L16" s="2">
        <f t="shared" si="2"/>
        <v>2.8749999999999956E-3</v>
      </c>
      <c r="M16" s="2"/>
    </row>
    <row r="17" spans="1:13" x14ac:dyDescent="0.55000000000000004">
      <c r="A17" s="16"/>
      <c r="B17" s="6"/>
      <c r="C17" s="2"/>
      <c r="D17" s="2"/>
      <c r="E17" s="2"/>
      <c r="F17" s="2"/>
      <c r="G17" s="5">
        <v>5.7799999999999997E-2</v>
      </c>
      <c r="H17" s="2"/>
      <c r="I17" s="7">
        <f t="shared" si="0"/>
        <v>0.96857980728948467</v>
      </c>
      <c r="J17" s="2"/>
      <c r="K17" s="2"/>
      <c r="L17" s="2">
        <f t="shared" si="2"/>
        <v>1.8750000000000017E-3</v>
      </c>
      <c r="M17" s="2"/>
    </row>
    <row r="18" spans="1:13" x14ac:dyDescent="0.55000000000000004">
      <c r="A18" s="16"/>
      <c r="B18" s="6"/>
      <c r="C18" s="2"/>
      <c r="D18" s="2"/>
      <c r="E18" s="2"/>
      <c r="F18" s="2"/>
      <c r="G18" s="5">
        <v>5.7200000000000001E-2</v>
      </c>
      <c r="H18" s="2"/>
      <c r="I18" s="7">
        <f t="shared" si="0"/>
        <v>0.95852534562211988</v>
      </c>
      <c r="J18" s="7"/>
      <c r="K18" s="2"/>
      <c r="L18" s="2">
        <f t="shared" si="2"/>
        <v>2.474999999999998E-3</v>
      </c>
      <c r="M18" s="2"/>
    </row>
    <row r="19" spans="1:13" x14ac:dyDescent="0.55000000000000004">
      <c r="A19" s="16"/>
      <c r="B19" s="6"/>
      <c r="C19" s="2"/>
      <c r="D19" s="2"/>
      <c r="E19" s="2"/>
      <c r="F19" s="2"/>
      <c r="G19" s="5">
        <v>5.7700000000000001E-2</v>
      </c>
      <c r="H19" s="2"/>
      <c r="I19" s="7">
        <f t="shared" si="0"/>
        <v>0.96690406367825732</v>
      </c>
      <c r="J19" s="7"/>
      <c r="K19" s="2"/>
      <c r="L19" s="2">
        <f t="shared" si="2"/>
        <v>1.9749999999999976E-3</v>
      </c>
      <c r="M19" s="2"/>
    </row>
    <row r="20" spans="1:13" x14ac:dyDescent="0.55000000000000004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</row>
    <row r="21" spans="1:13" x14ac:dyDescent="0.55000000000000004">
      <c r="A21" s="17" t="s">
        <v>7</v>
      </c>
      <c r="D21" s="2"/>
      <c r="E21" s="2"/>
      <c r="F21" s="2"/>
      <c r="G21" s="2"/>
      <c r="H21" s="2"/>
      <c r="I21" s="2"/>
      <c r="J21" s="2"/>
      <c r="K21" s="2"/>
      <c r="L21" s="2"/>
      <c r="M21" s="2"/>
    </row>
    <row r="22" spans="1:13" ht="32.25" customHeight="1" x14ac:dyDescent="0.55000000000000004">
      <c r="A22" s="9" t="s">
        <v>2</v>
      </c>
      <c r="B22" s="9" t="s">
        <v>4</v>
      </c>
      <c r="D22" s="2"/>
      <c r="E22" s="2"/>
      <c r="F22" s="2"/>
      <c r="H22" s="2"/>
      <c r="I22" s="2"/>
      <c r="J22" s="2"/>
      <c r="K22" s="2"/>
      <c r="L22" s="2"/>
      <c r="M22" s="2"/>
    </row>
    <row r="23" spans="1:13" x14ac:dyDescent="0.55000000000000004">
      <c r="A23" s="12">
        <v>45</v>
      </c>
      <c r="B23" s="10">
        <f>C4-H4</f>
        <v>4.4499999999999956E-3</v>
      </c>
      <c r="D23" s="2"/>
      <c r="E23" s="2"/>
      <c r="F23" s="2"/>
      <c r="H23" s="2"/>
      <c r="I23" s="2"/>
      <c r="J23" s="2"/>
      <c r="K23" s="2"/>
      <c r="L23" s="2"/>
      <c r="M23" s="2"/>
    </row>
    <row r="24" spans="1:13" x14ac:dyDescent="0.55000000000000004">
      <c r="A24" s="12">
        <v>37</v>
      </c>
      <c r="B24" s="10">
        <f>C4-H8</f>
        <v>2.925000000000004E-3</v>
      </c>
      <c r="D24" s="2"/>
      <c r="E24" s="2"/>
      <c r="F24" s="2"/>
      <c r="H24" s="2"/>
      <c r="I24" s="2"/>
      <c r="J24" s="5"/>
      <c r="K24" s="5"/>
      <c r="L24" s="2"/>
      <c r="M24" s="2"/>
    </row>
    <row r="25" spans="1:13" x14ac:dyDescent="0.55000000000000004">
      <c r="A25" s="12">
        <v>20</v>
      </c>
      <c r="B25" s="10">
        <f>C4-H12</f>
        <v>2.6749999999999968E-3</v>
      </c>
      <c r="D25" s="2"/>
      <c r="E25" s="2"/>
      <c r="F25" s="2"/>
      <c r="J25" s="5"/>
      <c r="K25" s="2"/>
    </row>
    <row r="26" spans="1:13" x14ac:dyDescent="0.55000000000000004">
      <c r="A26" s="12">
        <v>8</v>
      </c>
      <c r="B26" s="10">
        <f>C4-H16</f>
        <v>2.2999999999999965E-3</v>
      </c>
      <c r="D26" s="2"/>
      <c r="E26" s="2"/>
      <c r="F26" s="2"/>
      <c r="J26" s="5"/>
      <c r="K26" s="2"/>
    </row>
    <row r="27" spans="1:13" x14ac:dyDescent="0.55000000000000004">
      <c r="D27" s="2"/>
      <c r="E27" s="2"/>
      <c r="F27" s="2"/>
      <c r="J27" s="5"/>
      <c r="K27" s="2"/>
    </row>
    <row r="28" spans="1:13" x14ac:dyDescent="0.55000000000000004">
      <c r="D28" s="2"/>
      <c r="E28" s="2"/>
      <c r="F28" s="2"/>
    </row>
  </sheetData>
  <mergeCells count="4">
    <mergeCell ref="A4:A7"/>
    <mergeCell ref="A8:A11"/>
    <mergeCell ref="A12:A15"/>
    <mergeCell ref="A16:A19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L26"/>
  <sheetViews>
    <sheetView workbookViewId="0"/>
  </sheetViews>
  <sheetFormatPr defaultRowHeight="14.4" x14ac:dyDescent="0.55000000000000004"/>
  <cols>
    <col min="1" max="1" width="8.89453125" bestFit="1" customWidth="1"/>
    <col min="2" max="2" width="16.68359375" customWidth="1"/>
    <col min="5" max="5" width="10.05078125" bestFit="1" customWidth="1"/>
    <col min="7" max="7" width="18.47265625" customWidth="1"/>
    <col min="10" max="10" width="10.05078125" bestFit="1" customWidth="1"/>
    <col min="12" max="12" width="13.83984375" bestFit="1" customWidth="1"/>
  </cols>
  <sheetData>
    <row r="2" spans="1:12" x14ac:dyDescent="0.55000000000000004">
      <c r="B2" s="14" t="s">
        <v>8</v>
      </c>
      <c r="G2" s="15" t="s">
        <v>8</v>
      </c>
    </row>
    <row r="3" spans="1:12" x14ac:dyDescent="0.55000000000000004">
      <c r="A3" t="s">
        <v>11</v>
      </c>
      <c r="B3" s="14">
        <v>0</v>
      </c>
      <c r="C3" s="3" t="s">
        <v>0</v>
      </c>
      <c r="D3" s="3" t="s">
        <v>9</v>
      </c>
      <c r="E3" s="3" t="s">
        <v>10</v>
      </c>
      <c r="F3" s="3" t="s">
        <v>1</v>
      </c>
      <c r="G3" s="14">
        <v>7</v>
      </c>
      <c r="H3" s="3" t="s">
        <v>0</v>
      </c>
      <c r="I3" s="3" t="s">
        <v>9</v>
      </c>
      <c r="J3" s="3" t="s">
        <v>10</v>
      </c>
      <c r="K3" s="3" t="s">
        <v>1</v>
      </c>
      <c r="L3" s="3" t="s">
        <v>3</v>
      </c>
    </row>
    <row r="4" spans="1:12" x14ac:dyDescent="0.55000000000000004">
      <c r="A4" s="16">
        <v>45</v>
      </c>
      <c r="B4" s="2">
        <v>8.4099999999999994E-2</v>
      </c>
      <c r="C4" s="2">
        <f>AVERAGE(B4:B11)</f>
        <v>8.3733333333333326E-2</v>
      </c>
      <c r="D4" s="2">
        <f>B4/$C$4</f>
        <v>1.0043789808917198</v>
      </c>
      <c r="E4" s="8">
        <v>1</v>
      </c>
      <c r="F4" s="4">
        <f>_xlfn.STDEV.S(D4:D11)</f>
        <v>4.1941296786834233E-3</v>
      </c>
      <c r="G4" s="2">
        <v>7.6899999999999996E-2</v>
      </c>
      <c r="H4" s="2">
        <f>AVERAGE(G4:G5)</f>
        <v>7.7199999999999991E-2</v>
      </c>
      <c r="I4" s="7">
        <f>G4/$C$4</f>
        <v>0.91839171974522293</v>
      </c>
      <c r="J4" s="8">
        <f>AVERAGE(I4:I5)</f>
        <v>0.92197452229299359</v>
      </c>
      <c r="K4" s="4">
        <f>_xlfn.STDEV.S(I4:I7)</f>
        <v>5.0668479543622223E-3</v>
      </c>
      <c r="L4" s="2">
        <f>$C$4-G4</f>
        <v>6.8333333333333302E-3</v>
      </c>
    </row>
    <row r="5" spans="1:12" x14ac:dyDescent="0.55000000000000004">
      <c r="A5" s="16"/>
      <c r="B5" s="2">
        <v>8.3400000000000002E-2</v>
      </c>
      <c r="C5" s="2"/>
      <c r="D5" s="2">
        <f t="shared" ref="D5:D6" si="0">B5/$C$4</f>
        <v>0.99601910828025486</v>
      </c>
      <c r="E5" s="2"/>
      <c r="F5" s="2"/>
      <c r="G5" s="2">
        <v>7.7499999999999999E-2</v>
      </c>
      <c r="H5" s="2"/>
      <c r="I5" s="7">
        <f>G5/$C$4</f>
        <v>0.92555732484076436</v>
      </c>
      <c r="J5" s="7"/>
      <c r="K5" s="2"/>
      <c r="L5" s="2">
        <f t="shared" ref="L5:L18" si="1">$C$4-G5</f>
        <v>6.2333333333333268E-3</v>
      </c>
    </row>
    <row r="6" spans="1:12" x14ac:dyDescent="0.55000000000000004">
      <c r="A6" s="16"/>
      <c r="B6" s="2">
        <v>8.3699999999999997E-2</v>
      </c>
      <c r="C6" s="2"/>
      <c r="D6" s="2">
        <f t="shared" si="0"/>
        <v>0.99960191082802552</v>
      </c>
      <c r="E6" s="2"/>
      <c r="F6" s="2"/>
      <c r="G6" s="2"/>
      <c r="H6" s="2"/>
      <c r="I6" s="7"/>
      <c r="J6" s="7"/>
      <c r="K6" s="2"/>
      <c r="L6" s="2"/>
    </row>
    <row r="7" spans="1:12" x14ac:dyDescent="0.55000000000000004">
      <c r="A7" s="16"/>
      <c r="B7" s="2"/>
      <c r="C7" s="2"/>
      <c r="D7" s="2"/>
      <c r="E7" s="2"/>
      <c r="F7" s="2"/>
      <c r="G7" s="2"/>
      <c r="H7" s="2"/>
      <c r="I7" s="7"/>
      <c r="J7" s="7"/>
      <c r="K7" s="2"/>
      <c r="L7" s="2"/>
    </row>
    <row r="8" spans="1:12" x14ac:dyDescent="0.55000000000000004">
      <c r="A8" s="16">
        <v>37</v>
      </c>
      <c r="B8" s="2"/>
      <c r="C8" s="2"/>
      <c r="D8" s="2"/>
      <c r="E8" s="2"/>
      <c r="F8" s="2"/>
      <c r="G8" s="2">
        <v>7.7799999999999994E-2</v>
      </c>
      <c r="H8" s="2">
        <f>AVERAGE(G8:G10)</f>
        <v>7.7166666666666661E-2</v>
      </c>
      <c r="I8" s="7">
        <f>G8/$C$4</f>
        <v>0.92914012738853502</v>
      </c>
      <c r="J8" s="8">
        <f>AVERAGE(I8:I10)</f>
        <v>0.921576433121019</v>
      </c>
      <c r="K8" s="4">
        <f>_xlfn.STDEV.S(I8:I10)</f>
        <v>6.5775125962811579E-3</v>
      </c>
      <c r="L8" s="2">
        <f t="shared" si="1"/>
        <v>5.9333333333333321E-3</v>
      </c>
    </row>
    <row r="9" spans="1:12" x14ac:dyDescent="0.55000000000000004">
      <c r="A9" s="16"/>
      <c r="B9" s="2"/>
      <c r="C9" s="2"/>
      <c r="D9" s="2"/>
      <c r="E9" s="2"/>
      <c r="F9" s="2"/>
      <c r="G9" s="2">
        <v>7.6799999999999993E-2</v>
      </c>
      <c r="H9" s="2"/>
      <c r="I9" s="7">
        <f>G9/$C$4</f>
        <v>0.91719745222929938</v>
      </c>
      <c r="J9" s="7"/>
      <c r="K9" s="2"/>
      <c r="L9" s="2">
        <f t="shared" si="1"/>
        <v>6.933333333333333E-3</v>
      </c>
    </row>
    <row r="10" spans="1:12" x14ac:dyDescent="0.55000000000000004">
      <c r="A10" s="16"/>
      <c r="B10" s="2"/>
      <c r="C10" s="2"/>
      <c r="D10" s="2"/>
      <c r="E10" s="2"/>
      <c r="F10" s="2"/>
      <c r="G10" s="2">
        <v>7.6899999999999996E-2</v>
      </c>
      <c r="H10" s="2"/>
      <c r="I10" s="7">
        <f>G10/$C$4</f>
        <v>0.91839171974522293</v>
      </c>
      <c r="J10" s="7"/>
      <c r="K10" s="2"/>
      <c r="L10" s="2">
        <f t="shared" si="1"/>
        <v>6.8333333333333302E-3</v>
      </c>
    </row>
    <row r="11" spans="1:12" x14ac:dyDescent="0.55000000000000004">
      <c r="A11" s="16"/>
      <c r="B11" s="2"/>
      <c r="C11" s="2"/>
      <c r="D11" s="2"/>
      <c r="E11" s="2"/>
      <c r="F11" s="2"/>
      <c r="G11" s="2"/>
      <c r="H11" s="2"/>
      <c r="I11" s="7"/>
      <c r="J11" s="7"/>
      <c r="K11" s="2"/>
      <c r="L11" s="2"/>
    </row>
    <row r="12" spans="1:12" x14ac:dyDescent="0.55000000000000004">
      <c r="A12" s="16">
        <v>20</v>
      </c>
      <c r="B12" s="6"/>
      <c r="C12" s="2"/>
      <c r="D12" s="2"/>
      <c r="E12" s="2"/>
      <c r="F12" s="2"/>
      <c r="G12" s="2">
        <v>7.8600000000000003E-2</v>
      </c>
      <c r="H12" s="2">
        <f>AVERAGE(G12:G14)</f>
        <v>7.8400000000000011E-2</v>
      </c>
      <c r="I12" s="7">
        <f>G12/$C$4</f>
        <v>0.93869426751592366</v>
      </c>
      <c r="J12" s="8">
        <f>AVERAGE(I12:I14)</f>
        <v>0.93630573248407656</v>
      </c>
      <c r="K12" s="4">
        <f>_xlfn.STDEV.S(I12:I14)</f>
        <v>4.1370640308173974E-3</v>
      </c>
      <c r="L12" s="2">
        <f t="shared" si="1"/>
        <v>5.1333333333333231E-3</v>
      </c>
    </row>
    <row r="13" spans="1:12" x14ac:dyDescent="0.55000000000000004">
      <c r="A13" s="16"/>
      <c r="B13" s="6"/>
      <c r="C13" s="2"/>
      <c r="D13" s="2"/>
      <c r="E13" s="2"/>
      <c r="F13" s="2"/>
      <c r="G13" s="2">
        <v>7.8600000000000003E-2</v>
      </c>
      <c r="H13" s="2"/>
      <c r="I13" s="7">
        <f>G13/$C$4</f>
        <v>0.93869426751592366</v>
      </c>
      <c r="J13" s="7"/>
      <c r="K13" s="2"/>
      <c r="L13" s="2">
        <f t="shared" si="1"/>
        <v>5.1333333333333231E-3</v>
      </c>
    </row>
    <row r="14" spans="1:12" x14ac:dyDescent="0.55000000000000004">
      <c r="A14" s="16"/>
      <c r="B14" s="6"/>
      <c r="C14" s="2"/>
      <c r="D14" s="2"/>
      <c r="E14" s="2"/>
      <c r="F14" s="2"/>
      <c r="G14" s="2">
        <v>7.8E-2</v>
      </c>
      <c r="H14" s="2"/>
      <c r="I14" s="7">
        <f>G14/$C$4</f>
        <v>0.93152866242038224</v>
      </c>
      <c r="J14" s="7"/>
      <c r="K14" s="2"/>
      <c r="L14" s="2">
        <f t="shared" si="1"/>
        <v>5.7333333333333264E-3</v>
      </c>
    </row>
    <row r="15" spans="1:12" x14ac:dyDescent="0.55000000000000004">
      <c r="A15" s="16"/>
      <c r="B15" s="6"/>
      <c r="C15" s="2"/>
      <c r="D15" s="2"/>
      <c r="E15" s="2"/>
      <c r="F15" s="2"/>
      <c r="G15" s="2"/>
      <c r="H15" s="2"/>
      <c r="I15" s="7"/>
      <c r="J15" s="7"/>
      <c r="K15" s="2"/>
      <c r="L15" s="2"/>
    </row>
    <row r="16" spans="1:12" x14ac:dyDescent="0.55000000000000004">
      <c r="A16" s="16">
        <v>8</v>
      </c>
      <c r="B16" s="6"/>
      <c r="C16" s="2"/>
      <c r="D16" s="2"/>
      <c r="E16" s="2"/>
      <c r="F16" s="2"/>
      <c r="G16" s="2">
        <v>8.2199999999999995E-2</v>
      </c>
      <c r="H16" s="2">
        <f>AVERAGE(G16:G18)</f>
        <v>8.2033333333333333E-2</v>
      </c>
      <c r="I16" s="7">
        <f>G16/$C$4</f>
        <v>0.98168789808917201</v>
      </c>
      <c r="J16" s="8">
        <f>AVERAGE(I16:I18)</f>
        <v>0.97969745222929949</v>
      </c>
      <c r="K16" s="4">
        <f>_xlfn.STDEV.S(I16:I18)</f>
        <v>5.643888088677454E-3</v>
      </c>
      <c r="L16" s="2">
        <f t="shared" si="1"/>
        <v>1.533333333333331E-3</v>
      </c>
    </row>
    <row r="17" spans="1:12" x14ac:dyDescent="0.55000000000000004">
      <c r="A17" s="16"/>
      <c r="B17" s="6"/>
      <c r="C17" s="2"/>
      <c r="D17" s="2"/>
      <c r="E17" s="2"/>
      <c r="F17" s="2"/>
      <c r="G17" s="2">
        <v>8.2400000000000001E-2</v>
      </c>
      <c r="H17" s="2"/>
      <c r="I17" s="7">
        <f>G17/$C$4</f>
        <v>0.98407643312101922</v>
      </c>
      <c r="J17" s="7"/>
      <c r="K17" s="2"/>
      <c r="L17" s="2">
        <f t="shared" si="1"/>
        <v>1.3333333333333253E-3</v>
      </c>
    </row>
    <row r="18" spans="1:12" x14ac:dyDescent="0.55000000000000004">
      <c r="A18" s="16"/>
      <c r="B18" s="6"/>
      <c r="C18" s="2"/>
      <c r="D18" s="2"/>
      <c r="E18" s="2"/>
      <c r="F18" s="2"/>
      <c r="G18" s="2">
        <v>8.1500000000000003E-2</v>
      </c>
      <c r="H18" s="2"/>
      <c r="I18" s="7">
        <f>G18/$C$4</f>
        <v>0.97332802547770714</v>
      </c>
      <c r="J18" s="7"/>
      <c r="K18" s="2"/>
      <c r="L18" s="2">
        <f t="shared" si="1"/>
        <v>2.2333333333333233E-3</v>
      </c>
    </row>
    <row r="19" spans="1:12" x14ac:dyDescent="0.55000000000000004">
      <c r="A19" s="16"/>
      <c r="B19" s="6"/>
      <c r="C19" s="2"/>
      <c r="D19" s="2"/>
      <c r="E19" s="2"/>
      <c r="F19" s="2"/>
      <c r="G19" s="5"/>
      <c r="H19" s="2"/>
      <c r="I19" s="7"/>
      <c r="J19" s="7"/>
      <c r="K19" s="2"/>
    </row>
    <row r="20" spans="1:12" x14ac:dyDescent="0.55000000000000004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</row>
    <row r="21" spans="1:12" x14ac:dyDescent="0.55000000000000004">
      <c r="A21" s="11" t="s">
        <v>5</v>
      </c>
      <c r="D21" s="2"/>
      <c r="E21" s="2"/>
      <c r="F21" s="2"/>
      <c r="G21" s="2"/>
      <c r="H21" s="2"/>
      <c r="I21" s="2"/>
      <c r="J21" s="2"/>
      <c r="K21" s="2"/>
    </row>
    <row r="22" spans="1:12" ht="28.8" x14ac:dyDescent="0.55000000000000004">
      <c r="A22" s="9" t="s">
        <v>2</v>
      </c>
      <c r="B22" s="9" t="s">
        <v>4</v>
      </c>
      <c r="D22" s="2"/>
      <c r="E22" s="2"/>
      <c r="F22" s="2"/>
      <c r="G22" s="2"/>
      <c r="H22" s="2"/>
      <c r="I22" s="2"/>
      <c r="J22" s="2"/>
      <c r="K22" s="2"/>
    </row>
    <row r="23" spans="1:12" x14ac:dyDescent="0.55000000000000004">
      <c r="A23" s="12">
        <v>45</v>
      </c>
      <c r="B23" s="10">
        <f>C4-H4</f>
        <v>6.5333333333333354E-3</v>
      </c>
      <c r="D23" s="2"/>
      <c r="E23" s="2"/>
      <c r="F23" s="2"/>
      <c r="H23" s="2"/>
      <c r="I23" s="2"/>
      <c r="J23" s="2"/>
      <c r="K23" s="2"/>
    </row>
    <row r="24" spans="1:12" x14ac:dyDescent="0.55000000000000004">
      <c r="A24" s="12">
        <v>37</v>
      </c>
      <c r="B24" s="10">
        <f>C4-H8</f>
        <v>6.5666666666666651E-3</v>
      </c>
      <c r="D24" s="2"/>
      <c r="E24" s="2"/>
      <c r="F24" s="2"/>
      <c r="H24" s="2"/>
      <c r="I24" s="2"/>
      <c r="J24" s="5"/>
      <c r="K24" s="5"/>
    </row>
    <row r="25" spans="1:12" x14ac:dyDescent="0.55000000000000004">
      <c r="A25" s="12">
        <v>20</v>
      </c>
      <c r="B25" s="10">
        <f>C4-H12</f>
        <v>5.3333333333333149E-3</v>
      </c>
      <c r="D25" s="2"/>
      <c r="E25" s="2"/>
      <c r="F25" s="2"/>
      <c r="J25" s="5"/>
      <c r="K25" s="2"/>
    </row>
    <row r="26" spans="1:12" x14ac:dyDescent="0.55000000000000004">
      <c r="A26" s="12">
        <v>8</v>
      </c>
      <c r="B26" s="10">
        <f>C4-H16</f>
        <v>1.6999999999999932E-3</v>
      </c>
      <c r="D26" s="2"/>
      <c r="E26" s="2"/>
      <c r="F26" s="2"/>
      <c r="J26" s="5"/>
      <c r="K26" s="2"/>
    </row>
  </sheetData>
  <mergeCells count="4">
    <mergeCell ref="A4:A7"/>
    <mergeCell ref="A8:A11"/>
    <mergeCell ref="A12:A15"/>
    <mergeCell ref="A16:A1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0QY-3s</vt:lpstr>
      <vt:lpstr>1.8QY-3s</vt:lpstr>
      <vt:lpstr>9QY-3s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Bruger</dc:creator>
  <cp:lastModifiedBy>Omid Alavi</cp:lastModifiedBy>
  <dcterms:created xsi:type="dcterms:W3CDTF">2021-11-05T15:26:56Z</dcterms:created>
  <dcterms:modified xsi:type="dcterms:W3CDTF">2021-12-28T01:14:08Z</dcterms:modified>
</cp:coreProperties>
</file>