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960" windowHeight="12585"/>
  </bookViews>
  <sheets>
    <sheet name="051214 Metaldehyde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B32" i="1" l="1"/>
  <c r="B31" i="1"/>
  <c r="D30" i="1"/>
  <c r="C30" i="1"/>
  <c r="B30" i="1"/>
  <c r="G30" i="1" s="1"/>
  <c r="D29" i="1"/>
  <c r="E29" i="1" s="1"/>
  <c r="B36" i="1" s="1"/>
  <c r="C29" i="1"/>
  <c r="G29" i="1" s="1"/>
  <c r="B29" i="1"/>
  <c r="D28" i="1"/>
  <c r="C28" i="1"/>
  <c r="B28" i="1"/>
  <c r="G28" i="1" s="1"/>
  <c r="D27" i="1"/>
  <c r="E27" i="1" s="1"/>
  <c r="B35" i="1" s="1"/>
  <c r="C27" i="1"/>
  <c r="G27" i="1" s="1"/>
  <c r="B27" i="1"/>
  <c r="D26" i="1"/>
  <c r="C26" i="1"/>
  <c r="B26" i="1"/>
  <c r="G26" i="1" s="1"/>
  <c r="D25" i="1"/>
  <c r="E25" i="1" s="1"/>
  <c r="B34" i="1" s="1"/>
  <c r="C25" i="1"/>
  <c r="G25" i="1" s="1"/>
  <c r="B25" i="1"/>
  <c r="C22" i="1"/>
  <c r="B22" i="1"/>
  <c r="E21" i="1"/>
  <c r="D21" i="1"/>
  <c r="C21" i="1"/>
  <c r="B21" i="1"/>
  <c r="F21" i="1" s="1"/>
  <c r="E20" i="1"/>
  <c r="D20" i="1"/>
  <c r="C20" i="1"/>
  <c r="B20" i="1"/>
  <c r="F20" i="1" s="1"/>
  <c r="E19" i="1"/>
  <c r="D19" i="1"/>
  <c r="C19" i="1"/>
  <c r="B19" i="1"/>
  <c r="F19" i="1" s="1"/>
  <c r="F8" i="1"/>
  <c r="C32" i="1" s="1"/>
  <c r="F7" i="1"/>
  <c r="C31" i="1" s="1"/>
  <c r="F22" i="1" l="1"/>
  <c r="I27" i="1"/>
  <c r="E35" i="1" s="1"/>
  <c r="H27" i="1"/>
  <c r="D35" i="1" s="1"/>
  <c r="D31" i="1"/>
  <c r="G31" i="1"/>
  <c r="G32" i="1"/>
  <c r="D32" i="1"/>
  <c r="I25" i="1"/>
  <c r="E34" i="1" s="1"/>
  <c r="H25" i="1"/>
  <c r="D34" i="1" s="1"/>
  <c r="I29" i="1"/>
  <c r="E36" i="1" s="1"/>
  <c r="H29" i="1"/>
  <c r="D36" i="1" s="1"/>
  <c r="E22" i="1"/>
  <c r="F25" i="1"/>
  <c r="C34" i="1" s="1"/>
  <c r="F27" i="1"/>
  <c r="C35" i="1" s="1"/>
  <c r="F29" i="1"/>
  <c r="C36" i="1" s="1"/>
  <c r="D22" i="1"/>
  <c r="I31" i="1" l="1"/>
  <c r="E37" i="1" s="1"/>
  <c r="H31" i="1"/>
  <c r="D37" i="1" s="1"/>
  <c r="E31" i="1"/>
  <c r="B37" i="1" s="1"/>
  <c r="F31" i="1"/>
  <c r="C37" i="1" s="1"/>
</calcChain>
</file>

<file path=xl/sharedStrings.xml><?xml version="1.0" encoding="utf-8"?>
<sst xmlns="http://schemas.openxmlformats.org/spreadsheetml/2006/main" count="62" uniqueCount="36">
  <si>
    <t>Thermal deg 85 0h</t>
  </si>
  <si>
    <t>141205_018</t>
  </si>
  <si>
    <t>Conc (ug/mL)</t>
  </si>
  <si>
    <t>141205_019</t>
  </si>
  <si>
    <t>Thermal deg 60 0h</t>
  </si>
  <si>
    <t>141205_020</t>
  </si>
  <si>
    <t>141205_022</t>
  </si>
  <si>
    <t>Thermal deg 20 0h</t>
  </si>
  <si>
    <t>141205_023</t>
  </si>
  <si>
    <t>141205_024</t>
  </si>
  <si>
    <t>Thermal deg 85 24h</t>
  </si>
  <si>
    <t>141205_026</t>
  </si>
  <si>
    <t>141205_027</t>
  </si>
  <si>
    <t>Thermal deg 60 24h</t>
  </si>
  <si>
    <t>141205_028</t>
  </si>
  <si>
    <t>Thermal deg 60 24</t>
  </si>
  <si>
    <t>141205_030</t>
  </si>
  <si>
    <t>Thermal deg 20 24</t>
  </si>
  <si>
    <t>141205_031</t>
  </si>
  <si>
    <t>141205_032</t>
  </si>
  <si>
    <t>Thermal deg 40 0h</t>
  </si>
  <si>
    <t>141205_042</t>
  </si>
  <si>
    <t>141205_043</t>
  </si>
  <si>
    <t>Thermal deg 40 24h</t>
  </si>
  <si>
    <t>141205_044</t>
  </si>
  <si>
    <t>141205_046</t>
  </si>
  <si>
    <t>Temperature</t>
  </si>
  <si>
    <t>0 Hour Concentration</t>
  </si>
  <si>
    <t>STDEV</t>
  </si>
  <si>
    <t>24 Hour Concentration</t>
  </si>
  <si>
    <t>Removal</t>
  </si>
  <si>
    <t>Removal (%)</t>
  </si>
  <si>
    <t>Average Removal</t>
  </si>
  <si>
    <t>Ce/Co</t>
  </si>
  <si>
    <t>Average</t>
  </si>
  <si>
    <t>Stdev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</si>
</sst>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0 Hour</c:v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'051214 Metaldehyde'!$C$19:$C$22</c:f>
                <c:numCache>
                  <c:formatCode>General</c:formatCode>
                  <c:ptCount val="4"/>
                  <c:pt idx="0">
                    <c:v>5.2644099859338418</c:v>
                  </c:pt>
                  <c:pt idx="1">
                    <c:v>3.0334880912902831</c:v>
                  </c:pt>
                  <c:pt idx="2">
                    <c:v>0.5868986283848433</c:v>
                  </c:pt>
                  <c:pt idx="3">
                    <c:v>0.21036426740298744</c:v>
                  </c:pt>
                </c:numCache>
              </c:numRef>
            </c:plus>
            <c:minus>
              <c:numRef>
                <c:f>'051214 Metaldehyde'!$C$19:$C$22</c:f>
                <c:numCache>
                  <c:formatCode>General</c:formatCode>
                  <c:ptCount val="4"/>
                  <c:pt idx="0">
                    <c:v>5.2644099859338418</c:v>
                  </c:pt>
                  <c:pt idx="1">
                    <c:v>3.0334880912902831</c:v>
                  </c:pt>
                  <c:pt idx="2">
                    <c:v>0.5868986283848433</c:v>
                  </c:pt>
                  <c:pt idx="3">
                    <c:v>0.21036426740298744</c:v>
                  </c:pt>
                </c:numCache>
              </c:numRef>
            </c:minus>
          </c:errBars>
          <c:cat>
            <c:numRef>
              <c:f>'051214 Metaldehyde'!$A$19:$A$22</c:f>
              <c:numCache>
                <c:formatCode>General</c:formatCode>
                <c:ptCount val="4"/>
                <c:pt idx="0">
                  <c:v>20</c:v>
                </c:pt>
                <c:pt idx="1">
                  <c:v>40</c:v>
                </c:pt>
                <c:pt idx="2">
                  <c:v>60</c:v>
                </c:pt>
                <c:pt idx="3">
                  <c:v>85</c:v>
                </c:pt>
              </c:numCache>
            </c:numRef>
          </c:cat>
          <c:val>
            <c:numRef>
              <c:f>'051214 Metaldehyde'!$B$19:$B$22</c:f>
              <c:numCache>
                <c:formatCode>General</c:formatCode>
                <c:ptCount val="4"/>
                <c:pt idx="0">
                  <c:v>193.79249999999999</c:v>
                </c:pt>
                <c:pt idx="1">
                  <c:v>196.69499999999999</c:v>
                </c:pt>
                <c:pt idx="2">
                  <c:v>189.67750000000001</c:v>
                </c:pt>
                <c:pt idx="3">
                  <c:v>191.73624999999998</c:v>
                </c:pt>
              </c:numCache>
            </c:numRef>
          </c:val>
        </c:ser>
        <c:ser>
          <c:idx val="0"/>
          <c:order val="1"/>
          <c:tx>
            <c:v>24 Hour</c:v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'051214 Metaldehyde'!$E$19:$E$22</c:f>
                <c:numCache>
                  <c:formatCode>General</c:formatCode>
                  <c:ptCount val="4"/>
                  <c:pt idx="0">
                    <c:v>2.0346997628642889</c:v>
                  </c:pt>
                  <c:pt idx="1">
                    <c:v>7.3804270286346103</c:v>
                  </c:pt>
                  <c:pt idx="2">
                    <c:v>2.6905413024148181</c:v>
                  </c:pt>
                  <c:pt idx="3">
                    <c:v>1.6433161594775352</c:v>
                  </c:pt>
                </c:numCache>
              </c:numRef>
            </c:plus>
            <c:minus>
              <c:numRef>
                <c:f>'051214 Metaldehyde'!$E$19:$E$22</c:f>
                <c:numCache>
                  <c:formatCode>General</c:formatCode>
                  <c:ptCount val="4"/>
                  <c:pt idx="0">
                    <c:v>2.0346997628642889</c:v>
                  </c:pt>
                  <c:pt idx="1">
                    <c:v>7.3804270286346103</c:v>
                  </c:pt>
                  <c:pt idx="2">
                    <c:v>2.6905413024148181</c:v>
                  </c:pt>
                  <c:pt idx="3">
                    <c:v>1.6433161594775352</c:v>
                  </c:pt>
                </c:numCache>
              </c:numRef>
            </c:minus>
          </c:errBars>
          <c:cat>
            <c:numRef>
              <c:f>'051214 Metaldehyde'!$A$19:$A$22</c:f>
              <c:numCache>
                <c:formatCode>General</c:formatCode>
                <c:ptCount val="4"/>
                <c:pt idx="0">
                  <c:v>20</c:v>
                </c:pt>
                <c:pt idx="1">
                  <c:v>40</c:v>
                </c:pt>
                <c:pt idx="2">
                  <c:v>60</c:v>
                </c:pt>
                <c:pt idx="3">
                  <c:v>85</c:v>
                </c:pt>
              </c:numCache>
            </c:numRef>
          </c:cat>
          <c:val>
            <c:numRef>
              <c:f>'051214 Metaldehyde'!$D$19:$D$22</c:f>
              <c:numCache>
                <c:formatCode>General</c:formatCode>
                <c:ptCount val="4"/>
                <c:pt idx="0">
                  <c:v>191.14375000000001</c:v>
                </c:pt>
                <c:pt idx="1">
                  <c:v>186.90375</c:v>
                </c:pt>
                <c:pt idx="2">
                  <c:v>104.0625</c:v>
                </c:pt>
                <c:pt idx="3">
                  <c:v>66.218999999999994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2794240"/>
        <c:axId val="112812416"/>
      </c:barChart>
      <c:catAx>
        <c:axId val="112794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2812416"/>
        <c:crosses val="autoZero"/>
        <c:auto val="1"/>
        <c:lblAlgn val="ctr"/>
        <c:lblOffset val="100"/>
        <c:noMultiLvlLbl val="0"/>
      </c:catAx>
      <c:valAx>
        <c:axId val="112812416"/>
        <c:scaling>
          <c:orientation val="minMax"/>
          <c:max val="200"/>
        </c:scaling>
        <c:delete val="0"/>
        <c:axPos val="l"/>
        <c:numFmt formatCode="General" sourceLinked="1"/>
        <c:majorTickMark val="out"/>
        <c:minorTickMark val="none"/>
        <c:tickLblPos val="nextTo"/>
        <c:crossAx val="112794240"/>
        <c:crosses val="autoZero"/>
        <c:crossBetween val="between"/>
        <c:majorUnit val="50"/>
      </c:valAx>
    </c:plotArea>
    <c:legend>
      <c:legendPos val="r"/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Metaldehyde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'051214 Metaldehyde'!$C$34:$C$37</c:f>
                <c:numCache>
                  <c:formatCode>General</c:formatCode>
                  <c:ptCount val="4"/>
                  <c:pt idx="0">
                    <c:v>1.6300537877928978</c:v>
                  </c:pt>
                  <c:pt idx="1">
                    <c:v>5.2182984989106984</c:v>
                  </c:pt>
                  <c:pt idx="2">
                    <c:v>1.2487318062889905</c:v>
                  </c:pt>
                  <c:pt idx="3">
                    <c:v>0.81917980487038411</c:v>
                  </c:pt>
                </c:numCache>
              </c:numRef>
            </c:plus>
            <c:minus>
              <c:numRef>
                <c:f>'051214 Metaldehyde'!$C$34:$C$37</c:f>
                <c:numCache>
                  <c:formatCode>General</c:formatCode>
                  <c:ptCount val="4"/>
                  <c:pt idx="0">
                    <c:v>1.6300537877928978</c:v>
                  </c:pt>
                  <c:pt idx="1">
                    <c:v>5.2182984989106984</c:v>
                  </c:pt>
                  <c:pt idx="2">
                    <c:v>1.2487318062889905</c:v>
                  </c:pt>
                  <c:pt idx="3">
                    <c:v>0.81917980487038411</c:v>
                  </c:pt>
                </c:numCache>
              </c:numRef>
            </c:minus>
          </c:errBars>
          <c:xVal>
            <c:numRef>
              <c:f>'051214 Metaldehyde'!$A$34:$A$37</c:f>
              <c:numCache>
                <c:formatCode>General</c:formatCode>
                <c:ptCount val="4"/>
                <c:pt idx="0">
                  <c:v>20</c:v>
                </c:pt>
                <c:pt idx="1">
                  <c:v>40</c:v>
                </c:pt>
                <c:pt idx="2">
                  <c:v>60</c:v>
                </c:pt>
                <c:pt idx="3">
                  <c:v>85</c:v>
                </c:pt>
              </c:numCache>
            </c:numRef>
          </c:xVal>
          <c:yVal>
            <c:numRef>
              <c:f>'051214 Metaldehyde'!$B$34:$B$37</c:f>
              <c:numCache>
                <c:formatCode>General</c:formatCode>
                <c:ptCount val="4"/>
                <c:pt idx="0">
                  <c:v>1.3446566006474179</c:v>
                </c:pt>
                <c:pt idx="1">
                  <c:v>4.9376454756012107</c:v>
                </c:pt>
                <c:pt idx="2">
                  <c:v>45.139072581050286</c:v>
                </c:pt>
                <c:pt idx="3">
                  <c:v>65.463944158080494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841088"/>
        <c:axId val="112842624"/>
      </c:scatterChart>
      <c:valAx>
        <c:axId val="11284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2842624"/>
        <c:crosses val="autoZero"/>
        <c:crossBetween val="midCat"/>
      </c:valAx>
      <c:valAx>
        <c:axId val="112842624"/>
        <c:scaling>
          <c:orientation val="minMax"/>
          <c:max val="1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crossAx val="112841088"/>
        <c:crosses val="autoZero"/>
        <c:crossBetween val="midCat"/>
        <c:majorUnit val="20"/>
      </c:valAx>
    </c:plotArea>
    <c:legend>
      <c:legendPos val="r"/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Metaldehyde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'051214 Metaldehyde'!$E$34:$E$37</c:f>
                <c:numCache>
                  <c:formatCode>General</c:formatCode>
                  <c:ptCount val="4"/>
                  <c:pt idx="0">
                    <c:v>1.6300537877928938E-2</c:v>
                  </c:pt>
                  <c:pt idx="1">
                    <c:v>5.2182984989107041E-2</c:v>
                  </c:pt>
                  <c:pt idx="2">
                    <c:v>1.2487318062889868E-2</c:v>
                  </c:pt>
                  <c:pt idx="3">
                    <c:v>8.1917980487038328E-3</c:v>
                  </c:pt>
                </c:numCache>
              </c:numRef>
            </c:plus>
            <c:minus>
              <c:numRef>
                <c:f>'051214 Metaldehyde'!$E$34:$E$37</c:f>
                <c:numCache>
                  <c:formatCode>General</c:formatCode>
                  <c:ptCount val="4"/>
                  <c:pt idx="0">
                    <c:v>1.6300537877928938E-2</c:v>
                  </c:pt>
                  <c:pt idx="1">
                    <c:v>5.2182984989107041E-2</c:v>
                  </c:pt>
                  <c:pt idx="2">
                    <c:v>1.2487318062889868E-2</c:v>
                  </c:pt>
                  <c:pt idx="3">
                    <c:v>8.1917980487038328E-3</c:v>
                  </c:pt>
                </c:numCache>
              </c:numRef>
            </c:minus>
          </c:errBars>
          <c:xVal>
            <c:numRef>
              <c:f>'051214 Metaldehyde'!$A$34:$A$37</c:f>
              <c:numCache>
                <c:formatCode>General</c:formatCode>
                <c:ptCount val="4"/>
                <c:pt idx="0">
                  <c:v>20</c:v>
                </c:pt>
                <c:pt idx="1">
                  <c:v>40</c:v>
                </c:pt>
                <c:pt idx="2">
                  <c:v>60</c:v>
                </c:pt>
                <c:pt idx="3">
                  <c:v>85</c:v>
                </c:pt>
              </c:numCache>
            </c:numRef>
          </c:xVal>
          <c:yVal>
            <c:numRef>
              <c:f>'051214 Metaldehyde'!$D$34:$D$37</c:f>
              <c:numCache>
                <c:formatCode>General</c:formatCode>
                <c:ptCount val="4"/>
                <c:pt idx="0">
                  <c:v>0.9865534339935258</c:v>
                </c:pt>
                <c:pt idx="1">
                  <c:v>0.95062354524398796</c:v>
                </c:pt>
                <c:pt idx="2">
                  <c:v>0.54860927418949712</c:v>
                </c:pt>
                <c:pt idx="3">
                  <c:v>0.34536055841919505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883584"/>
        <c:axId val="112902144"/>
      </c:scatterChart>
      <c:valAx>
        <c:axId val="112883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Temperature</a:t>
                </a:r>
                <a:r>
                  <a:rPr lang="en-GB" baseline="0"/>
                  <a:t> (</a:t>
                </a:r>
                <a:r>
                  <a:rPr lang="en-GB" baseline="0">
                    <a:latin typeface="Calibri"/>
                    <a:cs typeface="Calibri"/>
                  </a:rPr>
                  <a:t>°C)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2902144"/>
        <c:crosses val="autoZero"/>
        <c:crossBetween val="midCat"/>
      </c:valAx>
      <c:valAx>
        <c:axId val="112902144"/>
        <c:scaling>
          <c:orientation val="minMax"/>
          <c:max val="1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C</a:t>
                </a:r>
                <a:r>
                  <a:rPr lang="en-GB" baseline="-25000"/>
                  <a:t>e</a:t>
                </a:r>
                <a:r>
                  <a:rPr lang="en-GB"/>
                  <a:t>/C</a:t>
                </a:r>
                <a:r>
                  <a:rPr lang="en-GB" baseline="-25000"/>
                  <a:t>o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2883584"/>
        <c:crosses val="autoZero"/>
        <c:crossBetween val="midCat"/>
        <c:majorUnit val="0.2"/>
      </c:valAx>
    </c:plotArea>
    <c:legend>
      <c:legendPos val="r"/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5</xdr:row>
      <xdr:rowOff>38100</xdr:rowOff>
    </xdr:from>
    <xdr:to>
      <xdr:col>17</xdr:col>
      <xdr:colOff>381000</xdr:colOff>
      <xdr:row>19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209550</xdr:colOff>
      <xdr:row>22</xdr:row>
      <xdr:rowOff>38100</xdr:rowOff>
    </xdr:from>
    <xdr:to>
      <xdr:col>17</xdr:col>
      <xdr:colOff>514350</xdr:colOff>
      <xdr:row>36</xdr:row>
      <xdr:rowOff>114300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228600</xdr:colOff>
      <xdr:row>38</xdr:row>
      <xdr:rowOff>161925</xdr:rowOff>
    </xdr:from>
    <xdr:to>
      <xdr:col>12</xdr:col>
      <xdr:colOff>533400</xdr:colOff>
      <xdr:row>53</xdr:row>
      <xdr:rowOff>47625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gure%206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31009 thermal degradation 75c"/>
      <sheetName val="131015 thermal degradation 45c"/>
      <sheetName val="140522 thermal degradation 85c"/>
      <sheetName val="75c"/>
      <sheetName val="45c"/>
      <sheetName val="85"/>
      <sheetName val="Summary"/>
      <sheetName val="051214 Metaldehy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9">
          <cell r="A19">
            <v>20</v>
          </cell>
          <cell r="B19">
            <v>193.79249999999999</v>
          </cell>
          <cell r="C19">
            <v>5.2644099859338418</v>
          </cell>
          <cell r="D19">
            <v>191.14375000000001</v>
          </cell>
          <cell r="E19">
            <v>2.0346997628642889</v>
          </cell>
        </row>
        <row r="20">
          <cell r="A20">
            <v>40</v>
          </cell>
          <cell r="B20">
            <v>196.69499999999999</v>
          </cell>
          <cell r="C20">
            <v>3.0334880912902831</v>
          </cell>
          <cell r="D20">
            <v>186.90375</v>
          </cell>
          <cell r="E20">
            <v>7.3804270286346103</v>
          </cell>
        </row>
        <row r="21">
          <cell r="A21">
            <v>60</v>
          </cell>
          <cell r="B21">
            <v>189.67750000000001</v>
          </cell>
          <cell r="C21">
            <v>0.5868986283848433</v>
          </cell>
          <cell r="D21">
            <v>104.0625</v>
          </cell>
          <cell r="E21">
            <v>2.6905413024148181</v>
          </cell>
        </row>
        <row r="22">
          <cell r="A22">
            <v>85</v>
          </cell>
          <cell r="B22">
            <v>191.73624999999998</v>
          </cell>
          <cell r="C22">
            <v>0.21036426740298744</v>
          </cell>
          <cell r="D22">
            <v>66.218999999999994</v>
          </cell>
          <cell r="E22">
            <v>1.6433161594775352</v>
          </cell>
        </row>
        <row r="34">
          <cell r="A34">
            <v>20</v>
          </cell>
          <cell r="B34">
            <v>1.3446566006474179</v>
          </cell>
          <cell r="C34">
            <v>1.6300537877928978</v>
          </cell>
          <cell r="D34">
            <v>0.9865534339935258</v>
          </cell>
          <cell r="E34">
            <v>1.6300537877928938E-2</v>
          </cell>
        </row>
        <row r="35">
          <cell r="A35">
            <v>40</v>
          </cell>
          <cell r="B35">
            <v>4.9376454756012107</v>
          </cell>
          <cell r="C35">
            <v>5.2182984989106984</v>
          </cell>
          <cell r="D35">
            <v>0.95062354524398796</v>
          </cell>
          <cell r="E35">
            <v>5.2182984989107041E-2</v>
          </cell>
        </row>
        <row r="36">
          <cell r="A36">
            <v>60</v>
          </cell>
          <cell r="B36">
            <v>45.139072581050286</v>
          </cell>
          <cell r="C36">
            <v>1.2487318062889905</v>
          </cell>
          <cell r="D36">
            <v>0.54860927418949712</v>
          </cell>
          <cell r="E36">
            <v>1.2487318062889868E-2</v>
          </cell>
        </row>
        <row r="37">
          <cell r="A37">
            <v>85</v>
          </cell>
          <cell r="B37">
            <v>65.463944158080494</v>
          </cell>
          <cell r="C37">
            <v>0.81917980487038411</v>
          </cell>
          <cell r="D37">
            <v>0.34536055841919505</v>
          </cell>
          <cell r="E37">
            <v>8.1917980487038328E-3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J72" sqref="J72"/>
    </sheetView>
  </sheetViews>
  <sheetFormatPr defaultRowHeight="15" x14ac:dyDescent="0.25"/>
  <cols>
    <col min="1" max="1" width="20" bestFit="1" customWidth="1"/>
  </cols>
  <sheetData>
    <row r="1" spans="1:6" x14ac:dyDescent="0.25">
      <c r="A1" t="s">
        <v>0</v>
      </c>
      <c r="B1" t="s">
        <v>1</v>
      </c>
      <c r="C1" t="s">
        <v>2</v>
      </c>
      <c r="D1">
        <v>500</v>
      </c>
      <c r="E1">
        <v>766.35</v>
      </c>
      <c r="F1">
        <v>191.58750000000001</v>
      </c>
    </row>
    <row r="2" spans="1:6" x14ac:dyDescent="0.25">
      <c r="A2" t="s">
        <v>0</v>
      </c>
      <c r="B2" t="s">
        <v>3</v>
      </c>
      <c r="C2" t="s">
        <v>2</v>
      </c>
      <c r="D2">
        <v>500</v>
      </c>
      <c r="E2">
        <v>767.54</v>
      </c>
      <c r="F2">
        <v>191.88499999999999</v>
      </c>
    </row>
    <row r="3" spans="1:6" x14ac:dyDescent="0.25">
      <c r="A3" t="s">
        <v>4</v>
      </c>
      <c r="B3" t="s">
        <v>5</v>
      </c>
      <c r="C3" t="s">
        <v>2</v>
      </c>
      <c r="D3">
        <v>500</v>
      </c>
      <c r="E3">
        <v>760.37</v>
      </c>
      <c r="F3">
        <v>190.0925</v>
      </c>
    </row>
    <row r="4" spans="1:6" x14ac:dyDescent="0.25">
      <c r="A4" t="s">
        <v>4</v>
      </c>
      <c r="B4" t="s">
        <v>6</v>
      </c>
      <c r="C4" t="s">
        <v>2</v>
      </c>
      <c r="D4">
        <v>500</v>
      </c>
      <c r="E4">
        <v>757.05</v>
      </c>
      <c r="F4">
        <v>189.26249999999999</v>
      </c>
    </row>
    <row r="5" spans="1:6" x14ac:dyDescent="0.25">
      <c r="A5" t="s">
        <v>7</v>
      </c>
      <c r="B5" t="s">
        <v>8</v>
      </c>
      <c r="C5" t="s">
        <v>2</v>
      </c>
      <c r="D5">
        <v>500</v>
      </c>
      <c r="E5">
        <v>790.06</v>
      </c>
      <c r="F5">
        <v>197.51499999999999</v>
      </c>
    </row>
    <row r="6" spans="1:6" x14ac:dyDescent="0.25">
      <c r="A6" t="s">
        <v>7</v>
      </c>
      <c r="B6" t="s">
        <v>9</v>
      </c>
      <c r="C6" t="s">
        <v>2</v>
      </c>
      <c r="D6">
        <v>500</v>
      </c>
      <c r="E6">
        <v>760.28</v>
      </c>
      <c r="F6">
        <v>190.07</v>
      </c>
    </row>
    <row r="7" spans="1:6" x14ac:dyDescent="0.25">
      <c r="A7" t="s">
        <v>10</v>
      </c>
      <c r="B7" t="s">
        <v>11</v>
      </c>
      <c r="C7" t="s">
        <v>2</v>
      </c>
      <c r="D7">
        <v>500</v>
      </c>
      <c r="E7">
        <v>650.57000000000005</v>
      </c>
      <c r="F7">
        <f>(E7*0.5)/5</f>
        <v>65.057000000000002</v>
      </c>
    </row>
    <row r="8" spans="1:6" x14ac:dyDescent="0.25">
      <c r="A8" t="s">
        <v>10</v>
      </c>
      <c r="B8" t="s">
        <v>12</v>
      </c>
      <c r="C8" t="s">
        <v>2</v>
      </c>
      <c r="D8">
        <v>500</v>
      </c>
      <c r="E8">
        <v>673.81</v>
      </c>
      <c r="F8">
        <f>(E8*0.5)/5</f>
        <v>67.381</v>
      </c>
    </row>
    <row r="9" spans="1:6" x14ac:dyDescent="0.25">
      <c r="A9" t="s">
        <v>13</v>
      </c>
      <c r="B9" t="s">
        <v>14</v>
      </c>
      <c r="C9" t="s">
        <v>2</v>
      </c>
      <c r="D9">
        <v>500</v>
      </c>
      <c r="E9">
        <v>423.86</v>
      </c>
      <c r="F9">
        <v>105.965</v>
      </c>
    </row>
    <row r="10" spans="1:6" x14ac:dyDescent="0.25">
      <c r="A10" t="s">
        <v>15</v>
      </c>
      <c r="B10" t="s">
        <v>16</v>
      </c>
      <c r="C10" t="s">
        <v>2</v>
      </c>
      <c r="D10">
        <v>500</v>
      </c>
      <c r="E10">
        <v>408.64</v>
      </c>
      <c r="F10">
        <v>102.16</v>
      </c>
    </row>
    <row r="11" spans="1:6" x14ac:dyDescent="0.25">
      <c r="A11" t="s">
        <v>17</v>
      </c>
      <c r="B11" t="s">
        <v>18</v>
      </c>
      <c r="C11" t="s">
        <v>2</v>
      </c>
      <c r="D11">
        <v>500</v>
      </c>
      <c r="E11">
        <v>770.33</v>
      </c>
      <c r="F11">
        <v>192.58250000000001</v>
      </c>
    </row>
    <row r="12" spans="1:6" x14ac:dyDescent="0.25">
      <c r="A12" t="s">
        <v>17</v>
      </c>
      <c r="B12" t="s">
        <v>19</v>
      </c>
      <c r="C12" t="s">
        <v>2</v>
      </c>
      <c r="D12">
        <v>500</v>
      </c>
      <c r="E12">
        <v>758.82</v>
      </c>
      <c r="F12">
        <v>189.70500000000001</v>
      </c>
    </row>
    <row r="13" spans="1:6" x14ac:dyDescent="0.25">
      <c r="A13" t="s">
        <v>20</v>
      </c>
      <c r="B13" t="s">
        <v>21</v>
      </c>
      <c r="C13" t="s">
        <v>2</v>
      </c>
      <c r="D13">
        <v>500</v>
      </c>
      <c r="E13">
        <v>389.1</v>
      </c>
      <c r="F13">
        <v>194.55</v>
      </c>
    </row>
    <row r="14" spans="1:6" x14ac:dyDescent="0.25">
      <c r="A14" t="s">
        <v>20</v>
      </c>
      <c r="B14" t="s">
        <v>22</v>
      </c>
      <c r="C14" t="s">
        <v>2</v>
      </c>
      <c r="D14">
        <v>500</v>
      </c>
      <c r="E14">
        <v>397.68</v>
      </c>
      <c r="F14">
        <v>198.84</v>
      </c>
    </row>
    <row r="15" spans="1:6" x14ac:dyDescent="0.25">
      <c r="A15" t="s">
        <v>23</v>
      </c>
      <c r="B15" t="s">
        <v>24</v>
      </c>
      <c r="C15" t="s">
        <v>2</v>
      </c>
      <c r="D15">
        <v>500</v>
      </c>
      <c r="E15">
        <v>768.49</v>
      </c>
      <c r="F15">
        <v>192.1225</v>
      </c>
    </row>
    <row r="16" spans="1:6" x14ac:dyDescent="0.25">
      <c r="A16" t="s">
        <v>23</v>
      </c>
      <c r="B16" t="s">
        <v>25</v>
      </c>
      <c r="C16" t="s">
        <v>2</v>
      </c>
      <c r="D16">
        <v>500</v>
      </c>
      <c r="E16">
        <v>1090.1099999999999</v>
      </c>
      <c r="F16">
        <v>181.68499999999997</v>
      </c>
    </row>
    <row r="18" spans="1:9" x14ac:dyDescent="0.25">
      <c r="A18" t="s">
        <v>26</v>
      </c>
      <c r="B18" t="s">
        <v>27</v>
      </c>
      <c r="C18" t="s">
        <v>28</v>
      </c>
      <c r="D18" t="s">
        <v>29</v>
      </c>
      <c r="E18" t="s">
        <v>28</v>
      </c>
      <c r="F18" t="s">
        <v>30</v>
      </c>
    </row>
    <row r="19" spans="1:9" x14ac:dyDescent="0.25">
      <c r="A19">
        <v>20</v>
      </c>
      <c r="B19">
        <f>AVERAGE(F5:F6)</f>
        <v>193.79249999999999</v>
      </c>
      <c r="C19">
        <f>STDEV(F5:F6)</f>
        <v>5.2644099859338418</v>
      </c>
      <c r="D19">
        <f>AVERAGE(F11:F12)</f>
        <v>191.14375000000001</v>
      </c>
      <c r="E19">
        <f>STDEV(F11:F12)</f>
        <v>2.0346997628642889</v>
      </c>
      <c r="F19">
        <f>(B19-D19)*100/B19</f>
        <v>1.3667969606666814</v>
      </c>
    </row>
    <row r="20" spans="1:9" x14ac:dyDescent="0.25">
      <c r="A20">
        <v>40</v>
      </c>
      <c r="B20">
        <f>AVERAGE(F13:F14)</f>
        <v>196.69499999999999</v>
      </c>
      <c r="C20">
        <f>STDEV(F13:F14)</f>
        <v>3.0334880912902831</v>
      </c>
      <c r="D20">
        <f>AVERAGE(F15:F16)</f>
        <v>186.90375</v>
      </c>
      <c r="E20">
        <f>STDEV(F15:F16)</f>
        <v>7.3804270286346103</v>
      </c>
      <c r="F20">
        <f t="shared" ref="F20:F22" si="0">(B20-D20)*100/B20</f>
        <v>4.9778845420574953</v>
      </c>
    </row>
    <row r="21" spans="1:9" x14ac:dyDescent="0.25">
      <c r="A21">
        <v>60</v>
      </c>
      <c r="B21">
        <f>AVERAGE(F3:F4)</f>
        <v>189.67750000000001</v>
      </c>
      <c r="C21">
        <f>STDEV(F3:F4)</f>
        <v>0.5868986283848433</v>
      </c>
      <c r="D21">
        <f>AVERAGE(F9:F10)</f>
        <v>104.0625</v>
      </c>
      <c r="E21">
        <f>STDEV(F9:F10)</f>
        <v>2.6905413024148181</v>
      </c>
      <c r="F21">
        <f t="shared" si="0"/>
        <v>45.137140672984408</v>
      </c>
    </row>
    <row r="22" spans="1:9" x14ac:dyDescent="0.25">
      <c r="A22">
        <v>85</v>
      </c>
      <c r="B22">
        <f>AVERAGE(F1:F2)</f>
        <v>191.73624999999998</v>
      </c>
      <c r="C22">
        <f>STDEV(F1:F2)</f>
        <v>0.21036426740298744</v>
      </c>
      <c r="D22">
        <f>AVERAGE(F7:F8)</f>
        <v>66.218999999999994</v>
      </c>
      <c r="E22">
        <f>STDEV(F7:F8)</f>
        <v>1.6433161594775352</v>
      </c>
      <c r="F22">
        <f t="shared" si="0"/>
        <v>65.463494774723088</v>
      </c>
    </row>
    <row r="24" spans="1:9" x14ac:dyDescent="0.25">
      <c r="D24" t="s">
        <v>31</v>
      </c>
      <c r="E24" t="s">
        <v>32</v>
      </c>
      <c r="F24" t="s">
        <v>28</v>
      </c>
      <c r="G24" t="s">
        <v>33</v>
      </c>
      <c r="H24" t="s">
        <v>34</v>
      </c>
      <c r="I24" t="s">
        <v>35</v>
      </c>
    </row>
    <row r="25" spans="1:9" x14ac:dyDescent="0.25">
      <c r="A25">
        <v>20</v>
      </c>
      <c r="B25">
        <f>F5</f>
        <v>197.51499999999999</v>
      </c>
      <c r="C25">
        <f>F11</f>
        <v>192.58250000000001</v>
      </c>
      <c r="D25">
        <f>(B25-C25)*100/B25</f>
        <v>2.4972786876945934</v>
      </c>
      <c r="E25">
        <f>AVERAGE(D25:D26)</f>
        <v>1.3446566006474179</v>
      </c>
      <c r="F25">
        <f>STDEV(D25:D26)</f>
        <v>1.6300537877928978</v>
      </c>
      <c r="G25">
        <f>C25/B25</f>
        <v>0.97502721312305407</v>
      </c>
      <c r="H25">
        <f>AVERAGE(G25:G26)</f>
        <v>0.9865534339935258</v>
      </c>
      <c r="I25">
        <f>STDEV(G25:G26)</f>
        <v>1.6300537877928938E-2</v>
      </c>
    </row>
    <row r="26" spans="1:9" x14ac:dyDescent="0.25">
      <c r="A26">
        <v>20</v>
      </c>
      <c r="B26">
        <f>F6</f>
        <v>190.07</v>
      </c>
      <c r="C26">
        <f>F12</f>
        <v>189.70500000000001</v>
      </c>
      <c r="D26">
        <f t="shared" ref="D26:D32" si="1">(B26-C26)*100/B26</f>
        <v>0.19203451360024237</v>
      </c>
      <c r="G26">
        <f t="shared" ref="G26:G32" si="2">C26/B26</f>
        <v>0.99807965486399752</v>
      </c>
    </row>
    <row r="27" spans="1:9" x14ac:dyDescent="0.25">
      <c r="A27">
        <v>40</v>
      </c>
      <c r="B27">
        <f>F13</f>
        <v>194.55</v>
      </c>
      <c r="C27">
        <f>F15</f>
        <v>192.1225</v>
      </c>
      <c r="D27">
        <f t="shared" si="1"/>
        <v>1.2477512207658745</v>
      </c>
      <c r="E27">
        <f>AVERAGE(D27:D28)</f>
        <v>4.9376454756012107</v>
      </c>
      <c r="F27">
        <f>STDEV(D27:D28)</f>
        <v>5.2182984989106984</v>
      </c>
      <c r="G27">
        <f t="shared" si="2"/>
        <v>0.98752248779234131</v>
      </c>
      <c r="H27">
        <f t="shared" ref="H27:H31" si="3">AVERAGE(G27:G28)</f>
        <v>0.95062354524398796</v>
      </c>
      <c r="I27">
        <f t="shared" ref="I27:I31" si="4">STDEV(G27:G28)</f>
        <v>5.2182984989107041E-2</v>
      </c>
    </row>
    <row r="28" spans="1:9" x14ac:dyDescent="0.25">
      <c r="A28">
        <v>40</v>
      </c>
      <c r="B28">
        <f>F14</f>
        <v>198.84</v>
      </c>
      <c r="C28">
        <f>F16</f>
        <v>181.68499999999997</v>
      </c>
      <c r="D28">
        <f t="shared" si="1"/>
        <v>8.6275397304365473</v>
      </c>
      <c r="G28">
        <f t="shared" si="2"/>
        <v>0.91372460269563449</v>
      </c>
    </row>
    <row r="29" spans="1:9" x14ac:dyDescent="0.25">
      <c r="A29">
        <v>60</v>
      </c>
      <c r="B29">
        <f>F3</f>
        <v>190.0925</v>
      </c>
      <c r="C29">
        <f>F9</f>
        <v>105.965</v>
      </c>
      <c r="D29">
        <f t="shared" si="1"/>
        <v>44.256085852940018</v>
      </c>
      <c r="E29">
        <f>AVERAGE(D29:D30)</f>
        <v>45.139072581050286</v>
      </c>
      <c r="F29">
        <f>STDEV(D29:D30)</f>
        <v>1.2487318062889905</v>
      </c>
      <c r="G29">
        <f t="shared" si="2"/>
        <v>0.55743914147059981</v>
      </c>
      <c r="H29">
        <f t="shared" si="3"/>
        <v>0.54860927418949712</v>
      </c>
      <c r="I29">
        <f t="shared" si="4"/>
        <v>1.2487318062889868E-2</v>
      </c>
    </row>
    <row r="30" spans="1:9" x14ac:dyDescent="0.25">
      <c r="A30">
        <v>60</v>
      </c>
      <c r="B30">
        <f>F4</f>
        <v>189.26249999999999</v>
      </c>
      <c r="C30">
        <f>F10</f>
        <v>102.16</v>
      </c>
      <c r="D30">
        <f t="shared" si="1"/>
        <v>46.022059309160561</v>
      </c>
      <c r="G30">
        <f t="shared" si="2"/>
        <v>0.53977940690839443</v>
      </c>
    </row>
    <row r="31" spans="1:9" x14ac:dyDescent="0.25">
      <c r="A31">
        <v>85</v>
      </c>
      <c r="B31">
        <f>F1</f>
        <v>191.58750000000001</v>
      </c>
      <c r="C31">
        <f>F7</f>
        <v>65.057000000000002</v>
      </c>
      <c r="D31">
        <f t="shared" si="1"/>
        <v>66.043191753115423</v>
      </c>
      <c r="E31">
        <f>AVERAGE(D31:D32)</f>
        <v>65.463944158080494</v>
      </c>
      <c r="F31">
        <f>STDEV(D31:D32)</f>
        <v>0.81917980487038411</v>
      </c>
      <c r="G31">
        <f t="shared" si="2"/>
        <v>0.33956808246884584</v>
      </c>
      <c r="H31">
        <f t="shared" si="3"/>
        <v>0.34536055841919505</v>
      </c>
      <c r="I31">
        <f t="shared" si="4"/>
        <v>8.1917980487038328E-3</v>
      </c>
    </row>
    <row r="32" spans="1:9" x14ac:dyDescent="0.25">
      <c r="A32">
        <v>85</v>
      </c>
      <c r="B32">
        <f>F2</f>
        <v>191.88499999999999</v>
      </c>
      <c r="C32">
        <f>F8</f>
        <v>67.381</v>
      </c>
      <c r="D32">
        <f t="shared" si="1"/>
        <v>64.88469656304558</v>
      </c>
      <c r="G32">
        <f t="shared" si="2"/>
        <v>0.35115303436954426</v>
      </c>
    </row>
    <row r="33" spans="1:5" x14ac:dyDescent="0.25">
      <c r="D33" t="s">
        <v>33</v>
      </c>
      <c r="E33" t="s">
        <v>35</v>
      </c>
    </row>
    <row r="34" spans="1:5" x14ac:dyDescent="0.25">
      <c r="A34">
        <v>20</v>
      </c>
      <c r="B34">
        <f>E25</f>
        <v>1.3446566006474179</v>
      </c>
      <c r="C34">
        <f>F25</f>
        <v>1.6300537877928978</v>
      </c>
      <c r="D34">
        <f>H25</f>
        <v>0.9865534339935258</v>
      </c>
      <c r="E34">
        <f>I25</f>
        <v>1.6300537877928938E-2</v>
      </c>
    </row>
    <row r="35" spans="1:5" x14ac:dyDescent="0.25">
      <c r="A35">
        <v>40</v>
      </c>
      <c r="B35">
        <f>E27</f>
        <v>4.9376454756012107</v>
      </c>
      <c r="C35">
        <f>F27</f>
        <v>5.2182984989106984</v>
      </c>
      <c r="D35">
        <f>H27</f>
        <v>0.95062354524398796</v>
      </c>
      <c r="E35">
        <f>I27</f>
        <v>5.2182984989107041E-2</v>
      </c>
    </row>
    <row r="36" spans="1:5" x14ac:dyDescent="0.25">
      <c r="A36">
        <v>60</v>
      </c>
      <c r="B36">
        <f>E29</f>
        <v>45.139072581050286</v>
      </c>
      <c r="C36">
        <f>F29</f>
        <v>1.2487318062889905</v>
      </c>
      <c r="D36">
        <f>H29</f>
        <v>0.54860927418949712</v>
      </c>
      <c r="E36">
        <f>I29</f>
        <v>1.2487318062889868E-2</v>
      </c>
    </row>
    <row r="37" spans="1:5" x14ac:dyDescent="0.25">
      <c r="A37">
        <v>85</v>
      </c>
      <c r="B37">
        <f>E31</f>
        <v>65.463944158080494</v>
      </c>
      <c r="C37">
        <f>F31</f>
        <v>0.81917980487038411</v>
      </c>
      <c r="D37">
        <f>H31</f>
        <v>0.34536055841919505</v>
      </c>
      <c r="E37">
        <f>I31</f>
        <v>8.1917980487038328E-3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051214 Metaldehyde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"%username%"</cp:lastModifiedBy>
  <dcterms:created xsi:type="dcterms:W3CDTF">2017-02-28T16:45:59Z</dcterms:created>
  <dcterms:modified xsi:type="dcterms:W3CDTF">2017-02-28T16:46:15Z</dcterms:modified>
</cp:coreProperties>
</file>