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D:\Workdoc\PAPERS\Published old papers\ERL_SR Crop yield Europe_2016\"/>
    </mc:Choice>
  </mc:AlternateContent>
  <bookViews>
    <workbookView xWindow="0" yWindow="-470" windowWidth="24240" windowHeight="13740" tabRatio="629" activeTab="2"/>
  </bookViews>
  <sheets>
    <sheet name="Countries" sheetId="2" r:id="rId1"/>
    <sheet name="DATA" sheetId="1" r:id="rId2"/>
    <sheet name="DATA (2) Homog time slices" sheetId="11" r:id="rId3"/>
    <sheet name="Sheet1" sheetId="12" r:id="rId4"/>
    <sheet name="Chart1" sheetId="13" r:id="rId5"/>
    <sheet name="Regional Analysis" sheetId="6" r:id="rId6"/>
    <sheet name="Horizon analysis" sheetId="7" r:id="rId7"/>
    <sheet name="GCM analysis" sheetId="8" r:id="rId8"/>
    <sheet name="Modelling analysis" sheetId="9" r:id="rId9"/>
    <sheet name="All data analysis" sheetId="10" r:id="rId10"/>
  </sheets>
  <definedNames>
    <definedName name="_xlnm._FilterDatabase" localSheetId="9" hidden="1">'All data analysis'!$A$2:$M$729</definedName>
    <definedName name="_xlnm._FilterDatabase" localSheetId="1" hidden="1">DATA!$A$2:$L$732</definedName>
    <definedName name="_xlnm._FilterDatabase" localSheetId="2" hidden="1">'DATA (2) Homog time slices'!$A$2:$L$731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P2" i="11" l="1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H22" i="2"/>
  <c r="H11" i="2"/>
  <c r="H5" i="2"/>
  <c r="H2" i="2"/>
  <c r="H1" i="2"/>
  <c r="J1" i="2"/>
  <c r="J2" i="2"/>
  <c r="H3" i="2"/>
  <c r="J3" i="2"/>
  <c r="H4" i="2"/>
  <c r="J4" i="2"/>
  <c r="J5" i="2"/>
  <c r="H6" i="2"/>
  <c r="J6" i="2"/>
  <c r="H7" i="2"/>
  <c r="J7" i="2"/>
  <c r="H8" i="2"/>
  <c r="J8" i="2"/>
  <c r="H9" i="2"/>
  <c r="J9" i="2"/>
  <c r="H10" i="2"/>
  <c r="J10" i="2"/>
  <c r="J11" i="2"/>
  <c r="H12" i="2"/>
  <c r="J12" i="2"/>
  <c r="H13" i="2"/>
  <c r="J13" i="2"/>
  <c r="H14" i="2"/>
  <c r="J14" i="2"/>
  <c r="H15" i="2"/>
  <c r="J15" i="2"/>
  <c r="H16" i="2"/>
  <c r="J16" i="2"/>
  <c r="H17" i="2"/>
  <c r="J17" i="2"/>
  <c r="H18" i="2"/>
  <c r="J18" i="2"/>
  <c r="H19" i="2"/>
  <c r="J19" i="2"/>
  <c r="H20" i="2"/>
  <c r="J20" i="2"/>
  <c r="H21" i="2"/>
  <c r="J21" i="2"/>
  <c r="J22" i="2"/>
  <c r="H23" i="2"/>
  <c r="J23" i="2"/>
  <c r="H24" i="2"/>
  <c r="J24" i="2"/>
  <c r="H25" i="2"/>
  <c r="J25" i="2"/>
  <c r="H26" i="2"/>
  <c r="J26" i="2"/>
  <c r="H27" i="2"/>
  <c r="J27" i="2"/>
  <c r="H28" i="2"/>
  <c r="J28" i="2"/>
  <c r="H29" i="2"/>
  <c r="J29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H30" i="2"/>
  <c r="J30" i="2"/>
  <c r="H31" i="2"/>
  <c r="J31" i="2"/>
  <c r="H32" i="2"/>
  <c r="J32" i="2"/>
  <c r="H33" i="2"/>
  <c r="J33" i="2"/>
  <c r="H34" i="2"/>
  <c r="J34" i="2"/>
  <c r="H35" i="2"/>
  <c r="J35" i="2"/>
  <c r="H36" i="2"/>
  <c r="J36" i="2"/>
  <c r="H37" i="2"/>
  <c r="J37" i="2"/>
  <c r="H38" i="2"/>
  <c r="J38" i="2"/>
  <c r="H39" i="2"/>
  <c r="J39" i="2"/>
  <c r="H40" i="2"/>
  <c r="J40" i="2"/>
  <c r="H41" i="2"/>
  <c r="J41" i="2"/>
  <c r="H42" i="2"/>
  <c r="J42" i="2"/>
  <c r="H43" i="2"/>
  <c r="J43" i="2"/>
  <c r="L3" i="1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L128" i="11"/>
  <c r="L129" i="11"/>
  <c r="L130" i="11"/>
  <c r="L131" i="11"/>
  <c r="L132" i="11"/>
  <c r="L133" i="11"/>
  <c r="L134" i="11"/>
  <c r="L135" i="11"/>
  <c r="L136" i="11"/>
  <c r="L137" i="11"/>
  <c r="L138" i="11"/>
  <c r="L139" i="11"/>
  <c r="L140" i="11"/>
  <c r="L141" i="11"/>
  <c r="L142" i="11"/>
  <c r="L143" i="11"/>
  <c r="L144" i="11"/>
  <c r="L145" i="11"/>
  <c r="L146" i="11"/>
  <c r="L147" i="11"/>
  <c r="L148" i="11"/>
  <c r="L149" i="11"/>
  <c r="L150" i="11"/>
  <c r="L151" i="11"/>
  <c r="L152" i="11"/>
  <c r="L153" i="11"/>
  <c r="L154" i="11"/>
  <c r="L155" i="11"/>
  <c r="L156" i="11"/>
  <c r="L157" i="11"/>
  <c r="L158" i="11"/>
  <c r="L159" i="11"/>
  <c r="L160" i="11"/>
  <c r="L161" i="11"/>
  <c r="L162" i="11"/>
  <c r="L163" i="11"/>
  <c r="L164" i="11"/>
  <c r="L165" i="11"/>
  <c r="L166" i="11"/>
  <c r="L167" i="11"/>
  <c r="L168" i="11"/>
  <c r="L169" i="11"/>
  <c r="L170" i="11"/>
  <c r="L171" i="11"/>
  <c r="L172" i="11"/>
  <c r="L173" i="11"/>
  <c r="L174" i="11"/>
  <c r="L175" i="11"/>
  <c r="L176" i="11"/>
  <c r="L177" i="11"/>
  <c r="L178" i="11"/>
  <c r="L179" i="11"/>
  <c r="L180" i="11"/>
  <c r="L181" i="11"/>
  <c r="L182" i="11"/>
  <c r="L183" i="11"/>
  <c r="L184" i="11"/>
  <c r="L185" i="11"/>
  <c r="L186" i="11"/>
  <c r="L187" i="11"/>
  <c r="L188" i="11"/>
  <c r="L189" i="11"/>
  <c r="L190" i="11"/>
  <c r="L191" i="11"/>
  <c r="L192" i="11"/>
  <c r="L193" i="11"/>
  <c r="L194" i="11"/>
  <c r="L195" i="11"/>
  <c r="L196" i="11"/>
  <c r="L197" i="11"/>
  <c r="L198" i="11"/>
  <c r="L199" i="11"/>
  <c r="L200" i="11"/>
  <c r="L201" i="11"/>
  <c r="L202" i="11"/>
  <c r="L203" i="11"/>
  <c r="L204" i="11"/>
  <c r="L205" i="11"/>
  <c r="L206" i="11"/>
  <c r="L207" i="11"/>
  <c r="L208" i="11"/>
  <c r="L209" i="11"/>
  <c r="L210" i="11"/>
  <c r="L211" i="11"/>
  <c r="L212" i="11"/>
  <c r="L213" i="11"/>
  <c r="L214" i="11"/>
  <c r="L215" i="11"/>
  <c r="L216" i="11"/>
  <c r="L217" i="11"/>
  <c r="L218" i="11"/>
  <c r="L219" i="11"/>
  <c r="L220" i="11"/>
  <c r="L221" i="11"/>
  <c r="L222" i="11"/>
  <c r="L223" i="11"/>
  <c r="L224" i="11"/>
  <c r="L225" i="11"/>
  <c r="L226" i="11"/>
  <c r="L227" i="11"/>
  <c r="L228" i="11"/>
  <c r="L229" i="11"/>
  <c r="L230" i="11"/>
  <c r="L231" i="11"/>
  <c r="L232" i="11"/>
  <c r="L233" i="11"/>
  <c r="L234" i="11"/>
  <c r="L235" i="11"/>
  <c r="L236" i="11"/>
  <c r="L237" i="11"/>
  <c r="L238" i="11"/>
  <c r="L239" i="11"/>
  <c r="L240" i="11"/>
  <c r="L241" i="11"/>
  <c r="L242" i="11"/>
  <c r="L243" i="11"/>
  <c r="L244" i="11"/>
  <c r="L245" i="11"/>
  <c r="L246" i="11"/>
  <c r="L247" i="11"/>
  <c r="L248" i="11"/>
  <c r="L249" i="11"/>
  <c r="L250" i="11"/>
  <c r="L251" i="11"/>
  <c r="L252" i="11"/>
  <c r="L253" i="11"/>
  <c r="L254" i="11"/>
  <c r="L255" i="11"/>
  <c r="L256" i="11"/>
  <c r="L257" i="11"/>
  <c r="L258" i="11"/>
  <c r="L259" i="11"/>
  <c r="L260" i="11"/>
  <c r="L261" i="11"/>
  <c r="L262" i="11"/>
  <c r="L263" i="11"/>
  <c r="L264" i="11"/>
  <c r="L265" i="11"/>
  <c r="L266" i="11"/>
  <c r="L267" i="11"/>
  <c r="L268" i="11"/>
  <c r="L269" i="11"/>
  <c r="L270" i="11"/>
  <c r="L271" i="11"/>
  <c r="L272" i="11"/>
  <c r="L273" i="11"/>
  <c r="L274" i="11"/>
  <c r="L275" i="11"/>
  <c r="L276" i="11"/>
  <c r="L277" i="11"/>
  <c r="L278" i="11"/>
  <c r="L279" i="11"/>
  <c r="L280" i="11"/>
  <c r="L281" i="11"/>
  <c r="L282" i="11"/>
  <c r="L283" i="11"/>
  <c r="L284" i="11"/>
  <c r="L285" i="11"/>
  <c r="L286" i="11"/>
  <c r="L287" i="11"/>
  <c r="L288" i="11"/>
  <c r="L289" i="11"/>
  <c r="L290" i="11"/>
  <c r="L291" i="11"/>
  <c r="L292" i="11"/>
  <c r="L293" i="11"/>
  <c r="L294" i="11"/>
  <c r="L295" i="11"/>
  <c r="L296" i="11"/>
  <c r="L297" i="11"/>
  <c r="L298" i="11"/>
  <c r="L299" i="11"/>
  <c r="L300" i="11"/>
  <c r="L301" i="11"/>
  <c r="L302" i="11"/>
  <c r="L303" i="11"/>
  <c r="L304" i="11"/>
  <c r="L305" i="11"/>
  <c r="L306" i="11"/>
  <c r="L307" i="11"/>
  <c r="L308" i="11"/>
  <c r="L309" i="11"/>
  <c r="L310" i="11"/>
  <c r="L311" i="11"/>
  <c r="L312" i="11"/>
  <c r="L313" i="11"/>
  <c r="L314" i="11"/>
  <c r="L315" i="11"/>
  <c r="L316" i="11"/>
  <c r="L317" i="11"/>
  <c r="L318" i="11"/>
  <c r="L319" i="11"/>
  <c r="L320" i="11"/>
  <c r="L321" i="11"/>
  <c r="L322" i="11"/>
  <c r="L323" i="11"/>
  <c r="L324" i="11"/>
  <c r="L325" i="11"/>
  <c r="L326" i="11"/>
  <c r="L327" i="11"/>
  <c r="L328" i="11"/>
  <c r="L329" i="11"/>
  <c r="L330" i="11"/>
  <c r="L331" i="11"/>
  <c r="L332" i="11"/>
  <c r="L333" i="11"/>
  <c r="L334" i="11"/>
  <c r="L335" i="11"/>
  <c r="L336" i="11"/>
  <c r="L337" i="11"/>
  <c r="L338" i="11"/>
  <c r="L339" i="11"/>
  <c r="L340" i="11"/>
  <c r="L341" i="11"/>
  <c r="L342" i="11"/>
  <c r="L343" i="11"/>
  <c r="L344" i="11"/>
  <c r="L345" i="11"/>
  <c r="L346" i="11"/>
  <c r="L347" i="11"/>
  <c r="L348" i="11"/>
  <c r="L349" i="11"/>
  <c r="L350" i="11"/>
  <c r="L351" i="11"/>
  <c r="L352" i="11"/>
  <c r="L353" i="11"/>
  <c r="L354" i="11"/>
  <c r="L355" i="11"/>
  <c r="L356" i="11"/>
  <c r="L357" i="11"/>
  <c r="L358" i="11"/>
  <c r="L359" i="11"/>
  <c r="L360" i="11"/>
  <c r="L361" i="11"/>
  <c r="L362" i="11"/>
  <c r="L363" i="11"/>
  <c r="L364" i="11"/>
  <c r="L365" i="11"/>
  <c r="L366" i="11"/>
  <c r="L367" i="11"/>
  <c r="L368" i="11"/>
  <c r="L369" i="11"/>
  <c r="L370" i="11"/>
  <c r="L371" i="11"/>
  <c r="L372" i="11"/>
  <c r="L373" i="11"/>
  <c r="L374" i="11"/>
  <c r="L375" i="11"/>
  <c r="L376" i="11"/>
  <c r="L377" i="11"/>
  <c r="L378" i="11"/>
  <c r="L379" i="11"/>
  <c r="L380" i="11"/>
  <c r="L381" i="11"/>
  <c r="L382" i="11"/>
  <c r="L383" i="11"/>
  <c r="L384" i="11"/>
  <c r="L385" i="11"/>
  <c r="L386" i="11"/>
  <c r="L387" i="11"/>
  <c r="L388" i="11"/>
  <c r="L389" i="11"/>
  <c r="L390" i="11"/>
  <c r="L391" i="11"/>
  <c r="L392" i="11"/>
  <c r="L393" i="11"/>
  <c r="L394" i="11"/>
  <c r="L395" i="11"/>
  <c r="L396" i="11"/>
  <c r="L397" i="11"/>
  <c r="L398" i="11"/>
  <c r="L399" i="11"/>
  <c r="L400" i="11"/>
  <c r="L401" i="11"/>
  <c r="L402" i="11"/>
  <c r="L403" i="11"/>
  <c r="L404" i="11"/>
  <c r="L405" i="11"/>
  <c r="L406" i="11"/>
  <c r="L407" i="11"/>
  <c r="L408" i="11"/>
  <c r="L409" i="11"/>
  <c r="L410" i="11"/>
  <c r="L411" i="11"/>
  <c r="L412" i="11"/>
  <c r="L413" i="11"/>
  <c r="L414" i="11"/>
  <c r="L415" i="11"/>
  <c r="L416" i="11"/>
  <c r="L417" i="11"/>
  <c r="L418" i="11"/>
  <c r="L419" i="11"/>
  <c r="L420" i="11"/>
  <c r="L421" i="11"/>
  <c r="L422" i="11"/>
  <c r="L423" i="11"/>
  <c r="L424" i="11"/>
  <c r="L425" i="11"/>
  <c r="L426" i="11"/>
  <c r="L427" i="11"/>
  <c r="L428" i="11"/>
  <c r="L429" i="11"/>
  <c r="L430" i="11"/>
  <c r="L431" i="11"/>
  <c r="L432" i="11"/>
  <c r="L433" i="11"/>
  <c r="L434" i="11"/>
  <c r="L435" i="11"/>
  <c r="L436" i="11"/>
  <c r="L437" i="11"/>
  <c r="L438" i="11"/>
  <c r="L439" i="11"/>
  <c r="L440" i="11"/>
  <c r="L441" i="11"/>
  <c r="L442" i="11"/>
  <c r="L443" i="11"/>
  <c r="L444" i="11"/>
  <c r="L445" i="11"/>
  <c r="L446" i="11"/>
  <c r="L447" i="11"/>
  <c r="L448" i="11"/>
  <c r="L449" i="11"/>
  <c r="L450" i="11"/>
  <c r="L451" i="11"/>
  <c r="L452" i="11"/>
  <c r="L453" i="11"/>
  <c r="L454" i="11"/>
  <c r="L455" i="11"/>
  <c r="L456" i="11"/>
  <c r="L457" i="11"/>
  <c r="L458" i="11"/>
  <c r="L459" i="11"/>
  <c r="L460" i="11"/>
  <c r="L461" i="11"/>
  <c r="L462" i="11"/>
  <c r="L463" i="11"/>
  <c r="L464" i="11"/>
  <c r="L465" i="11"/>
  <c r="L466" i="11"/>
  <c r="L467" i="11"/>
  <c r="L468" i="11"/>
  <c r="L469" i="11"/>
  <c r="L470" i="11"/>
  <c r="L471" i="11"/>
  <c r="L472" i="11"/>
  <c r="L473" i="11"/>
  <c r="L474" i="11"/>
  <c r="L475" i="11"/>
  <c r="L476" i="11"/>
  <c r="L477" i="11"/>
  <c r="L478" i="11"/>
  <c r="L479" i="11"/>
  <c r="L480" i="11"/>
  <c r="L481" i="11"/>
  <c r="L482" i="11"/>
  <c r="L483" i="11"/>
  <c r="L484" i="11"/>
  <c r="L485" i="11"/>
  <c r="L486" i="11"/>
  <c r="L487" i="11"/>
  <c r="L488" i="11"/>
  <c r="L489" i="11"/>
  <c r="L490" i="11"/>
  <c r="L491" i="11"/>
  <c r="L492" i="11"/>
  <c r="L493" i="11"/>
  <c r="L494" i="11"/>
  <c r="L495" i="11"/>
  <c r="L496" i="11"/>
  <c r="L497" i="11"/>
  <c r="L498" i="11"/>
  <c r="L499" i="11"/>
  <c r="L500" i="11"/>
  <c r="L501" i="11"/>
  <c r="L502" i="11"/>
  <c r="L503" i="11"/>
  <c r="L504" i="11"/>
  <c r="L505" i="11"/>
  <c r="L506" i="11"/>
  <c r="L507" i="11"/>
  <c r="L508" i="11"/>
  <c r="L509" i="11"/>
  <c r="L510" i="11"/>
  <c r="L511" i="11"/>
  <c r="L512" i="11"/>
  <c r="L513" i="11"/>
  <c r="L514" i="11"/>
  <c r="L515" i="11"/>
  <c r="L516" i="11"/>
  <c r="L517" i="11"/>
  <c r="L518" i="11"/>
  <c r="L519" i="11"/>
  <c r="L520" i="11"/>
  <c r="L521" i="11"/>
  <c r="L522" i="11"/>
  <c r="L523" i="11"/>
  <c r="L524" i="11"/>
  <c r="L525" i="11"/>
  <c r="L526" i="11"/>
  <c r="L527" i="11"/>
  <c r="L528" i="11"/>
  <c r="L529" i="11"/>
  <c r="L530" i="11"/>
  <c r="L531" i="11"/>
  <c r="L532" i="11"/>
  <c r="L533" i="11"/>
  <c r="L534" i="11"/>
  <c r="L535" i="11"/>
  <c r="L536" i="11"/>
  <c r="L537" i="11"/>
  <c r="L538" i="11"/>
  <c r="L539" i="11"/>
  <c r="L540" i="11"/>
  <c r="L541" i="11"/>
  <c r="L542" i="11"/>
  <c r="L543" i="11"/>
  <c r="L544" i="11"/>
  <c r="L545" i="11"/>
  <c r="L546" i="11"/>
  <c r="L547" i="11"/>
  <c r="L548" i="11"/>
  <c r="L549" i="11"/>
  <c r="L550" i="11"/>
  <c r="L551" i="11"/>
  <c r="L552" i="11"/>
  <c r="L553" i="11"/>
  <c r="L554" i="11"/>
  <c r="L555" i="11"/>
  <c r="L556" i="11"/>
  <c r="L557" i="11"/>
  <c r="L558" i="11"/>
  <c r="L559" i="11"/>
  <c r="L560" i="11"/>
  <c r="L561" i="11"/>
  <c r="L562" i="11"/>
  <c r="L563" i="11"/>
  <c r="L564" i="11"/>
  <c r="L565" i="11"/>
  <c r="L566" i="11"/>
  <c r="L567" i="11"/>
  <c r="L568" i="11"/>
  <c r="L569" i="11"/>
  <c r="L570" i="11"/>
  <c r="L571" i="11"/>
  <c r="L572" i="11"/>
  <c r="L573" i="11"/>
  <c r="L574" i="11"/>
  <c r="L575" i="11"/>
  <c r="L576" i="11"/>
  <c r="L577" i="11"/>
  <c r="L578" i="11"/>
  <c r="L579" i="11"/>
  <c r="L580" i="11"/>
  <c r="L581" i="11"/>
  <c r="L582" i="11"/>
  <c r="L583" i="11"/>
  <c r="L584" i="11"/>
  <c r="L585" i="11"/>
  <c r="L586" i="11"/>
  <c r="L587" i="11"/>
  <c r="L588" i="11"/>
  <c r="L589" i="11"/>
  <c r="L590" i="11"/>
  <c r="L591" i="11"/>
  <c r="L592" i="11"/>
  <c r="L593" i="11"/>
  <c r="L594" i="11"/>
  <c r="L595" i="11"/>
  <c r="L596" i="11"/>
  <c r="L597" i="11"/>
  <c r="L598" i="11"/>
  <c r="L599" i="11"/>
  <c r="L600" i="11"/>
  <c r="L601" i="11"/>
  <c r="L602" i="11"/>
  <c r="L603" i="11"/>
  <c r="L604" i="11"/>
  <c r="L605" i="11"/>
  <c r="L606" i="11"/>
  <c r="L607" i="11"/>
  <c r="L608" i="11"/>
  <c r="L609" i="11"/>
  <c r="L610" i="11"/>
  <c r="L611" i="11"/>
  <c r="L612" i="11"/>
  <c r="L613" i="11"/>
  <c r="L614" i="11"/>
  <c r="L615" i="11"/>
  <c r="L616" i="11"/>
  <c r="L617" i="11"/>
  <c r="L618" i="11"/>
  <c r="L619" i="11"/>
  <c r="L620" i="11"/>
  <c r="L621" i="11"/>
  <c r="L622" i="11"/>
  <c r="L623" i="11"/>
  <c r="L624" i="11"/>
  <c r="L625" i="11"/>
  <c r="L626" i="11"/>
  <c r="L627" i="11"/>
  <c r="L628" i="11"/>
  <c r="L629" i="11"/>
  <c r="L630" i="11"/>
  <c r="L631" i="11"/>
  <c r="L632" i="11"/>
  <c r="L633" i="11"/>
  <c r="L634" i="11"/>
  <c r="L635" i="11"/>
  <c r="L636" i="11"/>
  <c r="L637" i="11"/>
  <c r="L638" i="11"/>
  <c r="L639" i="11"/>
  <c r="L640" i="11"/>
  <c r="L641" i="11"/>
  <c r="L642" i="11"/>
  <c r="L643" i="11"/>
  <c r="L644" i="11"/>
  <c r="L645" i="11"/>
  <c r="L646" i="11"/>
  <c r="L647" i="11"/>
  <c r="L648" i="11"/>
  <c r="L649" i="11"/>
  <c r="L650" i="11"/>
  <c r="L651" i="11"/>
  <c r="L652" i="11"/>
  <c r="L653" i="11"/>
  <c r="L654" i="11"/>
  <c r="L655" i="11"/>
  <c r="L656" i="11"/>
  <c r="L657" i="11"/>
  <c r="L658" i="11"/>
  <c r="L659" i="11"/>
  <c r="L660" i="11"/>
  <c r="L661" i="11"/>
  <c r="L662" i="11"/>
  <c r="L663" i="11"/>
  <c r="L664" i="11"/>
  <c r="L665" i="11"/>
  <c r="L666" i="11"/>
  <c r="L667" i="11"/>
  <c r="L668" i="11"/>
  <c r="L669" i="11"/>
  <c r="L670" i="11"/>
  <c r="L671" i="11"/>
  <c r="L672" i="11"/>
  <c r="L673" i="11"/>
  <c r="L674" i="11"/>
  <c r="L675" i="11"/>
  <c r="L676" i="11"/>
  <c r="L677" i="11"/>
  <c r="L678" i="11"/>
  <c r="L679" i="11"/>
  <c r="L680" i="11"/>
  <c r="L681" i="11"/>
  <c r="L682" i="11"/>
  <c r="L683" i="11"/>
  <c r="L684" i="11"/>
  <c r="L685" i="11"/>
  <c r="L686" i="11"/>
  <c r="L687" i="11"/>
  <c r="L688" i="11"/>
  <c r="L689" i="11"/>
  <c r="L690" i="11"/>
  <c r="L691" i="11"/>
  <c r="L692" i="11"/>
  <c r="L693" i="11"/>
  <c r="L694" i="11"/>
  <c r="L695" i="11"/>
  <c r="L696" i="11"/>
  <c r="L697" i="11"/>
  <c r="L698" i="11"/>
  <c r="L699" i="11"/>
  <c r="L700" i="11"/>
  <c r="L701" i="11"/>
  <c r="L702" i="11"/>
  <c r="L703" i="11"/>
  <c r="L704" i="11"/>
  <c r="L705" i="11"/>
  <c r="L706" i="11"/>
  <c r="L707" i="11"/>
  <c r="L708" i="11"/>
  <c r="L709" i="11"/>
  <c r="L710" i="11"/>
  <c r="L711" i="11"/>
  <c r="L712" i="11"/>
  <c r="L713" i="11"/>
  <c r="L714" i="11"/>
  <c r="L715" i="11"/>
  <c r="L716" i="11"/>
  <c r="L717" i="11"/>
  <c r="L718" i="11"/>
  <c r="L719" i="11"/>
  <c r="L720" i="11"/>
  <c r="L721" i="11"/>
  <c r="L722" i="11"/>
  <c r="L723" i="11"/>
  <c r="L724" i="11"/>
  <c r="L725" i="11"/>
  <c r="L726" i="11"/>
  <c r="L727" i="11"/>
  <c r="L728" i="11"/>
  <c r="L729" i="11"/>
  <c r="L730" i="11"/>
  <c r="L731" i="11"/>
  <c r="AQ6" i="11"/>
  <c r="AQ5" i="11"/>
  <c r="AQ4" i="11"/>
  <c r="AQ8" i="11"/>
  <c r="AH9" i="11"/>
  <c r="AI9" i="11" a="1"/>
  <c r="AI9" i="11"/>
  <c r="AG9" i="11"/>
  <c r="AJ9" i="11"/>
  <c r="AK9" i="11"/>
  <c r="AH10" i="11"/>
  <c r="AI10" i="11" a="1"/>
  <c r="AI10" i="11"/>
  <c r="AG10" i="11"/>
  <c r="AJ10" i="11"/>
  <c r="AK10" i="11"/>
  <c r="AH11" i="11"/>
  <c r="AI11" i="11" a="1"/>
  <c r="AI11" i="11"/>
  <c r="AG11" i="11"/>
  <c r="AJ11" i="11"/>
  <c r="AK11" i="11"/>
  <c r="AH12" i="11"/>
  <c r="AI12" i="11" a="1"/>
  <c r="AI12" i="11"/>
  <c r="AG12" i="11"/>
  <c r="AJ12" i="11"/>
  <c r="AK12" i="11"/>
  <c r="AH13" i="11"/>
  <c r="AI13" i="11" a="1"/>
  <c r="AI13" i="11"/>
  <c r="AG13" i="11"/>
  <c r="AJ13" i="11"/>
  <c r="AK13" i="11"/>
  <c r="AH14" i="11"/>
  <c r="AI14" i="11" a="1"/>
  <c r="AI14" i="11"/>
  <c r="AG14" i="11"/>
  <c r="AJ14" i="11"/>
  <c r="AK14" i="11"/>
  <c r="AH15" i="11"/>
  <c r="AI15" i="11" a="1"/>
  <c r="AI15" i="11"/>
  <c r="AG15" i="11"/>
  <c r="AJ15" i="11"/>
  <c r="AK15" i="11"/>
  <c r="AH16" i="11"/>
  <c r="AI16" i="11" a="1"/>
  <c r="AI16" i="11"/>
  <c r="AG16" i="11"/>
  <c r="AJ16" i="11"/>
  <c r="AK16" i="11"/>
  <c r="AH17" i="11"/>
  <c r="AI17" i="11" a="1"/>
  <c r="AI17" i="11"/>
  <c r="AG17" i="11"/>
  <c r="AJ17" i="11"/>
  <c r="AK17" i="11"/>
  <c r="AH18" i="11"/>
  <c r="AI18" i="11" a="1"/>
  <c r="AI18" i="11"/>
  <c r="AG18" i="11"/>
  <c r="AJ18" i="11"/>
  <c r="AK18" i="11"/>
  <c r="AH19" i="11"/>
  <c r="AI19" i="11" a="1"/>
  <c r="AI19" i="11"/>
  <c r="AG19" i="11"/>
  <c r="AJ19" i="11"/>
  <c r="AK19" i="11"/>
  <c r="AH20" i="11"/>
  <c r="AI20" i="11" a="1"/>
  <c r="AI20" i="11"/>
  <c r="AG20" i="11"/>
  <c r="AJ20" i="11"/>
  <c r="AK20" i="11"/>
  <c r="AH21" i="11"/>
  <c r="AI21" i="11" a="1"/>
  <c r="AI21" i="11"/>
  <c r="AG21" i="11"/>
  <c r="AJ21" i="11"/>
  <c r="AK21" i="11"/>
  <c r="AH22" i="11"/>
  <c r="AI22" i="11" a="1"/>
  <c r="AI22" i="11"/>
  <c r="AG22" i="11"/>
  <c r="AJ22" i="11"/>
  <c r="AK22" i="11"/>
  <c r="AH23" i="11"/>
  <c r="AI23" i="11" a="1"/>
  <c r="AI23" i="11"/>
  <c r="AG23" i="11"/>
  <c r="AJ23" i="11"/>
  <c r="AK23" i="11"/>
  <c r="AH24" i="11"/>
  <c r="AI24" i="11" a="1"/>
  <c r="AI24" i="11"/>
  <c r="AG24" i="11"/>
  <c r="AJ24" i="11"/>
  <c r="AK24" i="11"/>
  <c r="AH25" i="11"/>
  <c r="AI25" i="11" a="1"/>
  <c r="AI25" i="11"/>
  <c r="AG25" i="11"/>
  <c r="AJ25" i="11"/>
  <c r="AK25" i="11"/>
  <c r="AH26" i="11"/>
  <c r="AI26" i="11" a="1"/>
  <c r="AI26" i="11"/>
  <c r="AG26" i="11"/>
  <c r="AJ26" i="11"/>
  <c r="AK26" i="11"/>
  <c r="AH27" i="11"/>
  <c r="AI27" i="11" a="1"/>
  <c r="AI27" i="11"/>
  <c r="AG27" i="11"/>
  <c r="AJ27" i="11"/>
  <c r="AK27" i="11"/>
  <c r="AH28" i="11"/>
  <c r="AI28" i="11" a="1"/>
  <c r="AI28" i="11"/>
  <c r="AG28" i="11"/>
  <c r="AJ28" i="11"/>
  <c r="AK28" i="11"/>
  <c r="AH29" i="11"/>
  <c r="AI29" i="11" a="1"/>
  <c r="AI29" i="11"/>
  <c r="AG29" i="11"/>
  <c r="AJ29" i="11"/>
  <c r="AK29" i="11"/>
  <c r="AH30" i="11"/>
  <c r="AI30" i="11" a="1"/>
  <c r="AI30" i="11"/>
  <c r="AG30" i="11"/>
  <c r="AJ30" i="11"/>
  <c r="AK30" i="11"/>
  <c r="AH31" i="11"/>
  <c r="AI31" i="11" a="1"/>
  <c r="AI31" i="11"/>
  <c r="AG31" i="11"/>
  <c r="AJ31" i="11"/>
  <c r="AK31" i="11"/>
  <c r="AH32" i="11"/>
  <c r="AI32" i="11" a="1"/>
  <c r="AI32" i="11"/>
  <c r="AG32" i="11"/>
  <c r="AJ32" i="11"/>
  <c r="AK32" i="11"/>
  <c r="AH33" i="11"/>
  <c r="AI33" i="11" a="1"/>
  <c r="AI33" i="11"/>
  <c r="AG33" i="11"/>
  <c r="AJ33" i="11"/>
  <c r="AK33" i="11"/>
  <c r="AH34" i="11"/>
  <c r="AI34" i="11" a="1"/>
  <c r="AI34" i="11"/>
  <c r="AG34" i="11"/>
  <c r="AJ34" i="11"/>
  <c r="AK34" i="11"/>
  <c r="AH35" i="11"/>
  <c r="AI35" i="11" a="1"/>
  <c r="AI35" i="11"/>
  <c r="AG35" i="11"/>
  <c r="AJ35" i="11"/>
  <c r="AK35" i="11"/>
  <c r="AH36" i="11"/>
  <c r="AI36" i="11" a="1"/>
  <c r="AI36" i="11"/>
  <c r="AG36" i="11"/>
  <c r="AJ36" i="11"/>
  <c r="AK36" i="11"/>
  <c r="AH37" i="11"/>
  <c r="AI37" i="11" a="1"/>
  <c r="AI37" i="11"/>
  <c r="AG37" i="11"/>
  <c r="AJ37" i="11"/>
  <c r="AK37" i="11"/>
  <c r="AH38" i="11"/>
  <c r="AI38" i="11" a="1"/>
  <c r="AI38" i="11"/>
  <c r="AG38" i="11"/>
  <c r="AJ38" i="11"/>
  <c r="AK38" i="11"/>
  <c r="AH39" i="11"/>
  <c r="AI39" i="11" a="1"/>
  <c r="AI39" i="11"/>
  <c r="AG39" i="11"/>
  <c r="AJ39" i="11"/>
  <c r="AK39" i="11"/>
  <c r="AH40" i="11"/>
  <c r="AI40" i="11" a="1"/>
  <c r="AI40" i="11"/>
  <c r="AG40" i="11"/>
  <c r="AJ40" i="11"/>
  <c r="AK40" i="11"/>
  <c r="AH41" i="11"/>
  <c r="AI41" i="11" a="1"/>
  <c r="AI41" i="11"/>
  <c r="AG41" i="11"/>
  <c r="AJ41" i="11"/>
  <c r="AK41" i="11"/>
  <c r="AH42" i="11"/>
  <c r="AI42" i="11" a="1"/>
  <c r="AI42" i="11"/>
  <c r="AG42" i="11"/>
  <c r="AJ42" i="11"/>
  <c r="AK42" i="11"/>
  <c r="AH43" i="11"/>
  <c r="AI43" i="11" a="1"/>
  <c r="AI43" i="11"/>
  <c r="AG43" i="11"/>
  <c r="AJ43" i="11"/>
  <c r="AK43" i="11"/>
  <c r="AH44" i="11"/>
  <c r="AI44" i="11" a="1"/>
  <c r="AI44" i="11"/>
  <c r="AG44" i="11"/>
  <c r="AJ44" i="11"/>
  <c r="AK44" i="11"/>
  <c r="AH45" i="11"/>
  <c r="AI45" i="11" a="1"/>
  <c r="AI45" i="11"/>
  <c r="AG45" i="11"/>
  <c r="AJ45" i="11"/>
  <c r="AK45" i="11"/>
  <c r="AH46" i="11"/>
  <c r="AI46" i="11" a="1"/>
  <c r="AI46" i="11"/>
  <c r="AG46" i="11"/>
  <c r="AJ46" i="11"/>
  <c r="AK46" i="11"/>
  <c r="AS46" i="11" a="1"/>
  <c r="AS46" i="11"/>
  <c r="AR46" i="11"/>
  <c r="AX46" i="11"/>
  <c r="AS45" i="11" a="1"/>
  <c r="AS45" i="11"/>
  <c r="AR45" i="11"/>
  <c r="AX45" i="11"/>
  <c r="AS44" i="11" a="1"/>
  <c r="AS44" i="11"/>
  <c r="AR44" i="11"/>
  <c r="AX44" i="11"/>
  <c r="AS43" i="11" a="1"/>
  <c r="AS43" i="11"/>
  <c r="AR43" i="11"/>
  <c r="AX43" i="11"/>
  <c r="AS42" i="11" a="1"/>
  <c r="AS42" i="11"/>
  <c r="AR42" i="11"/>
  <c r="AX42" i="11"/>
  <c r="AS41" i="11" a="1"/>
  <c r="AS41" i="11"/>
  <c r="AR41" i="11"/>
  <c r="AX41" i="11"/>
  <c r="AS40" i="11" a="1"/>
  <c r="AS40" i="11"/>
  <c r="AR40" i="11"/>
  <c r="AX40" i="11"/>
  <c r="AS39" i="11" a="1"/>
  <c r="AS39" i="11"/>
  <c r="AR39" i="11"/>
  <c r="AX39" i="11"/>
  <c r="AS38" i="11" a="1"/>
  <c r="AS38" i="11"/>
  <c r="AR38" i="11"/>
  <c r="AX38" i="11"/>
  <c r="AS37" i="11" a="1"/>
  <c r="AS37" i="11"/>
  <c r="AR37" i="11"/>
  <c r="AX37" i="11"/>
  <c r="AS36" i="11" a="1"/>
  <c r="AS36" i="11"/>
  <c r="AR36" i="11"/>
  <c r="AX36" i="11"/>
  <c r="AS35" i="11" a="1"/>
  <c r="AS35" i="11"/>
  <c r="AR35" i="11"/>
  <c r="AX35" i="11"/>
  <c r="AS34" i="11" a="1"/>
  <c r="AS34" i="11"/>
  <c r="AR34" i="11"/>
  <c r="AX34" i="11"/>
  <c r="AS33" i="11" a="1"/>
  <c r="AS33" i="11"/>
  <c r="AR33" i="11"/>
  <c r="AX33" i="11"/>
  <c r="AS32" i="11" a="1"/>
  <c r="AS32" i="11"/>
  <c r="AR32" i="11"/>
  <c r="AX32" i="11"/>
  <c r="AS31" i="11" a="1"/>
  <c r="AS31" i="11"/>
  <c r="AR31" i="11"/>
  <c r="AX31" i="11"/>
  <c r="AS30" i="11" a="1"/>
  <c r="AS30" i="11"/>
  <c r="AR30" i="11"/>
  <c r="AX30" i="11"/>
  <c r="AS29" i="11" a="1"/>
  <c r="AS29" i="11"/>
  <c r="AR29" i="11"/>
  <c r="AX29" i="11"/>
  <c r="AS28" i="11" a="1"/>
  <c r="AS28" i="11"/>
  <c r="AR28" i="11"/>
  <c r="AX28" i="11"/>
  <c r="AS27" i="11" a="1"/>
  <c r="AS27" i="11"/>
  <c r="AR27" i="11"/>
  <c r="AX27" i="11"/>
  <c r="AS26" i="11" a="1"/>
  <c r="AS26" i="11"/>
  <c r="AR26" i="11"/>
  <c r="AX26" i="11"/>
  <c r="AS25" i="11" a="1"/>
  <c r="AS25" i="11"/>
  <c r="AR25" i="11"/>
  <c r="AX25" i="11"/>
  <c r="AS24" i="11" a="1"/>
  <c r="AS24" i="11"/>
  <c r="AR24" i="11"/>
  <c r="AX24" i="11"/>
  <c r="AS23" i="11" a="1"/>
  <c r="AS23" i="11"/>
  <c r="AR23" i="11"/>
  <c r="AX23" i="11"/>
  <c r="AS22" i="11" a="1"/>
  <c r="AS22" i="11"/>
  <c r="AR22" i="11"/>
  <c r="AX22" i="11"/>
  <c r="AS21" i="11" a="1"/>
  <c r="AS21" i="11"/>
  <c r="AR21" i="11"/>
  <c r="AX21" i="11"/>
  <c r="AS20" i="11" a="1"/>
  <c r="AS20" i="11"/>
  <c r="AR20" i="11"/>
  <c r="AX20" i="11"/>
  <c r="AS19" i="11" a="1"/>
  <c r="AS19" i="11"/>
  <c r="AR19" i="11"/>
  <c r="AX19" i="11"/>
  <c r="AS18" i="11" a="1"/>
  <c r="AS18" i="11"/>
  <c r="AR18" i="11"/>
  <c r="AX18" i="11"/>
  <c r="AS17" i="11" a="1"/>
  <c r="AS17" i="11"/>
  <c r="AR17" i="11"/>
  <c r="AX17" i="11"/>
  <c r="AS16" i="11" a="1"/>
  <c r="AS16" i="11"/>
  <c r="AR16" i="11"/>
  <c r="AX16" i="11"/>
  <c r="AS15" i="11" a="1"/>
  <c r="AS15" i="11"/>
  <c r="AR15" i="11"/>
  <c r="AX15" i="11"/>
  <c r="AS14" i="11" a="1"/>
  <c r="AS14" i="11"/>
  <c r="AR14" i="11"/>
  <c r="AX14" i="11"/>
  <c r="AS13" i="11" a="1"/>
  <c r="AS13" i="11"/>
  <c r="AR13" i="11"/>
  <c r="AX13" i="11"/>
  <c r="AS12" i="11" a="1"/>
  <c r="AS12" i="11"/>
  <c r="AR12" i="11"/>
  <c r="AX12" i="11"/>
  <c r="AS11" i="11" a="1"/>
  <c r="AS11" i="11"/>
  <c r="AR11" i="11"/>
  <c r="AX11" i="11"/>
  <c r="AS10" i="11" a="1"/>
  <c r="AS10" i="11"/>
  <c r="AR10" i="11"/>
  <c r="AX10" i="11"/>
  <c r="AS9" i="11" a="1"/>
  <c r="AS9" i="11"/>
  <c r="AR9" i="11"/>
  <c r="AX9" i="11"/>
  <c r="AS8" i="11" a="1"/>
  <c r="AS8" i="11"/>
  <c r="AR8" i="11"/>
  <c r="AX8" i="11"/>
  <c r="AS6" i="11" a="1"/>
  <c r="AS6" i="11"/>
  <c r="AR6" i="11"/>
  <c r="AX6" i="11"/>
  <c r="AS5" i="11" a="1"/>
  <c r="AS5" i="11"/>
  <c r="AR5" i="11"/>
  <c r="AX5" i="11"/>
  <c r="AS4" i="11" a="1"/>
  <c r="AS4" i="11"/>
  <c r="AR4" i="11"/>
  <c r="AX4" i="11"/>
  <c r="AS3" i="11"/>
  <c r="AR3" i="11"/>
  <c r="AX3" i="11"/>
  <c r="AN9" i="11"/>
  <c r="AN10" i="11"/>
  <c r="AN11" i="11"/>
  <c r="AN12" i="11"/>
  <c r="AN13" i="11"/>
  <c r="AN14" i="11"/>
  <c r="AN15" i="11"/>
  <c r="AN16" i="11"/>
  <c r="AN17" i="11"/>
  <c r="AN18" i="11"/>
  <c r="AN19" i="11"/>
  <c r="AN20" i="11"/>
  <c r="AN21" i="11"/>
  <c r="AN22" i="11"/>
  <c r="AN23" i="11"/>
  <c r="AN24" i="11"/>
  <c r="AN25" i="11"/>
  <c r="AN26" i="11"/>
  <c r="AN27" i="11"/>
  <c r="AN28" i="11"/>
  <c r="AN29" i="11"/>
  <c r="AN30" i="11"/>
  <c r="AN31" i="11"/>
  <c r="AN32" i="11"/>
  <c r="AN33" i="11"/>
  <c r="AN34" i="11"/>
  <c r="AN35" i="11"/>
  <c r="AN36" i="11"/>
  <c r="AN37" i="11"/>
  <c r="AN38" i="11"/>
  <c r="AN39" i="11"/>
  <c r="AN40" i="11"/>
  <c r="AN41" i="11"/>
  <c r="AN42" i="11"/>
  <c r="AN43" i="11"/>
  <c r="AN44" i="11"/>
  <c r="AN45" i="11"/>
  <c r="AN46" i="11"/>
  <c r="AI8" i="11" a="1"/>
  <c r="AI8" i="11"/>
  <c r="AH8" i="11"/>
  <c r="AN8" i="11"/>
  <c r="AI4" i="11" a="1"/>
  <c r="AI4" i="11"/>
  <c r="AH4" i="11"/>
  <c r="AN4" i="11"/>
  <c r="AI5" i="11" a="1"/>
  <c r="AI5" i="11"/>
  <c r="AH5" i="11"/>
  <c r="AN5" i="11"/>
  <c r="AI6" i="11" a="1"/>
  <c r="AI6" i="11"/>
  <c r="AH6" i="11"/>
  <c r="AN6" i="11"/>
  <c r="AI3" i="11"/>
  <c r="AH3" i="11"/>
  <c r="AN3" i="11"/>
  <c r="AQ9" i="11"/>
  <c r="AQ10" i="11"/>
  <c r="AQ11" i="11"/>
  <c r="AQ12" i="11"/>
  <c r="AQ13" i="11"/>
  <c r="AQ14" i="11"/>
  <c r="AQ15" i="11"/>
  <c r="AQ16" i="11"/>
  <c r="AQ17" i="11"/>
  <c r="AQ18" i="11"/>
  <c r="AQ19" i="11"/>
  <c r="AQ20" i="11"/>
  <c r="AQ21" i="11"/>
  <c r="AQ22" i="11"/>
  <c r="AQ23" i="11"/>
  <c r="AQ24" i="11"/>
  <c r="AQ25" i="11"/>
  <c r="AQ26" i="11"/>
  <c r="AQ27" i="11"/>
  <c r="AQ28" i="11"/>
  <c r="AQ29" i="11"/>
  <c r="AQ30" i="11"/>
  <c r="AQ31" i="11"/>
  <c r="AQ32" i="11"/>
  <c r="AQ33" i="11"/>
  <c r="AQ34" i="11"/>
  <c r="AQ35" i="11"/>
  <c r="AQ36" i="11"/>
  <c r="AQ37" i="11"/>
  <c r="AQ38" i="11"/>
  <c r="AQ39" i="11"/>
  <c r="AQ40" i="11"/>
  <c r="AQ41" i="11"/>
  <c r="AQ42" i="11"/>
  <c r="AQ43" i="11"/>
  <c r="AQ44" i="11"/>
  <c r="AQ45" i="11"/>
  <c r="AQ46" i="11"/>
  <c r="AT46" i="11"/>
  <c r="AU46" i="11"/>
  <c r="AW46" i="11"/>
  <c r="AT45" i="11"/>
  <c r="AU45" i="11"/>
  <c r="AW45" i="11"/>
  <c r="AT44" i="11"/>
  <c r="AU44" i="11"/>
  <c r="AW44" i="11"/>
  <c r="AT43" i="11"/>
  <c r="AU43" i="11"/>
  <c r="AW43" i="11"/>
  <c r="AT42" i="11"/>
  <c r="AU42" i="11"/>
  <c r="AW42" i="11"/>
  <c r="AT41" i="11"/>
  <c r="AU41" i="11"/>
  <c r="AW41" i="11"/>
  <c r="AT40" i="11"/>
  <c r="AU40" i="11"/>
  <c r="AW40" i="11"/>
  <c r="AT39" i="11"/>
  <c r="AU39" i="11"/>
  <c r="AW39" i="11"/>
  <c r="AT38" i="11"/>
  <c r="AU38" i="11"/>
  <c r="AW38" i="11"/>
  <c r="AT37" i="11"/>
  <c r="AU37" i="11"/>
  <c r="AW37" i="11"/>
  <c r="AT36" i="11"/>
  <c r="AU36" i="11"/>
  <c r="AW36" i="11"/>
  <c r="AT35" i="11"/>
  <c r="AU35" i="11"/>
  <c r="AW35" i="11"/>
  <c r="AT34" i="11"/>
  <c r="AU34" i="11"/>
  <c r="AW34" i="11"/>
  <c r="AT33" i="11"/>
  <c r="AU33" i="11"/>
  <c r="AW33" i="11"/>
  <c r="AT32" i="11"/>
  <c r="AU32" i="11"/>
  <c r="AW32" i="11"/>
  <c r="AT31" i="11"/>
  <c r="AU31" i="11"/>
  <c r="AW31" i="11"/>
  <c r="AT30" i="11"/>
  <c r="AU30" i="11"/>
  <c r="AW30" i="11"/>
  <c r="AT29" i="11"/>
  <c r="AU29" i="11"/>
  <c r="AW29" i="11"/>
  <c r="AT28" i="11"/>
  <c r="AU28" i="11"/>
  <c r="AW28" i="11"/>
  <c r="AT27" i="11"/>
  <c r="AU27" i="11"/>
  <c r="AW27" i="11"/>
  <c r="AT26" i="11"/>
  <c r="AU26" i="11"/>
  <c r="AW26" i="11"/>
  <c r="AT25" i="11"/>
  <c r="AU25" i="11"/>
  <c r="AW25" i="11"/>
  <c r="AT24" i="11"/>
  <c r="AU24" i="11"/>
  <c r="AW24" i="11"/>
  <c r="AT23" i="11"/>
  <c r="AU23" i="11"/>
  <c r="AW23" i="11"/>
  <c r="AT22" i="11"/>
  <c r="AU22" i="11"/>
  <c r="AW22" i="11"/>
  <c r="AT21" i="11"/>
  <c r="AU21" i="11"/>
  <c r="AW21" i="11"/>
  <c r="AT20" i="11"/>
  <c r="AU20" i="11"/>
  <c r="AW20" i="11"/>
  <c r="AT19" i="11"/>
  <c r="AU19" i="11"/>
  <c r="AW19" i="11"/>
  <c r="AT18" i="11"/>
  <c r="AU18" i="11"/>
  <c r="AW18" i="11"/>
  <c r="AT17" i="11"/>
  <c r="AU17" i="11"/>
  <c r="AW17" i="11"/>
  <c r="AT16" i="11"/>
  <c r="AU16" i="11"/>
  <c r="AW16" i="11"/>
  <c r="AT15" i="11"/>
  <c r="AU15" i="11"/>
  <c r="AW15" i="11"/>
  <c r="AT14" i="11"/>
  <c r="AU14" i="11"/>
  <c r="AW14" i="11"/>
  <c r="AT13" i="11"/>
  <c r="AU13" i="11"/>
  <c r="AW13" i="11"/>
  <c r="AT12" i="11"/>
  <c r="AU12" i="11"/>
  <c r="AW12" i="11"/>
  <c r="AT11" i="11"/>
  <c r="AU11" i="11"/>
  <c r="AW11" i="11"/>
  <c r="AT10" i="11"/>
  <c r="AU10" i="11"/>
  <c r="AW10" i="11"/>
  <c r="AT9" i="11"/>
  <c r="AU9" i="11"/>
  <c r="AW9" i="11"/>
  <c r="AT8" i="11"/>
  <c r="AU8" i="11"/>
  <c r="AW8" i="11"/>
  <c r="AQ3" i="11"/>
  <c r="AT3" i="11"/>
  <c r="AU3" i="11"/>
  <c r="AW3" i="11"/>
  <c r="AG4" i="11"/>
  <c r="AJ4" i="11"/>
  <c r="AK4" i="11"/>
  <c r="AM4" i="11"/>
  <c r="AG5" i="11"/>
  <c r="AJ5" i="11"/>
  <c r="AK5" i="11"/>
  <c r="AM5" i="11"/>
  <c r="AG6" i="11"/>
  <c r="AJ6" i="11"/>
  <c r="AK6" i="11"/>
  <c r="AM6" i="11"/>
  <c r="AG8" i="11"/>
  <c r="AJ8" i="11"/>
  <c r="AK8" i="11"/>
  <c r="AM8" i="11"/>
  <c r="AM9" i="11"/>
  <c r="AM10" i="11"/>
  <c r="AM11" i="11"/>
  <c r="AM12" i="11"/>
  <c r="AM13" i="11"/>
  <c r="AM14" i="11"/>
  <c r="AM15" i="11"/>
  <c r="AM16" i="11"/>
  <c r="AM17" i="11"/>
  <c r="AM18" i="11"/>
  <c r="AM19" i="11"/>
  <c r="AM20" i="11"/>
  <c r="AM21" i="11"/>
  <c r="AM22" i="11"/>
  <c r="AM23" i="11"/>
  <c r="AM24" i="11"/>
  <c r="AM25" i="11"/>
  <c r="AM26" i="11"/>
  <c r="AM27" i="11"/>
  <c r="AM28" i="11"/>
  <c r="AM29" i="11"/>
  <c r="AM30" i="11"/>
  <c r="AM31" i="11"/>
  <c r="AM32" i="11"/>
  <c r="AM33" i="11"/>
  <c r="AM34" i="11"/>
  <c r="AM35" i="11"/>
  <c r="AM36" i="11"/>
  <c r="AM37" i="11"/>
  <c r="AM38" i="11"/>
  <c r="AM39" i="11"/>
  <c r="AM40" i="11"/>
  <c r="AM41" i="11"/>
  <c r="AM42" i="11"/>
  <c r="AM43" i="11"/>
  <c r="AM44" i="11"/>
  <c r="AM45" i="11"/>
  <c r="AM46" i="11"/>
  <c r="AG3" i="11"/>
  <c r="AJ3" i="11"/>
  <c r="AK3" i="11"/>
  <c r="AM3" i="11"/>
  <c r="W12" i="11"/>
  <c r="X13" i="11"/>
  <c r="X15" i="11"/>
  <c r="X14" i="11" a="1"/>
  <c r="X14" i="11"/>
  <c r="X16" i="11"/>
  <c r="W32" i="11"/>
  <c r="Y33" i="11"/>
  <c r="Z33" i="11"/>
  <c r="AA33" i="11"/>
  <c r="AB33" i="11"/>
  <c r="AC33" i="11"/>
  <c r="AD33" i="11"/>
  <c r="Y34" i="11" a="1"/>
  <c r="Y34" i="11"/>
  <c r="Z34" i="11" a="1"/>
  <c r="Z34" i="11"/>
  <c r="AA34" i="11" a="1"/>
  <c r="AA34" i="11"/>
  <c r="AB34" i="11" a="1"/>
  <c r="AB34" i="11"/>
  <c r="AC34" i="11" a="1"/>
  <c r="AC34" i="11"/>
  <c r="AD34" i="11" a="1"/>
  <c r="AD34" i="11"/>
  <c r="Y35" i="11"/>
  <c r="Z35" i="11"/>
  <c r="AA35" i="11"/>
  <c r="AB35" i="11"/>
  <c r="AC35" i="11"/>
  <c r="AD35" i="11"/>
  <c r="X35" i="11"/>
  <c r="X34" i="11" a="1"/>
  <c r="X34" i="11"/>
  <c r="X33" i="11"/>
  <c r="W22" i="11"/>
  <c r="Y23" i="11"/>
  <c r="Z23" i="11"/>
  <c r="AA23" i="11"/>
  <c r="AB23" i="11"/>
  <c r="AC23" i="11"/>
  <c r="AD23" i="11"/>
  <c r="Y24" i="11" a="1"/>
  <c r="Y24" i="11"/>
  <c r="Z24" i="11" a="1"/>
  <c r="Z24" i="11"/>
  <c r="AA24" i="11" a="1"/>
  <c r="AA24" i="11"/>
  <c r="AB24" i="11" a="1"/>
  <c r="AB24" i="11"/>
  <c r="AC24" i="11" a="1"/>
  <c r="AC24" i="11"/>
  <c r="AD24" i="11" a="1"/>
  <c r="AD24" i="11"/>
  <c r="Y25" i="11"/>
  <c r="Z25" i="11"/>
  <c r="AA25" i="11"/>
  <c r="AB25" i="11"/>
  <c r="AC25" i="11"/>
  <c r="AD25" i="11"/>
  <c r="X25" i="11"/>
  <c r="X24" i="11" a="1"/>
  <c r="X24" i="11"/>
  <c r="Y13" i="11"/>
  <c r="Z13" i="11"/>
  <c r="AA13" i="11"/>
  <c r="AB13" i="11"/>
  <c r="AC13" i="11"/>
  <c r="AD13" i="11"/>
  <c r="X23" i="11"/>
  <c r="Y14" i="11" a="1"/>
  <c r="Y14" i="11"/>
  <c r="Z14" i="11" a="1"/>
  <c r="Z14" i="11"/>
  <c r="AA14" i="11" a="1"/>
  <c r="AA14" i="11"/>
  <c r="AB14" i="11" a="1"/>
  <c r="AB14" i="11"/>
  <c r="AC14" i="11" a="1"/>
  <c r="AC14" i="11"/>
  <c r="AD14" i="11" a="1"/>
  <c r="AD14" i="11"/>
  <c r="Y15" i="11"/>
  <c r="Z15" i="11"/>
  <c r="AA15" i="11"/>
  <c r="AB15" i="11"/>
  <c r="AC15" i="11"/>
  <c r="AD15" i="11"/>
  <c r="AD36" i="11"/>
  <c r="AD37" i="11"/>
  <c r="AD39" i="11"/>
  <c r="AC36" i="11"/>
  <c r="AC37" i="11"/>
  <c r="AC39" i="11"/>
  <c r="AB36" i="11"/>
  <c r="AB37" i="11"/>
  <c r="AB39" i="11"/>
  <c r="AA36" i="11"/>
  <c r="AA37" i="11"/>
  <c r="AA39" i="11"/>
  <c r="Z36" i="11"/>
  <c r="Z37" i="11"/>
  <c r="Z39" i="11"/>
  <c r="Y36" i="11"/>
  <c r="Y37" i="11"/>
  <c r="Y39" i="11"/>
  <c r="X36" i="11"/>
  <c r="X37" i="11"/>
  <c r="X39" i="11"/>
  <c r="AD26" i="11"/>
  <c r="AD27" i="11"/>
  <c r="AD29" i="11"/>
  <c r="AC26" i="11"/>
  <c r="AC27" i="11"/>
  <c r="AC29" i="11"/>
  <c r="AB26" i="11"/>
  <c r="AB27" i="11"/>
  <c r="AB29" i="11"/>
  <c r="AA26" i="11"/>
  <c r="AA27" i="11"/>
  <c r="AA29" i="11"/>
  <c r="Z26" i="11"/>
  <c r="Z27" i="11"/>
  <c r="Z29" i="11"/>
  <c r="Y26" i="11"/>
  <c r="Y27" i="11"/>
  <c r="Y29" i="11"/>
  <c r="X26" i="11"/>
  <c r="X27" i="11"/>
  <c r="X29" i="11"/>
  <c r="AD16" i="11"/>
  <c r="AD17" i="11"/>
  <c r="AD19" i="11"/>
  <c r="AC16" i="11"/>
  <c r="AC17" i="11"/>
  <c r="AC19" i="11"/>
  <c r="AB16" i="11"/>
  <c r="AB17" i="11"/>
  <c r="AB19" i="11"/>
  <c r="AA16" i="11"/>
  <c r="AA17" i="11"/>
  <c r="AA19" i="11"/>
  <c r="Z16" i="11"/>
  <c r="Z17" i="11"/>
  <c r="Z19" i="11"/>
  <c r="Y16" i="11"/>
  <c r="Y17" i="11"/>
  <c r="Y19" i="11"/>
  <c r="K603" i="11"/>
  <c r="J603" i="11"/>
  <c r="K730" i="11"/>
  <c r="J730" i="11"/>
  <c r="K729" i="11"/>
  <c r="J729" i="11"/>
  <c r="K728" i="11"/>
  <c r="J728" i="11"/>
  <c r="K727" i="11"/>
  <c r="J727" i="11"/>
  <c r="K726" i="11"/>
  <c r="J726" i="11"/>
  <c r="K725" i="11"/>
  <c r="J725" i="11"/>
  <c r="K724" i="11"/>
  <c r="J724" i="11"/>
  <c r="K723" i="11"/>
  <c r="J723" i="11"/>
  <c r="K604" i="11"/>
  <c r="J604" i="11"/>
  <c r="K602" i="11"/>
  <c r="J602" i="11"/>
  <c r="K601" i="11"/>
  <c r="J601" i="11"/>
  <c r="K600" i="11"/>
  <c r="J600" i="11"/>
  <c r="K721" i="11"/>
  <c r="J721" i="11"/>
  <c r="K717" i="11"/>
  <c r="J717" i="11"/>
  <c r="K716" i="11"/>
  <c r="J716" i="11"/>
  <c r="K715" i="11"/>
  <c r="J715" i="11"/>
  <c r="K714" i="11"/>
  <c r="J714" i="11"/>
  <c r="K713" i="11"/>
  <c r="J713" i="11"/>
  <c r="K712" i="11"/>
  <c r="J712" i="11"/>
  <c r="K711" i="11"/>
  <c r="J711" i="11"/>
  <c r="K710" i="11"/>
  <c r="J710" i="11"/>
  <c r="K709" i="11"/>
  <c r="J709" i="11"/>
  <c r="K708" i="11"/>
  <c r="J708" i="11"/>
  <c r="K707" i="11"/>
  <c r="J707" i="11"/>
  <c r="K706" i="11"/>
  <c r="J706" i="11"/>
  <c r="K705" i="11"/>
  <c r="J705" i="11"/>
  <c r="K704" i="11"/>
  <c r="J704" i="11"/>
  <c r="K703" i="11"/>
  <c r="J703" i="11"/>
  <c r="K702" i="11"/>
  <c r="J702" i="11"/>
  <c r="K701" i="11"/>
  <c r="J701" i="11"/>
  <c r="K700" i="11"/>
  <c r="J700" i="11"/>
  <c r="K699" i="11"/>
  <c r="J699" i="11"/>
  <c r="K698" i="11"/>
  <c r="J698" i="11"/>
  <c r="K697" i="11"/>
  <c r="J697" i="11"/>
  <c r="K664" i="11"/>
  <c r="J664" i="11"/>
  <c r="K665" i="11"/>
  <c r="J665" i="11"/>
  <c r="K661" i="11"/>
  <c r="J661" i="11"/>
  <c r="K662" i="11"/>
  <c r="J662" i="11"/>
  <c r="K663" i="11"/>
  <c r="J663" i="11"/>
  <c r="K660" i="11"/>
  <c r="J660" i="11"/>
  <c r="K147" i="11"/>
  <c r="J147" i="11"/>
  <c r="K148" i="11"/>
  <c r="J148" i="11"/>
  <c r="K152" i="11"/>
  <c r="J152" i="11"/>
  <c r="K151" i="11"/>
  <c r="J151" i="11"/>
  <c r="K141" i="11"/>
  <c r="J141" i="11"/>
  <c r="K131" i="11"/>
  <c r="J131" i="11"/>
  <c r="K114" i="11"/>
  <c r="J114" i="11"/>
  <c r="K137" i="11"/>
  <c r="J137" i="11"/>
  <c r="K403" i="11"/>
  <c r="J403" i="11"/>
  <c r="K401" i="11"/>
  <c r="J401" i="11"/>
  <c r="K343" i="11"/>
  <c r="J343" i="11"/>
  <c r="K282" i="11"/>
  <c r="J282" i="11"/>
  <c r="K461" i="11"/>
  <c r="J461" i="11"/>
  <c r="K550" i="11"/>
  <c r="J550" i="11"/>
  <c r="K373" i="11"/>
  <c r="J373" i="11"/>
  <c r="K345" i="11"/>
  <c r="J345" i="11"/>
  <c r="K146" i="11"/>
  <c r="J146" i="11"/>
  <c r="K149" i="11"/>
  <c r="J149" i="11"/>
  <c r="K153" i="11"/>
  <c r="J153" i="11"/>
  <c r="K150" i="11"/>
  <c r="J150" i="11"/>
  <c r="K142" i="11"/>
  <c r="J142" i="11"/>
  <c r="K139" i="11"/>
  <c r="J139" i="11"/>
  <c r="K122" i="11"/>
  <c r="J122" i="11"/>
  <c r="K136" i="11"/>
  <c r="J136" i="11"/>
  <c r="K433" i="11"/>
  <c r="J433" i="11"/>
  <c r="K375" i="11"/>
  <c r="J375" i="11"/>
  <c r="K342" i="11"/>
  <c r="J342" i="11"/>
  <c r="K283" i="11"/>
  <c r="J283" i="11"/>
  <c r="K548" i="11"/>
  <c r="J548" i="11"/>
  <c r="K551" i="11"/>
  <c r="J551" i="11"/>
  <c r="K402" i="11"/>
  <c r="J402" i="11"/>
  <c r="K344" i="11"/>
  <c r="J344" i="11"/>
  <c r="K61" i="11"/>
  <c r="J61" i="11"/>
  <c r="K63" i="11"/>
  <c r="J63" i="11"/>
  <c r="K75" i="11"/>
  <c r="J75" i="11"/>
  <c r="K92" i="11"/>
  <c r="J92" i="11"/>
  <c r="K254" i="11"/>
  <c r="J254" i="11"/>
  <c r="K226" i="11"/>
  <c r="J226" i="11"/>
  <c r="K224" i="11"/>
  <c r="J224" i="11"/>
  <c r="K222" i="11"/>
  <c r="J222" i="11"/>
  <c r="K405" i="11"/>
  <c r="J405" i="11"/>
  <c r="K372" i="11"/>
  <c r="J372" i="11"/>
  <c r="K311" i="11"/>
  <c r="J311" i="11"/>
  <c r="K255" i="11"/>
  <c r="J255" i="11"/>
  <c r="K555" i="11"/>
  <c r="J555" i="11"/>
  <c r="K552" i="11"/>
  <c r="J552" i="11"/>
  <c r="K404" i="11"/>
  <c r="J404" i="11"/>
  <c r="K315" i="11"/>
  <c r="J315" i="11"/>
  <c r="K62" i="11"/>
  <c r="J62" i="11"/>
  <c r="K85" i="11"/>
  <c r="J85" i="11"/>
  <c r="K86" i="11"/>
  <c r="J86" i="11"/>
  <c r="K120" i="11"/>
  <c r="J120" i="11"/>
  <c r="K253" i="11"/>
  <c r="J253" i="11"/>
  <c r="K225" i="11"/>
  <c r="J225" i="11"/>
  <c r="K223" i="11"/>
  <c r="J223" i="11"/>
  <c r="K219" i="11"/>
  <c r="J219" i="11"/>
  <c r="K444" i="11"/>
  <c r="J444" i="11"/>
  <c r="K374" i="11"/>
  <c r="J374" i="11"/>
  <c r="K310" i="11"/>
  <c r="J310" i="11"/>
  <c r="K280" i="11"/>
  <c r="J280" i="11"/>
  <c r="K558" i="11"/>
  <c r="J558" i="11"/>
  <c r="K561" i="11"/>
  <c r="J561" i="11"/>
  <c r="K521" i="11"/>
  <c r="J521" i="11"/>
  <c r="K371" i="11"/>
  <c r="J371" i="11"/>
  <c r="K314" i="11"/>
  <c r="J314" i="11"/>
  <c r="K312" i="11"/>
  <c r="J312" i="11"/>
  <c r="K279" i="11"/>
  <c r="J279" i="11"/>
  <c r="K278" i="11"/>
  <c r="J278" i="11"/>
  <c r="K184" i="11"/>
  <c r="J184" i="11"/>
  <c r="K189" i="11"/>
  <c r="J189" i="11"/>
  <c r="K185" i="11"/>
  <c r="J185" i="11"/>
  <c r="K159" i="11"/>
  <c r="J159" i="11"/>
  <c r="K94" i="11"/>
  <c r="J94" i="11"/>
  <c r="K103" i="11"/>
  <c r="J103" i="11"/>
  <c r="K140" i="11"/>
  <c r="J140" i="11"/>
  <c r="K144" i="11"/>
  <c r="J144" i="11"/>
  <c r="K99" i="11"/>
  <c r="J99" i="11"/>
  <c r="K127" i="11"/>
  <c r="J127" i="11"/>
  <c r="K124" i="11"/>
  <c r="J124" i="11"/>
  <c r="K134" i="11"/>
  <c r="J134" i="11"/>
  <c r="K370" i="11"/>
  <c r="J370" i="11"/>
  <c r="K347" i="11"/>
  <c r="J347" i="11"/>
  <c r="K313" i="11"/>
  <c r="J313" i="11"/>
  <c r="K346" i="11"/>
  <c r="J346" i="11"/>
  <c r="K187" i="11"/>
  <c r="J187" i="11"/>
  <c r="K188" i="11"/>
  <c r="J188" i="11"/>
  <c r="K186" i="11"/>
  <c r="J186" i="11"/>
  <c r="K160" i="11"/>
  <c r="J160" i="11"/>
  <c r="K88" i="11"/>
  <c r="J88" i="11"/>
  <c r="K113" i="11"/>
  <c r="J113" i="11"/>
  <c r="K143" i="11"/>
  <c r="J143" i="11"/>
  <c r="K145" i="11"/>
  <c r="J145" i="11"/>
  <c r="K106" i="11"/>
  <c r="J106" i="11"/>
  <c r="K96" i="11"/>
  <c r="J96" i="11"/>
  <c r="K116" i="11"/>
  <c r="J116" i="11"/>
  <c r="K138" i="11"/>
  <c r="J138" i="11"/>
  <c r="K594" i="11"/>
  <c r="J594" i="11"/>
  <c r="K593" i="11"/>
  <c r="J593" i="11"/>
  <c r="K592" i="11"/>
  <c r="J592" i="11"/>
  <c r="K591" i="11"/>
  <c r="J591" i="11"/>
  <c r="K590" i="11"/>
  <c r="J590" i="11"/>
  <c r="K589" i="11"/>
  <c r="J589" i="11"/>
  <c r="K588" i="11"/>
  <c r="J588" i="11"/>
  <c r="K587" i="11"/>
  <c r="J587" i="11"/>
  <c r="K586" i="11"/>
  <c r="J586" i="11"/>
  <c r="K585" i="11"/>
  <c r="J585" i="11"/>
  <c r="K584" i="11"/>
  <c r="J584" i="11"/>
  <c r="K583" i="11"/>
  <c r="J583" i="11"/>
  <c r="K582" i="11"/>
  <c r="J582" i="11"/>
  <c r="K581" i="11"/>
  <c r="J581" i="11"/>
  <c r="K580" i="11"/>
  <c r="J580" i="11"/>
  <c r="K579" i="11"/>
  <c r="J579" i="11"/>
  <c r="K578" i="11"/>
  <c r="J578" i="11"/>
  <c r="K577" i="11"/>
  <c r="J577" i="11"/>
  <c r="K576" i="11"/>
  <c r="J576" i="11"/>
  <c r="K575" i="11"/>
  <c r="J575" i="11"/>
  <c r="K574" i="11"/>
  <c r="J574" i="11"/>
  <c r="K573" i="11"/>
  <c r="J573" i="11"/>
  <c r="K682" i="11"/>
  <c r="J682" i="11"/>
  <c r="K190" i="11"/>
  <c r="J190" i="11"/>
  <c r="K610" i="11"/>
  <c r="J610" i="11"/>
  <c r="K569" i="11"/>
  <c r="J569" i="11"/>
  <c r="K568" i="11"/>
  <c r="J568" i="11"/>
  <c r="K567" i="11"/>
  <c r="J567" i="11"/>
  <c r="K679" i="11"/>
  <c r="J679" i="11"/>
  <c r="K183" i="11"/>
  <c r="J183" i="11"/>
  <c r="K609" i="11"/>
  <c r="J609" i="11"/>
  <c r="K563" i="11"/>
  <c r="J563" i="11"/>
  <c r="K562" i="11"/>
  <c r="J562" i="11"/>
  <c r="K650" i="11"/>
  <c r="J650" i="11"/>
  <c r="K560" i="11"/>
  <c r="J560" i="11"/>
  <c r="K559" i="11"/>
  <c r="J559" i="11"/>
  <c r="K649" i="11"/>
  <c r="J649" i="11"/>
  <c r="K557" i="11"/>
  <c r="J557" i="11"/>
  <c r="K556" i="11"/>
  <c r="J556" i="11"/>
  <c r="K654" i="11"/>
  <c r="J654" i="11"/>
  <c r="K554" i="11"/>
  <c r="J554" i="11"/>
  <c r="K553" i="11"/>
  <c r="J553" i="11"/>
  <c r="K653" i="11"/>
  <c r="J653" i="11"/>
  <c r="K696" i="11"/>
  <c r="J696" i="11"/>
  <c r="K694" i="11"/>
  <c r="J694" i="11"/>
  <c r="K549" i="11"/>
  <c r="J549" i="11"/>
  <c r="K652" i="11"/>
  <c r="J652" i="11"/>
  <c r="K547" i="11"/>
  <c r="J547" i="11"/>
  <c r="K546" i="11"/>
  <c r="J546" i="11"/>
  <c r="K545" i="11"/>
  <c r="J545" i="11"/>
  <c r="K544" i="11"/>
  <c r="J544" i="11"/>
  <c r="K543" i="11"/>
  <c r="J543" i="11"/>
  <c r="K542" i="11"/>
  <c r="J542" i="11"/>
  <c r="K541" i="11"/>
  <c r="J541" i="11"/>
  <c r="K540" i="11"/>
  <c r="J540" i="11"/>
  <c r="K539" i="11"/>
  <c r="J539" i="11"/>
  <c r="K538" i="11"/>
  <c r="J538" i="11"/>
  <c r="K537" i="11"/>
  <c r="J537" i="11"/>
  <c r="K536" i="11"/>
  <c r="J536" i="11"/>
  <c r="K535" i="11"/>
  <c r="J535" i="11"/>
  <c r="K534" i="11"/>
  <c r="J534" i="11"/>
  <c r="K533" i="11"/>
  <c r="J533" i="11"/>
  <c r="K532" i="11"/>
  <c r="J532" i="11"/>
  <c r="K531" i="11"/>
  <c r="J531" i="11"/>
  <c r="K530" i="11"/>
  <c r="J530" i="11"/>
  <c r="K529" i="11"/>
  <c r="J529" i="11"/>
  <c r="K528" i="11"/>
  <c r="J528" i="11"/>
  <c r="K527" i="11"/>
  <c r="J527" i="11"/>
  <c r="K526" i="11"/>
  <c r="J526" i="11"/>
  <c r="K525" i="11"/>
  <c r="J525" i="11"/>
  <c r="K524" i="11"/>
  <c r="J524" i="11"/>
  <c r="K523" i="11"/>
  <c r="J523" i="11"/>
  <c r="K522" i="11"/>
  <c r="J522" i="11"/>
  <c r="K651" i="11"/>
  <c r="J651" i="11"/>
  <c r="K520" i="11"/>
  <c r="J520" i="11"/>
  <c r="K519" i="11"/>
  <c r="J519" i="11"/>
  <c r="K518" i="11"/>
  <c r="J518" i="11"/>
  <c r="K517" i="11"/>
  <c r="J517" i="11"/>
  <c r="K516" i="11"/>
  <c r="J516" i="11"/>
  <c r="K515" i="11"/>
  <c r="J515" i="11"/>
  <c r="K514" i="11"/>
  <c r="J514" i="11"/>
  <c r="K513" i="11"/>
  <c r="J513" i="11"/>
  <c r="K512" i="11"/>
  <c r="J512" i="11"/>
  <c r="K511" i="11"/>
  <c r="J511" i="11"/>
  <c r="K510" i="11"/>
  <c r="J510" i="11"/>
  <c r="K509" i="11"/>
  <c r="J509" i="11"/>
  <c r="K508" i="11"/>
  <c r="J508" i="11"/>
  <c r="K507" i="11"/>
  <c r="J507" i="11"/>
  <c r="K506" i="11"/>
  <c r="J506" i="11"/>
  <c r="K505" i="11"/>
  <c r="J505" i="11"/>
  <c r="K504" i="11"/>
  <c r="J504" i="11"/>
  <c r="K503" i="11"/>
  <c r="J503" i="11"/>
  <c r="K502" i="11"/>
  <c r="J502" i="11"/>
  <c r="K501" i="11"/>
  <c r="J501" i="11"/>
  <c r="K500" i="11"/>
  <c r="J500" i="11"/>
  <c r="K499" i="11"/>
  <c r="J499" i="11"/>
  <c r="K498" i="11"/>
  <c r="J498" i="11"/>
  <c r="K497" i="11"/>
  <c r="J497" i="11"/>
  <c r="K496" i="11"/>
  <c r="J496" i="11"/>
  <c r="K495" i="11"/>
  <c r="J495" i="11"/>
  <c r="K494" i="11"/>
  <c r="J494" i="11"/>
  <c r="K493" i="11"/>
  <c r="J493" i="11"/>
  <c r="K492" i="11"/>
  <c r="J492" i="11"/>
  <c r="K491" i="11"/>
  <c r="J491" i="11"/>
  <c r="K490" i="11"/>
  <c r="J490" i="11"/>
  <c r="K489" i="11"/>
  <c r="J489" i="11"/>
  <c r="K488" i="11"/>
  <c r="J488" i="11"/>
  <c r="K487" i="11"/>
  <c r="J487" i="11"/>
  <c r="K486" i="11"/>
  <c r="J486" i="11"/>
  <c r="K485" i="11"/>
  <c r="J485" i="11"/>
  <c r="K484" i="11"/>
  <c r="J484" i="11"/>
  <c r="K483" i="11"/>
  <c r="J483" i="11"/>
  <c r="K482" i="11"/>
  <c r="J482" i="11"/>
  <c r="K481" i="11"/>
  <c r="J481" i="11"/>
  <c r="K480" i="11"/>
  <c r="J480" i="11"/>
  <c r="K479" i="11"/>
  <c r="J479" i="11"/>
  <c r="K478" i="11"/>
  <c r="J478" i="11"/>
  <c r="K477" i="11"/>
  <c r="J477" i="11"/>
  <c r="K476" i="11"/>
  <c r="J476" i="11"/>
  <c r="K475" i="11"/>
  <c r="J475" i="11"/>
  <c r="K474" i="11"/>
  <c r="J474" i="11"/>
  <c r="K473" i="11"/>
  <c r="J473" i="11"/>
  <c r="K472" i="11"/>
  <c r="J472" i="11"/>
  <c r="K471" i="11"/>
  <c r="J471" i="11"/>
  <c r="K470" i="11"/>
  <c r="J470" i="11"/>
  <c r="K469" i="11"/>
  <c r="J469" i="11"/>
  <c r="K468" i="11"/>
  <c r="J468" i="11"/>
  <c r="K467" i="11"/>
  <c r="J467" i="11"/>
  <c r="K466" i="11"/>
  <c r="J466" i="11"/>
  <c r="K465" i="11"/>
  <c r="J465" i="11"/>
  <c r="K464" i="11"/>
  <c r="J464" i="11"/>
  <c r="K463" i="11"/>
  <c r="J463" i="11"/>
  <c r="K462" i="11"/>
  <c r="J462" i="11"/>
  <c r="K686" i="11"/>
  <c r="J686" i="11"/>
  <c r="K460" i="11"/>
  <c r="J460" i="11"/>
  <c r="K459" i="11"/>
  <c r="J459" i="11"/>
  <c r="K458" i="11"/>
  <c r="J458" i="11"/>
  <c r="K457" i="11"/>
  <c r="J457" i="11"/>
  <c r="K456" i="11"/>
  <c r="J456" i="11"/>
  <c r="K455" i="11"/>
  <c r="J455" i="11"/>
  <c r="K454" i="11"/>
  <c r="J454" i="11"/>
  <c r="K453" i="11"/>
  <c r="J453" i="11"/>
  <c r="K452" i="11"/>
  <c r="J452" i="11"/>
  <c r="K451" i="11"/>
  <c r="J451" i="11"/>
  <c r="K450" i="11"/>
  <c r="J450" i="11"/>
  <c r="K449" i="11"/>
  <c r="J449" i="11"/>
  <c r="K448" i="11"/>
  <c r="J448" i="11"/>
  <c r="K447" i="11"/>
  <c r="J447" i="11"/>
  <c r="K446" i="11"/>
  <c r="J446" i="11"/>
  <c r="K445" i="11"/>
  <c r="J445" i="11"/>
  <c r="K684" i="11"/>
  <c r="J684" i="11"/>
  <c r="K443" i="11"/>
  <c r="J443" i="11"/>
  <c r="K442" i="11"/>
  <c r="J442" i="11"/>
  <c r="K441" i="11"/>
  <c r="J441" i="11"/>
  <c r="K440" i="11"/>
  <c r="J440" i="11"/>
  <c r="K439" i="11"/>
  <c r="J439" i="11"/>
  <c r="K438" i="11"/>
  <c r="J438" i="11"/>
  <c r="K437" i="11"/>
  <c r="J437" i="11"/>
  <c r="K436" i="11"/>
  <c r="J436" i="11"/>
  <c r="K435" i="11"/>
  <c r="J435" i="11"/>
  <c r="K434" i="11"/>
  <c r="J434" i="11"/>
  <c r="K683" i="11"/>
  <c r="J683" i="11"/>
  <c r="K432" i="11"/>
  <c r="J432" i="11"/>
  <c r="K431" i="11"/>
  <c r="J431" i="11"/>
  <c r="K430" i="11"/>
  <c r="J430" i="11"/>
  <c r="K429" i="11"/>
  <c r="J429" i="11"/>
  <c r="K428" i="11"/>
  <c r="J428" i="11"/>
  <c r="K427" i="11"/>
  <c r="J427" i="11"/>
  <c r="K426" i="11"/>
  <c r="J426" i="11"/>
  <c r="K425" i="11"/>
  <c r="J425" i="11"/>
  <c r="K424" i="11"/>
  <c r="J424" i="11"/>
  <c r="K423" i="11"/>
  <c r="J423" i="11"/>
  <c r="K422" i="11"/>
  <c r="J422" i="11"/>
  <c r="K421" i="11"/>
  <c r="J421" i="11"/>
  <c r="K420" i="11"/>
  <c r="J420" i="11"/>
  <c r="K419" i="11"/>
  <c r="J419" i="11"/>
  <c r="K418" i="11"/>
  <c r="J418" i="11"/>
  <c r="K417" i="11"/>
  <c r="J417" i="11"/>
  <c r="K416" i="11"/>
  <c r="J416" i="11"/>
  <c r="K415" i="11"/>
  <c r="J415" i="11"/>
  <c r="K414" i="11"/>
  <c r="J414" i="11"/>
  <c r="K413" i="11"/>
  <c r="J413" i="11"/>
  <c r="K412" i="11"/>
  <c r="J412" i="11"/>
  <c r="K411" i="11"/>
  <c r="J411" i="11"/>
  <c r="K410" i="11"/>
  <c r="J410" i="11"/>
  <c r="K409" i="11"/>
  <c r="J409" i="11"/>
  <c r="K408" i="11"/>
  <c r="J408" i="11"/>
  <c r="K407" i="11"/>
  <c r="J407" i="11"/>
  <c r="K636" i="11"/>
  <c r="J636" i="11"/>
  <c r="K572" i="11"/>
  <c r="J572" i="11"/>
  <c r="K672" i="11"/>
  <c r="J672" i="11"/>
  <c r="K221" i="11"/>
  <c r="J221" i="11"/>
  <c r="K693" i="11"/>
  <c r="J693" i="11"/>
  <c r="K627" i="11"/>
  <c r="J627" i="11"/>
  <c r="K400" i="11"/>
  <c r="J400" i="11"/>
  <c r="K399" i="11"/>
  <c r="J399" i="11"/>
  <c r="K398" i="11"/>
  <c r="J398" i="11"/>
  <c r="K397" i="11"/>
  <c r="J397" i="11"/>
  <c r="K396" i="11"/>
  <c r="J396" i="11"/>
  <c r="K395" i="11"/>
  <c r="J395" i="11"/>
  <c r="K394" i="11"/>
  <c r="J394" i="11"/>
  <c r="K393" i="11"/>
  <c r="J393" i="11"/>
  <c r="K392" i="11"/>
  <c r="J392" i="11"/>
  <c r="K391" i="11"/>
  <c r="J391" i="11"/>
  <c r="K390" i="11"/>
  <c r="J390" i="11"/>
  <c r="K389" i="11"/>
  <c r="J389" i="11"/>
  <c r="K388" i="11"/>
  <c r="J388" i="11"/>
  <c r="K387" i="11"/>
  <c r="J387" i="11"/>
  <c r="K386" i="11"/>
  <c r="J386" i="11"/>
  <c r="K385" i="11"/>
  <c r="J385" i="11"/>
  <c r="K384" i="11"/>
  <c r="J384" i="11"/>
  <c r="K383" i="11"/>
  <c r="J383" i="11"/>
  <c r="K382" i="11"/>
  <c r="J382" i="11"/>
  <c r="K381" i="11"/>
  <c r="J381" i="11"/>
  <c r="K380" i="11"/>
  <c r="J380" i="11"/>
  <c r="K379" i="11"/>
  <c r="J379" i="11"/>
  <c r="K378" i="11"/>
  <c r="J378" i="11"/>
  <c r="K377" i="11"/>
  <c r="J377" i="11"/>
  <c r="K376" i="11"/>
  <c r="J376" i="11"/>
  <c r="K637" i="11"/>
  <c r="J637" i="11"/>
  <c r="K595" i="11"/>
  <c r="J595" i="11"/>
  <c r="K671" i="11"/>
  <c r="J671" i="11"/>
  <c r="K220" i="11"/>
  <c r="J220" i="11"/>
  <c r="K692" i="11"/>
  <c r="J692" i="11"/>
  <c r="K626" i="11"/>
  <c r="J626" i="11"/>
  <c r="K369" i="11"/>
  <c r="J369" i="11"/>
  <c r="K368" i="11"/>
  <c r="J368" i="11"/>
  <c r="K367" i="11"/>
  <c r="J367" i="11"/>
  <c r="K366" i="11"/>
  <c r="J366" i="11"/>
  <c r="K365" i="11"/>
  <c r="J365" i="11"/>
  <c r="K364" i="11"/>
  <c r="J364" i="11"/>
  <c r="K363" i="11"/>
  <c r="J363" i="11"/>
  <c r="K362" i="11"/>
  <c r="J362" i="11"/>
  <c r="K361" i="11"/>
  <c r="J361" i="11"/>
  <c r="K360" i="11"/>
  <c r="J360" i="11"/>
  <c r="K359" i="11"/>
  <c r="J359" i="11"/>
  <c r="K358" i="11"/>
  <c r="J358" i="11"/>
  <c r="K357" i="11"/>
  <c r="J357" i="11"/>
  <c r="K356" i="11"/>
  <c r="J356" i="11"/>
  <c r="K355" i="11"/>
  <c r="J355" i="11"/>
  <c r="K354" i="11"/>
  <c r="J354" i="11"/>
  <c r="K353" i="11"/>
  <c r="J353" i="11"/>
  <c r="K352" i="11"/>
  <c r="J352" i="11"/>
  <c r="K351" i="11"/>
  <c r="J351" i="11"/>
  <c r="K350" i="11"/>
  <c r="J350" i="11"/>
  <c r="K349" i="11"/>
  <c r="J349" i="11"/>
  <c r="K348" i="11"/>
  <c r="J348" i="11"/>
  <c r="K635" i="11"/>
  <c r="J635" i="11"/>
  <c r="K571" i="11"/>
  <c r="J571" i="11"/>
  <c r="K670" i="11"/>
  <c r="J670" i="11"/>
  <c r="K218" i="11"/>
  <c r="J218" i="11"/>
  <c r="K689" i="11"/>
  <c r="J689" i="11"/>
  <c r="K625" i="11"/>
  <c r="J625" i="11"/>
  <c r="K341" i="11"/>
  <c r="J341" i="11"/>
  <c r="K340" i="11"/>
  <c r="J340" i="11"/>
  <c r="K339" i="11"/>
  <c r="J339" i="11"/>
  <c r="K338" i="11"/>
  <c r="J338" i="11"/>
  <c r="K337" i="11"/>
  <c r="J337" i="11"/>
  <c r="K336" i="11"/>
  <c r="J336" i="11"/>
  <c r="K335" i="11"/>
  <c r="J335" i="11"/>
  <c r="K334" i="11"/>
  <c r="J334" i="11"/>
  <c r="K333" i="11"/>
  <c r="J333" i="11"/>
  <c r="K332" i="11"/>
  <c r="J332" i="11"/>
  <c r="K331" i="11"/>
  <c r="J331" i="11"/>
  <c r="K330" i="11"/>
  <c r="J330" i="11"/>
  <c r="K329" i="11"/>
  <c r="J329" i="11"/>
  <c r="K328" i="11"/>
  <c r="J328" i="11"/>
  <c r="K327" i="11"/>
  <c r="J327" i="11"/>
  <c r="K326" i="11"/>
  <c r="J326" i="11"/>
  <c r="K325" i="11"/>
  <c r="J325" i="11"/>
  <c r="K324" i="11"/>
  <c r="J324" i="11"/>
  <c r="K323" i="11"/>
  <c r="J323" i="11"/>
  <c r="K322" i="11"/>
  <c r="J322" i="11"/>
  <c r="K321" i="11"/>
  <c r="J321" i="11"/>
  <c r="K320" i="11"/>
  <c r="J320" i="11"/>
  <c r="K319" i="11"/>
  <c r="J319" i="11"/>
  <c r="K318" i="11"/>
  <c r="J318" i="11"/>
  <c r="K317" i="11"/>
  <c r="J317" i="11"/>
  <c r="K316" i="11"/>
  <c r="J316" i="11"/>
  <c r="K643" i="11"/>
  <c r="J643" i="11"/>
  <c r="K633" i="11"/>
  <c r="J633" i="11"/>
  <c r="K566" i="11"/>
  <c r="J566" i="11"/>
  <c r="K668" i="11"/>
  <c r="J668" i="11"/>
  <c r="K157" i="11"/>
  <c r="J157" i="11"/>
  <c r="K678" i="11"/>
  <c r="J678" i="11"/>
  <c r="K623" i="11"/>
  <c r="J623" i="11"/>
  <c r="K308" i="11"/>
  <c r="J308" i="11"/>
  <c r="K307" i="11"/>
  <c r="J307" i="11"/>
  <c r="K306" i="11"/>
  <c r="J306" i="11"/>
  <c r="K305" i="11"/>
  <c r="J305" i="11"/>
  <c r="K304" i="11"/>
  <c r="J304" i="11"/>
  <c r="K303" i="11"/>
  <c r="J303" i="11"/>
  <c r="K302" i="11"/>
  <c r="J302" i="11"/>
  <c r="K301" i="11"/>
  <c r="J301" i="11"/>
  <c r="K300" i="11"/>
  <c r="J300" i="11"/>
  <c r="K299" i="11"/>
  <c r="J299" i="11"/>
  <c r="K298" i="11"/>
  <c r="J298" i="11"/>
  <c r="K297" i="11"/>
  <c r="J297" i="11"/>
  <c r="K296" i="11"/>
  <c r="J296" i="11"/>
  <c r="K295" i="11"/>
  <c r="J295" i="11"/>
  <c r="K294" i="11"/>
  <c r="J294" i="11"/>
  <c r="K293" i="11"/>
  <c r="J293" i="11"/>
  <c r="K292" i="11"/>
  <c r="J292" i="11"/>
  <c r="K291" i="11"/>
  <c r="J291" i="11"/>
  <c r="K290" i="11"/>
  <c r="J290" i="11"/>
  <c r="K289" i="11"/>
  <c r="J289" i="11"/>
  <c r="K288" i="11"/>
  <c r="J288" i="11"/>
  <c r="K287" i="11"/>
  <c r="J287" i="11"/>
  <c r="K286" i="11"/>
  <c r="J286" i="11"/>
  <c r="K285" i="11"/>
  <c r="J285" i="11"/>
  <c r="K284" i="11"/>
  <c r="J284" i="11"/>
  <c r="K642" i="11"/>
  <c r="J642" i="11"/>
  <c r="K632" i="11"/>
  <c r="J632" i="11"/>
  <c r="K667" i="11"/>
  <c r="J667" i="11"/>
  <c r="K156" i="11"/>
  <c r="J156" i="11"/>
  <c r="K677" i="11"/>
  <c r="J677" i="11"/>
  <c r="K622" i="11"/>
  <c r="J622" i="11"/>
  <c r="K277" i="11"/>
  <c r="J277" i="11"/>
  <c r="K276" i="11"/>
  <c r="J276" i="11"/>
  <c r="K275" i="11"/>
  <c r="J275" i="11"/>
  <c r="K274" i="11"/>
  <c r="J274" i="11"/>
  <c r="K273" i="11"/>
  <c r="J273" i="11"/>
  <c r="K272" i="11"/>
  <c r="J272" i="11"/>
  <c r="K271" i="11"/>
  <c r="J271" i="11"/>
  <c r="K270" i="11"/>
  <c r="J270" i="11"/>
  <c r="K269" i="11"/>
  <c r="J269" i="11"/>
  <c r="K268" i="11"/>
  <c r="J268" i="11"/>
  <c r="K267" i="11"/>
  <c r="J267" i="11"/>
  <c r="K266" i="11"/>
  <c r="J266" i="11"/>
  <c r="K265" i="11"/>
  <c r="J265" i="11"/>
  <c r="K264" i="11"/>
  <c r="J264" i="11"/>
  <c r="K263" i="11"/>
  <c r="J263" i="11"/>
  <c r="K262" i="11"/>
  <c r="J262" i="11"/>
  <c r="K261" i="11"/>
  <c r="J261" i="11"/>
  <c r="K260" i="11"/>
  <c r="J260" i="11"/>
  <c r="K259" i="11"/>
  <c r="J259" i="11"/>
  <c r="K258" i="11"/>
  <c r="J258" i="11"/>
  <c r="K257" i="11"/>
  <c r="J257" i="11"/>
  <c r="K256" i="11"/>
  <c r="J256" i="11"/>
  <c r="K666" i="11"/>
  <c r="J666" i="11"/>
  <c r="K155" i="11"/>
  <c r="J155" i="11"/>
  <c r="K621" i="11"/>
  <c r="J621" i="11"/>
  <c r="K252" i="11"/>
  <c r="J252" i="11"/>
  <c r="K251" i="11"/>
  <c r="J251" i="11"/>
  <c r="K250" i="11"/>
  <c r="J250" i="11"/>
  <c r="K249" i="11"/>
  <c r="J249" i="11"/>
  <c r="K248" i="11"/>
  <c r="J248" i="11"/>
  <c r="K247" i="11"/>
  <c r="J247" i="11"/>
  <c r="K246" i="11"/>
  <c r="J246" i="11"/>
  <c r="K245" i="11"/>
  <c r="J245" i="11"/>
  <c r="K244" i="11"/>
  <c r="J244" i="11"/>
  <c r="K243" i="11"/>
  <c r="J243" i="11"/>
  <c r="K242" i="11"/>
  <c r="J242" i="11"/>
  <c r="K241" i="11"/>
  <c r="J241" i="11"/>
  <c r="K240" i="11"/>
  <c r="J240" i="11"/>
  <c r="K239" i="11"/>
  <c r="J239" i="11"/>
  <c r="K238" i="11"/>
  <c r="J238" i="11"/>
  <c r="K237" i="11"/>
  <c r="J237" i="11"/>
  <c r="K236" i="11"/>
  <c r="J236" i="11"/>
  <c r="K235" i="11"/>
  <c r="J235" i="11"/>
  <c r="K234" i="11"/>
  <c r="J234" i="11"/>
  <c r="K233" i="11"/>
  <c r="J233" i="11"/>
  <c r="K232" i="11"/>
  <c r="J232" i="11"/>
  <c r="K231" i="11"/>
  <c r="J231" i="11"/>
  <c r="K230" i="11"/>
  <c r="J230" i="11"/>
  <c r="K229" i="11"/>
  <c r="J229" i="11"/>
  <c r="K228" i="11"/>
  <c r="J228" i="11"/>
  <c r="K227" i="11"/>
  <c r="J227" i="11"/>
  <c r="K647" i="11"/>
  <c r="J647" i="11"/>
  <c r="K640" i="11"/>
  <c r="J640" i="11"/>
  <c r="K597" i="11"/>
  <c r="J597" i="11"/>
  <c r="K615" i="11"/>
  <c r="J615" i="11"/>
  <c r="K676" i="11"/>
  <c r="J676" i="11"/>
  <c r="K659" i="11"/>
  <c r="J659" i="11"/>
  <c r="K564" i="11"/>
  <c r="J564" i="11"/>
  <c r="K719" i="11"/>
  <c r="J719" i="11"/>
  <c r="K630" i="11"/>
  <c r="J630" i="11"/>
  <c r="K217" i="11"/>
  <c r="J217" i="11"/>
  <c r="K216" i="11"/>
  <c r="J216" i="11"/>
  <c r="K215" i="11"/>
  <c r="J215" i="11"/>
  <c r="K214" i="11"/>
  <c r="J214" i="11"/>
  <c r="K213" i="11"/>
  <c r="J213" i="11"/>
  <c r="K212" i="11"/>
  <c r="J212" i="11"/>
  <c r="K211" i="11"/>
  <c r="J211" i="11"/>
  <c r="K210" i="11"/>
  <c r="J210" i="11"/>
  <c r="K209" i="11"/>
  <c r="J209" i="11"/>
  <c r="K208" i="11"/>
  <c r="J208" i="11"/>
  <c r="K207" i="11"/>
  <c r="J207" i="11"/>
  <c r="K206" i="11"/>
  <c r="J206" i="11"/>
  <c r="K205" i="11"/>
  <c r="J205" i="11"/>
  <c r="K204" i="11"/>
  <c r="J204" i="11"/>
  <c r="K203" i="11"/>
  <c r="J203" i="11"/>
  <c r="K202" i="11"/>
  <c r="J202" i="11"/>
  <c r="K201" i="11"/>
  <c r="J201" i="11"/>
  <c r="K200" i="11"/>
  <c r="J200" i="11"/>
  <c r="K199" i="11"/>
  <c r="J199" i="11"/>
  <c r="K198" i="11"/>
  <c r="J198" i="11"/>
  <c r="K197" i="11"/>
  <c r="J197" i="11"/>
  <c r="K196" i="11"/>
  <c r="J196" i="11"/>
  <c r="K195" i="11"/>
  <c r="J195" i="11"/>
  <c r="K194" i="11"/>
  <c r="J194" i="11"/>
  <c r="K193" i="11"/>
  <c r="J193" i="11"/>
  <c r="K192" i="11"/>
  <c r="J192" i="11"/>
  <c r="K646" i="11"/>
  <c r="J646" i="11"/>
  <c r="K639" i="11"/>
  <c r="J639" i="11"/>
  <c r="K598" i="11"/>
  <c r="J598" i="11"/>
  <c r="K614" i="11"/>
  <c r="J614" i="11"/>
  <c r="K675" i="11"/>
  <c r="J675" i="11"/>
  <c r="K657" i="11"/>
  <c r="J657" i="11"/>
  <c r="K406" i="11"/>
  <c r="J406" i="11"/>
  <c r="K718" i="11"/>
  <c r="J718" i="11"/>
  <c r="K629" i="11"/>
  <c r="J629" i="11"/>
  <c r="K182" i="11"/>
  <c r="J182" i="11"/>
  <c r="K181" i="11"/>
  <c r="J181" i="11"/>
  <c r="K180" i="11"/>
  <c r="J180" i="11"/>
  <c r="K179" i="11"/>
  <c r="J179" i="11"/>
  <c r="K178" i="11"/>
  <c r="J178" i="11"/>
  <c r="K177" i="11"/>
  <c r="J177" i="11"/>
  <c r="K176" i="11"/>
  <c r="J176" i="11"/>
  <c r="K175" i="11"/>
  <c r="J175" i="11"/>
  <c r="K174" i="11"/>
  <c r="J174" i="11"/>
  <c r="K173" i="11"/>
  <c r="J173" i="11"/>
  <c r="K172" i="11"/>
  <c r="J172" i="11"/>
  <c r="K171" i="11"/>
  <c r="J171" i="11"/>
  <c r="K170" i="11"/>
  <c r="J170" i="11"/>
  <c r="K169" i="11"/>
  <c r="J169" i="11"/>
  <c r="K168" i="11"/>
  <c r="J168" i="11"/>
  <c r="K167" i="11"/>
  <c r="J167" i="11"/>
  <c r="K166" i="11"/>
  <c r="J166" i="11"/>
  <c r="K165" i="11"/>
  <c r="J165" i="11"/>
  <c r="K164" i="11"/>
  <c r="J164" i="11"/>
  <c r="K163" i="11"/>
  <c r="J163" i="11"/>
  <c r="K162" i="11"/>
  <c r="J162" i="11"/>
  <c r="K161" i="11"/>
  <c r="J161" i="11"/>
  <c r="K645" i="11"/>
  <c r="J645" i="11"/>
  <c r="K638" i="11"/>
  <c r="J638" i="11"/>
  <c r="K596" i="11"/>
  <c r="J596" i="11"/>
  <c r="K613" i="11"/>
  <c r="J613" i="11"/>
  <c r="K674" i="11"/>
  <c r="J674" i="11"/>
  <c r="K656" i="11"/>
  <c r="J656" i="11"/>
  <c r="K309" i="11"/>
  <c r="J309" i="11"/>
  <c r="K695" i="11"/>
  <c r="J695" i="11"/>
  <c r="K628" i="11"/>
  <c r="J628" i="11"/>
  <c r="K720" i="11"/>
  <c r="J720" i="11"/>
  <c r="K691" i="11"/>
  <c r="J691" i="11"/>
  <c r="K690" i="11"/>
  <c r="J690" i="11"/>
  <c r="K688" i="11"/>
  <c r="J688" i="11"/>
  <c r="K612" i="11"/>
  <c r="J612" i="11"/>
  <c r="K611" i="11"/>
  <c r="J611" i="11"/>
  <c r="K618" i="11"/>
  <c r="J618" i="11"/>
  <c r="K617" i="11"/>
  <c r="J617" i="11"/>
  <c r="K620" i="11"/>
  <c r="J620" i="11"/>
  <c r="K619" i="11"/>
  <c r="J619" i="11"/>
  <c r="K607" i="11"/>
  <c r="J607" i="11"/>
  <c r="K606" i="11"/>
  <c r="J606" i="11"/>
  <c r="K605" i="11"/>
  <c r="J605" i="11"/>
  <c r="K158" i="11"/>
  <c r="J158" i="11"/>
  <c r="K154" i="11"/>
  <c r="J154" i="11"/>
  <c r="K281" i="11"/>
  <c r="J281" i="11"/>
  <c r="K135" i="11"/>
  <c r="J135" i="11"/>
  <c r="K687" i="11"/>
  <c r="J687" i="11"/>
  <c r="K133" i="11"/>
  <c r="J133" i="11"/>
  <c r="K132" i="11"/>
  <c r="J132" i="11"/>
  <c r="K669" i="11"/>
  <c r="J669" i="11"/>
  <c r="K130" i="11"/>
  <c r="J130" i="11"/>
  <c r="K129" i="11"/>
  <c r="J129" i="11"/>
  <c r="K128" i="11"/>
  <c r="J128" i="11"/>
  <c r="K655" i="11"/>
  <c r="J655" i="11"/>
  <c r="K126" i="11"/>
  <c r="J126" i="11"/>
  <c r="K125" i="11"/>
  <c r="J125" i="11"/>
  <c r="K634" i="11"/>
  <c r="J634" i="11"/>
  <c r="K123" i="11"/>
  <c r="J123" i="11"/>
  <c r="K644" i="11"/>
  <c r="J644" i="11"/>
  <c r="K121" i="11"/>
  <c r="J121" i="11"/>
  <c r="K624" i="11"/>
  <c r="J624" i="11"/>
  <c r="K119" i="11"/>
  <c r="J119" i="11"/>
  <c r="K118" i="11"/>
  <c r="J118" i="11"/>
  <c r="K117" i="11"/>
  <c r="J117" i="11"/>
  <c r="K608" i="11"/>
  <c r="J608" i="11"/>
  <c r="K115" i="11"/>
  <c r="J115" i="11"/>
  <c r="K570" i="11"/>
  <c r="J570" i="11"/>
  <c r="K191" i="11"/>
  <c r="J191" i="11"/>
  <c r="K112" i="11"/>
  <c r="J112" i="11"/>
  <c r="K111" i="11"/>
  <c r="J111" i="11"/>
  <c r="K110" i="11"/>
  <c r="J110" i="11"/>
  <c r="K109" i="11"/>
  <c r="J109" i="11"/>
  <c r="K108" i="11"/>
  <c r="J108" i="11"/>
  <c r="K107" i="11"/>
  <c r="J107" i="11"/>
  <c r="K731" i="11"/>
  <c r="J731" i="11"/>
  <c r="K105" i="11"/>
  <c r="J105" i="11"/>
  <c r="K104" i="11"/>
  <c r="J104" i="11"/>
  <c r="K673" i="11"/>
  <c r="J673" i="11"/>
  <c r="K102" i="11"/>
  <c r="J102" i="11"/>
  <c r="K101" i="11"/>
  <c r="J101" i="11"/>
  <c r="K100" i="11"/>
  <c r="J100" i="11"/>
  <c r="K658" i="11"/>
  <c r="J658" i="11"/>
  <c r="K98" i="11"/>
  <c r="J98" i="11"/>
  <c r="K97" i="11"/>
  <c r="J97" i="11"/>
  <c r="K641" i="11"/>
  <c r="J641" i="11"/>
  <c r="K95" i="11"/>
  <c r="J95" i="11"/>
  <c r="K648" i="11"/>
  <c r="J648" i="11"/>
  <c r="K93" i="11"/>
  <c r="J93" i="11"/>
  <c r="K631" i="11"/>
  <c r="J631" i="11"/>
  <c r="K91" i="11"/>
  <c r="J91" i="11"/>
  <c r="K90" i="11"/>
  <c r="J90" i="11"/>
  <c r="K89" i="11"/>
  <c r="J89" i="11"/>
  <c r="K616" i="11"/>
  <c r="J616" i="11"/>
  <c r="K87" i="11"/>
  <c r="J87" i="11"/>
  <c r="K599" i="11"/>
  <c r="J599" i="11"/>
  <c r="K565" i="11"/>
  <c r="J565" i="11"/>
  <c r="K84" i="11"/>
  <c r="J84" i="11"/>
  <c r="K83" i="11"/>
  <c r="J83" i="11"/>
  <c r="K82" i="11"/>
  <c r="J82" i="11"/>
  <c r="K81" i="11"/>
  <c r="J81" i="11"/>
  <c r="K80" i="11"/>
  <c r="J80" i="11"/>
  <c r="K79" i="11"/>
  <c r="J79" i="11"/>
  <c r="K78" i="11"/>
  <c r="J78" i="11"/>
  <c r="K77" i="11"/>
  <c r="J77" i="11"/>
  <c r="K76" i="11"/>
  <c r="J76" i="11"/>
  <c r="K722" i="11"/>
  <c r="J722" i="11"/>
  <c r="K74" i="11"/>
  <c r="J74" i="11"/>
  <c r="K73" i="11"/>
  <c r="J73" i="11"/>
  <c r="K72" i="11"/>
  <c r="J72" i="11"/>
  <c r="K71" i="11"/>
  <c r="J71" i="11"/>
  <c r="K70" i="11"/>
  <c r="J70" i="11"/>
  <c r="K69" i="11"/>
  <c r="J69" i="11"/>
  <c r="K68" i="11"/>
  <c r="J68" i="11"/>
  <c r="K67" i="11"/>
  <c r="J67" i="11"/>
  <c r="K66" i="11"/>
  <c r="J66" i="11"/>
  <c r="K65" i="11"/>
  <c r="J65" i="11"/>
  <c r="K64" i="11"/>
  <c r="J64" i="11"/>
  <c r="K685" i="11"/>
  <c r="J685" i="11"/>
  <c r="K681" i="11"/>
  <c r="J681" i="11"/>
  <c r="K680" i="11"/>
  <c r="J680" i="11"/>
  <c r="K60" i="11"/>
  <c r="J60" i="11"/>
  <c r="K59" i="11"/>
  <c r="J59" i="11"/>
  <c r="K58" i="11"/>
  <c r="J58" i="11"/>
  <c r="K57" i="11"/>
  <c r="J57" i="11"/>
  <c r="K56" i="11"/>
  <c r="J56" i="11"/>
  <c r="K55" i="11"/>
  <c r="J55" i="11"/>
  <c r="K54" i="11"/>
  <c r="J54" i="11"/>
  <c r="K53" i="11"/>
  <c r="J53" i="11"/>
  <c r="K52" i="11"/>
  <c r="J52" i="11"/>
  <c r="K51" i="11"/>
  <c r="J51" i="11"/>
  <c r="K50" i="11"/>
  <c r="J50" i="11"/>
  <c r="AD3" i="11"/>
  <c r="AD5" i="11"/>
  <c r="AD4" i="11" a="1"/>
  <c r="AD4" i="11"/>
  <c r="AD6" i="11"/>
  <c r="AD7" i="11"/>
  <c r="AD9" i="11"/>
  <c r="AC3" i="11"/>
  <c r="AC5" i="11"/>
  <c r="AC4" i="11" a="1"/>
  <c r="AC4" i="11"/>
  <c r="AC6" i="11"/>
  <c r="AC7" i="11"/>
  <c r="AC9" i="11"/>
  <c r="AB3" i="11"/>
  <c r="AB5" i="11"/>
  <c r="AB4" i="11" a="1"/>
  <c r="AB4" i="11"/>
  <c r="AB6" i="11"/>
  <c r="AB7" i="11"/>
  <c r="AB9" i="11"/>
  <c r="AA3" i="11"/>
  <c r="AA5" i="11"/>
  <c r="AA4" i="11" a="1"/>
  <c r="AA4" i="11"/>
  <c r="AA6" i="11"/>
  <c r="AA7" i="11"/>
  <c r="AA9" i="11"/>
  <c r="Z3" i="11"/>
  <c r="Z5" i="11"/>
  <c r="Z4" i="11" a="1"/>
  <c r="Z4" i="11"/>
  <c r="Z6" i="11"/>
  <c r="Z7" i="11"/>
  <c r="Z9" i="11"/>
  <c r="Y3" i="11"/>
  <c r="Y5" i="11"/>
  <c r="Y4" i="11" a="1"/>
  <c r="Y4" i="11"/>
  <c r="Y6" i="11"/>
  <c r="Y7" i="11"/>
  <c r="Y9" i="11"/>
  <c r="X3" i="11"/>
  <c r="X5" i="11"/>
  <c r="X4" i="11" a="1"/>
  <c r="X4" i="11"/>
  <c r="X6" i="11"/>
  <c r="X7" i="11"/>
  <c r="X9" i="11"/>
  <c r="K49" i="11"/>
  <c r="J49" i="11"/>
  <c r="K48" i="11"/>
  <c r="J48" i="11"/>
  <c r="K47" i="11"/>
  <c r="J47" i="11"/>
  <c r="K46" i="11"/>
  <c r="J46" i="11"/>
  <c r="K45" i="11"/>
  <c r="J45" i="11"/>
  <c r="K44" i="11"/>
  <c r="J44" i="11"/>
  <c r="K43" i="11"/>
  <c r="J43" i="11"/>
  <c r="K42" i="11"/>
  <c r="J42" i="11"/>
  <c r="K41" i="11"/>
  <c r="J41" i="11"/>
  <c r="K40" i="11"/>
  <c r="J40" i="11"/>
  <c r="U33" i="11"/>
  <c r="U35" i="11"/>
  <c r="U34" i="11" a="1"/>
  <c r="U34" i="11"/>
  <c r="U36" i="11"/>
  <c r="U37" i="11"/>
  <c r="U39" i="11"/>
  <c r="T33" i="11"/>
  <c r="T35" i="11"/>
  <c r="T34" i="11" a="1"/>
  <c r="T34" i="11"/>
  <c r="T36" i="11"/>
  <c r="T37" i="11"/>
  <c r="T39" i="11"/>
  <c r="S33" i="11"/>
  <c r="S35" i="11"/>
  <c r="S34" i="11" a="1"/>
  <c r="S34" i="11"/>
  <c r="S36" i="11"/>
  <c r="S37" i="11"/>
  <c r="S39" i="11"/>
  <c r="R33" i="11"/>
  <c r="R35" i="11"/>
  <c r="R34" i="11" a="1"/>
  <c r="R34" i="11"/>
  <c r="R36" i="11"/>
  <c r="R37" i="11"/>
  <c r="R39" i="11"/>
  <c r="Q33" i="11"/>
  <c r="Q35" i="11"/>
  <c r="Q34" i="11" a="1"/>
  <c r="Q34" i="11"/>
  <c r="Q36" i="11"/>
  <c r="Q37" i="11"/>
  <c r="Q39" i="11"/>
  <c r="P33" i="11"/>
  <c r="P35" i="11"/>
  <c r="P34" i="11" a="1"/>
  <c r="P34" i="11"/>
  <c r="P36" i="11"/>
  <c r="P37" i="11"/>
  <c r="P39" i="11"/>
  <c r="O33" i="11"/>
  <c r="O35" i="11"/>
  <c r="O34" i="11" a="1"/>
  <c r="O34" i="11"/>
  <c r="O36" i="11"/>
  <c r="O37" i="11"/>
  <c r="O39" i="11"/>
  <c r="K39" i="11"/>
  <c r="J39" i="11"/>
  <c r="K38" i="11"/>
  <c r="J38" i="11"/>
  <c r="K37" i="11"/>
  <c r="J37" i="11"/>
  <c r="K36" i="11"/>
  <c r="J36" i="11"/>
  <c r="K35" i="11"/>
  <c r="J35" i="11"/>
  <c r="K34" i="11"/>
  <c r="J34" i="11"/>
  <c r="K33" i="11"/>
  <c r="J33" i="11"/>
  <c r="K32" i="11"/>
  <c r="J32" i="11"/>
  <c r="K31" i="11"/>
  <c r="J31" i="11"/>
  <c r="K30" i="11"/>
  <c r="J30" i="11"/>
  <c r="U23" i="11"/>
  <c r="U25" i="11"/>
  <c r="U24" i="11" a="1"/>
  <c r="U24" i="11"/>
  <c r="U26" i="11"/>
  <c r="U27" i="11"/>
  <c r="U29" i="11"/>
  <c r="T23" i="11"/>
  <c r="T25" i="11"/>
  <c r="T24" i="11" a="1"/>
  <c r="T24" i="11"/>
  <c r="T26" i="11"/>
  <c r="T27" i="11"/>
  <c r="T29" i="11"/>
  <c r="S23" i="11"/>
  <c r="S25" i="11"/>
  <c r="S24" i="11" a="1"/>
  <c r="S24" i="11"/>
  <c r="S26" i="11"/>
  <c r="S27" i="11"/>
  <c r="S29" i="11"/>
  <c r="R23" i="11"/>
  <c r="R25" i="11"/>
  <c r="R24" i="11" a="1"/>
  <c r="R24" i="11"/>
  <c r="R26" i="11"/>
  <c r="R27" i="11"/>
  <c r="R29" i="11"/>
  <c r="Q23" i="11"/>
  <c r="Q25" i="11"/>
  <c r="Q24" i="11" a="1"/>
  <c r="Q24" i="11"/>
  <c r="Q26" i="11"/>
  <c r="Q27" i="11"/>
  <c r="Q29" i="11"/>
  <c r="P23" i="11"/>
  <c r="P25" i="11"/>
  <c r="P24" i="11" a="1"/>
  <c r="P24" i="11"/>
  <c r="P26" i="11"/>
  <c r="P27" i="11"/>
  <c r="P29" i="11"/>
  <c r="O23" i="11"/>
  <c r="O25" i="11"/>
  <c r="O24" i="11" a="1"/>
  <c r="O24" i="11"/>
  <c r="O26" i="11"/>
  <c r="O27" i="11"/>
  <c r="O29" i="11"/>
  <c r="K29" i="11"/>
  <c r="J29" i="11"/>
  <c r="K28" i="11"/>
  <c r="J28" i="11"/>
  <c r="K27" i="11"/>
  <c r="J27" i="11"/>
  <c r="K26" i="11"/>
  <c r="J26" i="11"/>
  <c r="K25" i="11"/>
  <c r="J25" i="11"/>
  <c r="K24" i="11"/>
  <c r="J24" i="11"/>
  <c r="K23" i="11"/>
  <c r="J23" i="11"/>
  <c r="K22" i="11"/>
  <c r="J22" i="11"/>
  <c r="K21" i="11"/>
  <c r="J21" i="11"/>
  <c r="K20" i="11"/>
  <c r="J20" i="11"/>
  <c r="U13" i="11"/>
  <c r="U15" i="11"/>
  <c r="U14" i="11" a="1"/>
  <c r="U14" i="11"/>
  <c r="U16" i="11"/>
  <c r="U17" i="11"/>
  <c r="U19" i="11"/>
  <c r="T13" i="11"/>
  <c r="T15" i="11"/>
  <c r="T14" i="11" a="1"/>
  <c r="T14" i="11"/>
  <c r="T16" i="11"/>
  <c r="T17" i="11"/>
  <c r="T19" i="11"/>
  <c r="S13" i="11"/>
  <c r="S15" i="11"/>
  <c r="S14" i="11" a="1"/>
  <c r="S14" i="11"/>
  <c r="S16" i="11"/>
  <c r="S17" i="11"/>
  <c r="S19" i="11"/>
  <c r="R13" i="11"/>
  <c r="R15" i="11"/>
  <c r="R14" i="11" a="1"/>
  <c r="R14" i="11"/>
  <c r="R16" i="11"/>
  <c r="R17" i="11"/>
  <c r="R19" i="11"/>
  <c r="Q13" i="11"/>
  <c r="Q15" i="11"/>
  <c r="Q14" i="11" a="1"/>
  <c r="Q14" i="11"/>
  <c r="Q16" i="11"/>
  <c r="Q17" i="11"/>
  <c r="Q19" i="11"/>
  <c r="P13" i="11"/>
  <c r="P15" i="11"/>
  <c r="P14" i="11" a="1"/>
  <c r="P14" i="11"/>
  <c r="P16" i="11"/>
  <c r="P17" i="11"/>
  <c r="P19" i="11"/>
  <c r="O13" i="11"/>
  <c r="O15" i="11"/>
  <c r="O14" i="11" a="1"/>
  <c r="O14" i="11"/>
  <c r="O16" i="11"/>
  <c r="O17" i="11"/>
  <c r="O19" i="11"/>
  <c r="K19" i="11"/>
  <c r="J19" i="11"/>
  <c r="K18" i="11"/>
  <c r="J18" i="11"/>
  <c r="K17" i="11"/>
  <c r="J17" i="11"/>
  <c r="K16" i="11"/>
  <c r="J16" i="11"/>
  <c r="K15" i="11"/>
  <c r="J15" i="11"/>
  <c r="K14" i="11"/>
  <c r="J14" i="11"/>
  <c r="K13" i="11"/>
  <c r="J13" i="11"/>
  <c r="K12" i="11"/>
  <c r="J12" i="11"/>
  <c r="K11" i="11"/>
  <c r="J11" i="11"/>
  <c r="K10" i="11"/>
  <c r="J10" i="11"/>
  <c r="U3" i="11"/>
  <c r="U5" i="11"/>
  <c r="U4" i="11" a="1"/>
  <c r="U4" i="11"/>
  <c r="U6" i="11"/>
  <c r="U7" i="11"/>
  <c r="U9" i="11"/>
  <c r="T3" i="11"/>
  <c r="T5" i="11"/>
  <c r="T4" i="11" a="1"/>
  <c r="T4" i="11"/>
  <c r="T6" i="11"/>
  <c r="T7" i="11"/>
  <c r="T9" i="11"/>
  <c r="S3" i="11"/>
  <c r="S5" i="11"/>
  <c r="S4" i="11" a="1"/>
  <c r="S4" i="11"/>
  <c r="S6" i="11"/>
  <c r="S7" i="11"/>
  <c r="S9" i="11"/>
  <c r="R3" i="11"/>
  <c r="R5" i="11"/>
  <c r="R4" i="11" a="1"/>
  <c r="R4" i="11"/>
  <c r="R6" i="11"/>
  <c r="R7" i="11"/>
  <c r="R9" i="11"/>
  <c r="Q3" i="11"/>
  <c r="Q5" i="11"/>
  <c r="Q4" i="11" a="1"/>
  <c r="Q4" i="11"/>
  <c r="Q6" i="11"/>
  <c r="Q7" i="11"/>
  <c r="Q9" i="11"/>
  <c r="P3" i="11"/>
  <c r="P5" i="11"/>
  <c r="P4" i="11" a="1"/>
  <c r="P4" i="11"/>
  <c r="P6" i="11"/>
  <c r="P7" i="11"/>
  <c r="P9" i="11"/>
  <c r="O3" i="11"/>
  <c r="O5" i="11"/>
  <c r="O4" i="11" a="1"/>
  <c r="O4" i="11"/>
  <c r="O6" i="11"/>
  <c r="O7" i="11"/>
  <c r="O9" i="11"/>
  <c r="K9" i="11"/>
  <c r="J9" i="11"/>
  <c r="K8" i="11"/>
  <c r="J8" i="11"/>
  <c r="K7" i="11"/>
  <c r="J7" i="11"/>
  <c r="K6" i="11"/>
  <c r="J6" i="11"/>
  <c r="K5" i="11"/>
  <c r="J5" i="11"/>
  <c r="K4" i="11"/>
  <c r="J4" i="11"/>
  <c r="K3" i="11"/>
  <c r="J3" i="11"/>
  <c r="P44" i="1" a="1"/>
  <c r="P44" i="1"/>
  <c r="Q44" i="1" a="1"/>
  <c r="Q44" i="1"/>
  <c r="R44" i="1" a="1"/>
  <c r="R44" i="1"/>
  <c r="S44" i="1" a="1"/>
  <c r="S44" i="1"/>
  <c r="T44" i="1" a="1"/>
  <c r="T44" i="1"/>
  <c r="U44" i="1" a="1"/>
  <c r="U44" i="1"/>
  <c r="O44" i="1" a="1"/>
  <c r="O44" i="1"/>
  <c r="P43" i="1"/>
  <c r="Q43" i="1"/>
  <c r="R43" i="1"/>
  <c r="S43" i="1"/>
  <c r="T43" i="1"/>
  <c r="U43" i="1"/>
  <c r="P45" i="1"/>
  <c r="Q45" i="1"/>
  <c r="R45" i="1"/>
  <c r="S45" i="1"/>
  <c r="T45" i="1"/>
  <c r="U45" i="1"/>
  <c r="O45" i="1"/>
  <c r="O43" i="1"/>
  <c r="U46" i="1"/>
  <c r="U47" i="1"/>
  <c r="U49" i="1"/>
  <c r="T46" i="1"/>
  <c r="T47" i="1"/>
  <c r="T49" i="1"/>
  <c r="S46" i="1"/>
  <c r="S47" i="1"/>
  <c r="S49" i="1"/>
  <c r="R46" i="1"/>
  <c r="R47" i="1"/>
  <c r="R49" i="1"/>
  <c r="Q46" i="1"/>
  <c r="Q47" i="1"/>
  <c r="Q49" i="1"/>
  <c r="P46" i="1"/>
  <c r="P47" i="1"/>
  <c r="P49" i="1"/>
  <c r="O46" i="1"/>
  <c r="O47" i="1"/>
  <c r="O49" i="1"/>
  <c r="L3" i="1"/>
  <c r="L4" i="1"/>
  <c r="L5" i="1"/>
  <c r="L10" i="1"/>
  <c r="L6" i="1"/>
  <c r="L7" i="1"/>
  <c r="L8" i="1"/>
  <c r="L9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O13" i="1"/>
  <c r="H4" i="10"/>
  <c r="O4" i="10"/>
  <c r="I4" i="10"/>
  <c r="P4" i="10"/>
  <c r="H5" i="10"/>
  <c r="O5" i="10"/>
  <c r="I5" i="10"/>
  <c r="P5" i="10"/>
  <c r="H6" i="10"/>
  <c r="O6" i="10"/>
  <c r="I6" i="10"/>
  <c r="P6" i="10"/>
  <c r="H7" i="10"/>
  <c r="O7" i="10"/>
  <c r="I7" i="10"/>
  <c r="P7" i="10"/>
  <c r="H8" i="10"/>
  <c r="O8" i="10"/>
  <c r="I8" i="10"/>
  <c r="P8" i="10"/>
  <c r="H9" i="10"/>
  <c r="O9" i="10"/>
  <c r="I9" i="10"/>
  <c r="P9" i="10"/>
  <c r="H10" i="10"/>
  <c r="O10" i="10"/>
  <c r="I10" i="10"/>
  <c r="P10" i="10"/>
  <c r="H11" i="10"/>
  <c r="O11" i="10"/>
  <c r="I11" i="10"/>
  <c r="P11" i="10"/>
  <c r="H12" i="10"/>
  <c r="O12" i="10"/>
  <c r="I12" i="10"/>
  <c r="P12" i="10"/>
  <c r="H13" i="10"/>
  <c r="O13" i="10"/>
  <c r="I13" i="10"/>
  <c r="P13" i="10"/>
  <c r="H14" i="10"/>
  <c r="O14" i="10"/>
  <c r="I14" i="10"/>
  <c r="P14" i="10"/>
  <c r="H15" i="10"/>
  <c r="O15" i="10"/>
  <c r="I15" i="10"/>
  <c r="P15" i="10"/>
  <c r="H16" i="10"/>
  <c r="O16" i="10"/>
  <c r="I16" i="10"/>
  <c r="P16" i="10"/>
  <c r="H17" i="10"/>
  <c r="O17" i="10"/>
  <c r="I17" i="10"/>
  <c r="P17" i="10"/>
  <c r="H18" i="10"/>
  <c r="O18" i="10"/>
  <c r="I18" i="10"/>
  <c r="P18" i="10"/>
  <c r="H19" i="10"/>
  <c r="O19" i="10"/>
  <c r="I19" i="10"/>
  <c r="P19" i="10"/>
  <c r="H20" i="10"/>
  <c r="O20" i="10"/>
  <c r="I20" i="10"/>
  <c r="P20" i="10"/>
  <c r="H21" i="10"/>
  <c r="O21" i="10"/>
  <c r="I21" i="10"/>
  <c r="P21" i="10"/>
  <c r="H22" i="10"/>
  <c r="O22" i="10"/>
  <c r="I22" i="10"/>
  <c r="P22" i="10"/>
  <c r="H23" i="10"/>
  <c r="O23" i="10"/>
  <c r="I23" i="10"/>
  <c r="P23" i="10"/>
  <c r="H24" i="10"/>
  <c r="O24" i="10"/>
  <c r="I24" i="10"/>
  <c r="P24" i="10"/>
  <c r="H25" i="10"/>
  <c r="O25" i="10"/>
  <c r="I25" i="10"/>
  <c r="P25" i="10"/>
  <c r="H26" i="10"/>
  <c r="O26" i="10"/>
  <c r="I26" i="10"/>
  <c r="P26" i="10"/>
  <c r="H27" i="10"/>
  <c r="O27" i="10"/>
  <c r="I27" i="10"/>
  <c r="P27" i="10"/>
  <c r="H28" i="10"/>
  <c r="O28" i="10"/>
  <c r="I28" i="10"/>
  <c r="P28" i="10"/>
  <c r="H29" i="10"/>
  <c r="O29" i="10"/>
  <c r="I29" i="10"/>
  <c r="P29" i="10"/>
  <c r="H30" i="10"/>
  <c r="O30" i="10"/>
  <c r="I30" i="10"/>
  <c r="P30" i="10"/>
  <c r="H31" i="10"/>
  <c r="O31" i="10"/>
  <c r="I31" i="10"/>
  <c r="P31" i="10"/>
  <c r="H32" i="10"/>
  <c r="O32" i="10"/>
  <c r="I32" i="10"/>
  <c r="P32" i="10"/>
  <c r="H33" i="10"/>
  <c r="O33" i="10"/>
  <c r="I33" i="10"/>
  <c r="P33" i="10"/>
  <c r="H34" i="10"/>
  <c r="O34" i="10"/>
  <c r="I34" i="10"/>
  <c r="P34" i="10"/>
  <c r="H35" i="10"/>
  <c r="O35" i="10"/>
  <c r="I35" i="10"/>
  <c r="P35" i="10"/>
  <c r="H36" i="10"/>
  <c r="O36" i="10"/>
  <c r="I36" i="10"/>
  <c r="P36" i="10"/>
  <c r="H37" i="10"/>
  <c r="O37" i="10"/>
  <c r="I37" i="10"/>
  <c r="P37" i="10"/>
  <c r="H38" i="10"/>
  <c r="O38" i="10"/>
  <c r="I38" i="10"/>
  <c r="P38" i="10"/>
  <c r="H39" i="10"/>
  <c r="O39" i="10"/>
  <c r="I39" i="10"/>
  <c r="P39" i="10"/>
  <c r="H40" i="10"/>
  <c r="O40" i="10"/>
  <c r="I40" i="10"/>
  <c r="P40" i="10"/>
  <c r="H41" i="10"/>
  <c r="O41" i="10"/>
  <c r="I41" i="10"/>
  <c r="P41" i="10"/>
  <c r="H42" i="10"/>
  <c r="O42" i="10"/>
  <c r="I42" i="10"/>
  <c r="P42" i="10"/>
  <c r="H43" i="10"/>
  <c r="O43" i="10"/>
  <c r="I43" i="10"/>
  <c r="P43" i="10"/>
  <c r="H44" i="10"/>
  <c r="O44" i="10"/>
  <c r="I44" i="10"/>
  <c r="P44" i="10"/>
  <c r="H45" i="10"/>
  <c r="O45" i="10"/>
  <c r="I45" i="10"/>
  <c r="P45" i="10"/>
  <c r="H46" i="10"/>
  <c r="O46" i="10"/>
  <c r="I46" i="10"/>
  <c r="P46" i="10"/>
  <c r="H47" i="10"/>
  <c r="O47" i="10"/>
  <c r="I47" i="10"/>
  <c r="P47" i="10"/>
  <c r="H48" i="10"/>
  <c r="O48" i="10"/>
  <c r="I48" i="10"/>
  <c r="P48" i="10"/>
  <c r="H49" i="10"/>
  <c r="O49" i="10"/>
  <c r="I49" i="10"/>
  <c r="P49" i="10"/>
  <c r="H50" i="10"/>
  <c r="O50" i="10"/>
  <c r="I50" i="10"/>
  <c r="P50" i="10"/>
  <c r="H51" i="10"/>
  <c r="O51" i="10"/>
  <c r="I51" i="10"/>
  <c r="P51" i="10"/>
  <c r="H52" i="10"/>
  <c r="O52" i="10"/>
  <c r="I52" i="10"/>
  <c r="P52" i="10"/>
  <c r="H53" i="10"/>
  <c r="O53" i="10"/>
  <c r="I53" i="10"/>
  <c r="P53" i="10"/>
  <c r="H54" i="10"/>
  <c r="O54" i="10"/>
  <c r="I54" i="10"/>
  <c r="P54" i="10"/>
  <c r="H55" i="10"/>
  <c r="O55" i="10"/>
  <c r="I55" i="10"/>
  <c r="P55" i="10"/>
  <c r="H56" i="10"/>
  <c r="O56" i="10"/>
  <c r="I56" i="10"/>
  <c r="P56" i="10"/>
  <c r="H57" i="10"/>
  <c r="O57" i="10"/>
  <c r="I57" i="10"/>
  <c r="P57" i="10"/>
  <c r="H58" i="10"/>
  <c r="O58" i="10"/>
  <c r="I58" i="10"/>
  <c r="P58" i="10"/>
  <c r="H59" i="10"/>
  <c r="O59" i="10"/>
  <c r="I59" i="10"/>
  <c r="P59" i="10"/>
  <c r="H60" i="10"/>
  <c r="O60" i="10"/>
  <c r="I60" i="10"/>
  <c r="P60" i="10"/>
  <c r="H61" i="10"/>
  <c r="O61" i="10"/>
  <c r="I61" i="10"/>
  <c r="P61" i="10"/>
  <c r="H62" i="10"/>
  <c r="O62" i="10"/>
  <c r="I62" i="10"/>
  <c r="P62" i="10"/>
  <c r="H63" i="10"/>
  <c r="O63" i="10"/>
  <c r="I63" i="10"/>
  <c r="P63" i="10"/>
  <c r="H64" i="10"/>
  <c r="O64" i="10"/>
  <c r="I64" i="10"/>
  <c r="P64" i="10"/>
  <c r="H65" i="10"/>
  <c r="O65" i="10"/>
  <c r="I65" i="10"/>
  <c r="P65" i="10"/>
  <c r="H66" i="10"/>
  <c r="O66" i="10"/>
  <c r="I66" i="10"/>
  <c r="P66" i="10"/>
  <c r="H67" i="10"/>
  <c r="O67" i="10"/>
  <c r="I67" i="10"/>
  <c r="P67" i="10"/>
  <c r="H68" i="10"/>
  <c r="O68" i="10"/>
  <c r="I68" i="10"/>
  <c r="P68" i="10"/>
  <c r="H69" i="10"/>
  <c r="O69" i="10"/>
  <c r="I69" i="10"/>
  <c r="P69" i="10"/>
  <c r="H70" i="10"/>
  <c r="O70" i="10"/>
  <c r="I70" i="10"/>
  <c r="P70" i="10"/>
  <c r="H71" i="10"/>
  <c r="O71" i="10"/>
  <c r="I71" i="10"/>
  <c r="P71" i="10"/>
  <c r="H72" i="10"/>
  <c r="O72" i="10"/>
  <c r="I72" i="10"/>
  <c r="P72" i="10"/>
  <c r="H73" i="10"/>
  <c r="O73" i="10"/>
  <c r="I73" i="10"/>
  <c r="P73" i="10"/>
  <c r="H74" i="10"/>
  <c r="O74" i="10"/>
  <c r="I74" i="10"/>
  <c r="P74" i="10"/>
  <c r="H75" i="10"/>
  <c r="O75" i="10"/>
  <c r="I75" i="10"/>
  <c r="P75" i="10"/>
  <c r="H76" i="10"/>
  <c r="O76" i="10"/>
  <c r="I76" i="10"/>
  <c r="P76" i="10"/>
  <c r="H77" i="10"/>
  <c r="O77" i="10"/>
  <c r="I77" i="10"/>
  <c r="P77" i="10"/>
  <c r="H78" i="10"/>
  <c r="O78" i="10"/>
  <c r="I78" i="10"/>
  <c r="P78" i="10"/>
  <c r="H79" i="10"/>
  <c r="O79" i="10"/>
  <c r="I79" i="10"/>
  <c r="P79" i="10"/>
  <c r="H80" i="10"/>
  <c r="O80" i="10"/>
  <c r="I80" i="10"/>
  <c r="P80" i="10"/>
  <c r="H81" i="10"/>
  <c r="O81" i="10"/>
  <c r="I81" i="10"/>
  <c r="P81" i="10"/>
  <c r="H82" i="10"/>
  <c r="O82" i="10"/>
  <c r="I82" i="10"/>
  <c r="P82" i="10"/>
  <c r="H83" i="10"/>
  <c r="O83" i="10"/>
  <c r="I83" i="10"/>
  <c r="P83" i="10"/>
  <c r="H84" i="10"/>
  <c r="O84" i="10"/>
  <c r="I84" i="10"/>
  <c r="P84" i="10"/>
  <c r="H85" i="10"/>
  <c r="O85" i="10"/>
  <c r="I85" i="10"/>
  <c r="P85" i="10"/>
  <c r="H86" i="10"/>
  <c r="O86" i="10"/>
  <c r="I86" i="10"/>
  <c r="P86" i="10"/>
  <c r="H87" i="10"/>
  <c r="O87" i="10"/>
  <c r="I87" i="10"/>
  <c r="P87" i="10"/>
  <c r="H88" i="10"/>
  <c r="O88" i="10"/>
  <c r="I88" i="10"/>
  <c r="P88" i="10"/>
  <c r="H89" i="10"/>
  <c r="O89" i="10"/>
  <c r="I89" i="10"/>
  <c r="P89" i="10"/>
  <c r="H90" i="10"/>
  <c r="O90" i="10"/>
  <c r="I90" i="10"/>
  <c r="P90" i="10"/>
  <c r="H91" i="10"/>
  <c r="O91" i="10"/>
  <c r="I91" i="10"/>
  <c r="P91" i="10"/>
  <c r="H92" i="10"/>
  <c r="O92" i="10"/>
  <c r="I92" i="10"/>
  <c r="P92" i="10"/>
  <c r="H93" i="10"/>
  <c r="O93" i="10"/>
  <c r="I93" i="10"/>
  <c r="P93" i="10"/>
  <c r="H94" i="10"/>
  <c r="O94" i="10"/>
  <c r="I94" i="10"/>
  <c r="P94" i="10"/>
  <c r="H95" i="10"/>
  <c r="O95" i="10"/>
  <c r="I95" i="10"/>
  <c r="P95" i="10"/>
  <c r="H96" i="10"/>
  <c r="O96" i="10"/>
  <c r="I96" i="10"/>
  <c r="P96" i="10"/>
  <c r="H97" i="10"/>
  <c r="O97" i="10"/>
  <c r="I97" i="10"/>
  <c r="P97" i="10"/>
  <c r="H98" i="10"/>
  <c r="O98" i="10"/>
  <c r="I98" i="10"/>
  <c r="P98" i="10"/>
  <c r="H99" i="10"/>
  <c r="O99" i="10"/>
  <c r="I99" i="10"/>
  <c r="P99" i="10"/>
  <c r="H100" i="10"/>
  <c r="O100" i="10"/>
  <c r="I100" i="10"/>
  <c r="P100" i="10"/>
  <c r="H101" i="10"/>
  <c r="O101" i="10"/>
  <c r="I101" i="10"/>
  <c r="P101" i="10"/>
  <c r="H102" i="10"/>
  <c r="O102" i="10"/>
  <c r="I102" i="10"/>
  <c r="P102" i="10"/>
  <c r="H103" i="10"/>
  <c r="O103" i="10"/>
  <c r="I103" i="10"/>
  <c r="P103" i="10"/>
  <c r="H104" i="10"/>
  <c r="O104" i="10"/>
  <c r="I104" i="10"/>
  <c r="P104" i="10"/>
  <c r="H105" i="10"/>
  <c r="O105" i="10"/>
  <c r="I105" i="10"/>
  <c r="P105" i="10"/>
  <c r="H106" i="10"/>
  <c r="O106" i="10"/>
  <c r="I106" i="10"/>
  <c r="P106" i="10"/>
  <c r="H107" i="10"/>
  <c r="O107" i="10"/>
  <c r="I107" i="10"/>
  <c r="P107" i="10"/>
  <c r="H108" i="10"/>
  <c r="O108" i="10"/>
  <c r="I108" i="10"/>
  <c r="P108" i="10"/>
  <c r="H109" i="10"/>
  <c r="O109" i="10"/>
  <c r="I109" i="10"/>
  <c r="P109" i="10"/>
  <c r="H110" i="10"/>
  <c r="O110" i="10"/>
  <c r="I110" i="10"/>
  <c r="P110" i="10"/>
  <c r="H111" i="10"/>
  <c r="O111" i="10"/>
  <c r="I111" i="10"/>
  <c r="P111" i="10"/>
  <c r="H112" i="10"/>
  <c r="O112" i="10"/>
  <c r="I112" i="10"/>
  <c r="P112" i="10"/>
  <c r="H113" i="10"/>
  <c r="O113" i="10"/>
  <c r="I113" i="10"/>
  <c r="P113" i="10"/>
  <c r="H114" i="10"/>
  <c r="O114" i="10"/>
  <c r="I114" i="10"/>
  <c r="P114" i="10"/>
  <c r="H115" i="10"/>
  <c r="O115" i="10"/>
  <c r="I115" i="10"/>
  <c r="P115" i="10"/>
  <c r="H116" i="10"/>
  <c r="O116" i="10"/>
  <c r="I116" i="10"/>
  <c r="P116" i="10"/>
  <c r="H117" i="10"/>
  <c r="O117" i="10"/>
  <c r="I117" i="10"/>
  <c r="P117" i="10"/>
  <c r="H118" i="10"/>
  <c r="O118" i="10"/>
  <c r="I118" i="10"/>
  <c r="P118" i="10"/>
  <c r="H119" i="10"/>
  <c r="O119" i="10"/>
  <c r="I119" i="10"/>
  <c r="P119" i="10"/>
  <c r="H120" i="10"/>
  <c r="O120" i="10"/>
  <c r="I120" i="10"/>
  <c r="P120" i="10"/>
  <c r="H121" i="10"/>
  <c r="O121" i="10"/>
  <c r="I121" i="10"/>
  <c r="P121" i="10"/>
  <c r="H122" i="10"/>
  <c r="O122" i="10"/>
  <c r="I122" i="10"/>
  <c r="P122" i="10"/>
  <c r="H123" i="10"/>
  <c r="O123" i="10"/>
  <c r="I123" i="10"/>
  <c r="P123" i="10"/>
  <c r="H124" i="10"/>
  <c r="O124" i="10"/>
  <c r="I124" i="10"/>
  <c r="P124" i="10"/>
  <c r="H125" i="10"/>
  <c r="O125" i="10"/>
  <c r="I125" i="10"/>
  <c r="P125" i="10"/>
  <c r="H126" i="10"/>
  <c r="O126" i="10"/>
  <c r="I126" i="10"/>
  <c r="P126" i="10"/>
  <c r="H127" i="10"/>
  <c r="O127" i="10"/>
  <c r="I127" i="10"/>
  <c r="P127" i="10"/>
  <c r="H128" i="10"/>
  <c r="O128" i="10"/>
  <c r="I128" i="10"/>
  <c r="P128" i="10"/>
  <c r="H129" i="10"/>
  <c r="O129" i="10"/>
  <c r="I129" i="10"/>
  <c r="P129" i="10"/>
  <c r="H130" i="10"/>
  <c r="O130" i="10"/>
  <c r="I130" i="10"/>
  <c r="P130" i="10"/>
  <c r="H131" i="10"/>
  <c r="O131" i="10"/>
  <c r="I131" i="10"/>
  <c r="P131" i="10"/>
  <c r="H132" i="10"/>
  <c r="O132" i="10"/>
  <c r="I132" i="10"/>
  <c r="P132" i="10"/>
  <c r="H133" i="10"/>
  <c r="O133" i="10"/>
  <c r="I133" i="10"/>
  <c r="P133" i="10"/>
  <c r="H134" i="10"/>
  <c r="O134" i="10"/>
  <c r="I134" i="10"/>
  <c r="P134" i="10"/>
  <c r="H135" i="10"/>
  <c r="O135" i="10"/>
  <c r="I135" i="10"/>
  <c r="P135" i="10"/>
  <c r="H136" i="10"/>
  <c r="O136" i="10"/>
  <c r="I136" i="10"/>
  <c r="P136" i="10"/>
  <c r="H137" i="10"/>
  <c r="O137" i="10"/>
  <c r="I137" i="10"/>
  <c r="P137" i="10"/>
  <c r="H138" i="10"/>
  <c r="O138" i="10"/>
  <c r="I138" i="10"/>
  <c r="P138" i="10"/>
  <c r="H139" i="10"/>
  <c r="O139" i="10"/>
  <c r="I139" i="10"/>
  <c r="P139" i="10"/>
  <c r="H140" i="10"/>
  <c r="O140" i="10"/>
  <c r="I140" i="10"/>
  <c r="P140" i="10"/>
  <c r="H141" i="10"/>
  <c r="O141" i="10"/>
  <c r="I141" i="10"/>
  <c r="P141" i="10"/>
  <c r="H142" i="10"/>
  <c r="O142" i="10"/>
  <c r="I142" i="10"/>
  <c r="P142" i="10"/>
  <c r="H143" i="10"/>
  <c r="O143" i="10"/>
  <c r="I143" i="10"/>
  <c r="P143" i="10"/>
  <c r="H144" i="10"/>
  <c r="O144" i="10"/>
  <c r="I144" i="10"/>
  <c r="P144" i="10"/>
  <c r="H145" i="10"/>
  <c r="O145" i="10"/>
  <c r="I145" i="10"/>
  <c r="P145" i="10"/>
  <c r="H146" i="10"/>
  <c r="O146" i="10"/>
  <c r="I146" i="10"/>
  <c r="P146" i="10"/>
  <c r="H147" i="10"/>
  <c r="O147" i="10"/>
  <c r="I147" i="10"/>
  <c r="P147" i="10"/>
  <c r="H148" i="10"/>
  <c r="O148" i="10"/>
  <c r="I148" i="10"/>
  <c r="P148" i="10"/>
  <c r="H149" i="10"/>
  <c r="O149" i="10"/>
  <c r="I149" i="10"/>
  <c r="P149" i="10"/>
  <c r="H150" i="10"/>
  <c r="O150" i="10"/>
  <c r="I150" i="10"/>
  <c r="P150" i="10"/>
  <c r="H151" i="10"/>
  <c r="O151" i="10"/>
  <c r="I151" i="10"/>
  <c r="P151" i="10"/>
  <c r="H152" i="10"/>
  <c r="O152" i="10"/>
  <c r="I152" i="10"/>
  <c r="P152" i="10"/>
  <c r="H153" i="10"/>
  <c r="O153" i="10"/>
  <c r="I153" i="10"/>
  <c r="P153" i="10"/>
  <c r="H154" i="10"/>
  <c r="O154" i="10"/>
  <c r="I154" i="10"/>
  <c r="P154" i="10"/>
  <c r="H155" i="10"/>
  <c r="O155" i="10"/>
  <c r="I155" i="10"/>
  <c r="P155" i="10"/>
  <c r="H156" i="10"/>
  <c r="O156" i="10"/>
  <c r="I156" i="10"/>
  <c r="P156" i="10"/>
  <c r="H157" i="10"/>
  <c r="O157" i="10"/>
  <c r="I157" i="10"/>
  <c r="P157" i="10"/>
  <c r="H158" i="10"/>
  <c r="O158" i="10"/>
  <c r="I158" i="10"/>
  <c r="P158" i="10"/>
  <c r="H159" i="10"/>
  <c r="O159" i="10"/>
  <c r="I159" i="10"/>
  <c r="P159" i="10"/>
  <c r="H160" i="10"/>
  <c r="O160" i="10"/>
  <c r="I160" i="10"/>
  <c r="P160" i="10"/>
  <c r="H161" i="10"/>
  <c r="O161" i="10"/>
  <c r="I161" i="10"/>
  <c r="P161" i="10"/>
  <c r="H162" i="10"/>
  <c r="O162" i="10"/>
  <c r="I162" i="10"/>
  <c r="P162" i="10"/>
  <c r="H163" i="10"/>
  <c r="O163" i="10"/>
  <c r="I163" i="10"/>
  <c r="P163" i="10"/>
  <c r="H164" i="10"/>
  <c r="O164" i="10"/>
  <c r="I164" i="10"/>
  <c r="P164" i="10"/>
  <c r="H165" i="10"/>
  <c r="O165" i="10"/>
  <c r="I165" i="10"/>
  <c r="P165" i="10"/>
  <c r="H166" i="10"/>
  <c r="O166" i="10"/>
  <c r="I166" i="10"/>
  <c r="P166" i="10"/>
  <c r="H167" i="10"/>
  <c r="O167" i="10"/>
  <c r="I167" i="10"/>
  <c r="P167" i="10"/>
  <c r="H168" i="10"/>
  <c r="O168" i="10"/>
  <c r="I168" i="10"/>
  <c r="P168" i="10"/>
  <c r="H169" i="10"/>
  <c r="O169" i="10"/>
  <c r="I169" i="10"/>
  <c r="P169" i="10"/>
  <c r="H170" i="10"/>
  <c r="O170" i="10"/>
  <c r="I170" i="10"/>
  <c r="P170" i="10"/>
  <c r="H171" i="10"/>
  <c r="O171" i="10"/>
  <c r="I171" i="10"/>
  <c r="P171" i="10"/>
  <c r="H172" i="10"/>
  <c r="O172" i="10"/>
  <c r="I172" i="10"/>
  <c r="P172" i="10"/>
  <c r="H173" i="10"/>
  <c r="O173" i="10"/>
  <c r="I173" i="10"/>
  <c r="P173" i="10"/>
  <c r="H174" i="10"/>
  <c r="O174" i="10"/>
  <c r="I174" i="10"/>
  <c r="P174" i="10"/>
  <c r="H175" i="10"/>
  <c r="O175" i="10"/>
  <c r="I175" i="10"/>
  <c r="P175" i="10"/>
  <c r="H176" i="10"/>
  <c r="O176" i="10"/>
  <c r="I176" i="10"/>
  <c r="P176" i="10"/>
  <c r="H177" i="10"/>
  <c r="O177" i="10"/>
  <c r="I177" i="10"/>
  <c r="P177" i="10"/>
  <c r="H178" i="10"/>
  <c r="O178" i="10"/>
  <c r="I178" i="10"/>
  <c r="P178" i="10"/>
  <c r="H179" i="10"/>
  <c r="O179" i="10"/>
  <c r="I179" i="10"/>
  <c r="P179" i="10"/>
  <c r="H180" i="10"/>
  <c r="O180" i="10"/>
  <c r="I180" i="10"/>
  <c r="P180" i="10"/>
  <c r="H181" i="10"/>
  <c r="O181" i="10"/>
  <c r="I181" i="10"/>
  <c r="P181" i="10"/>
  <c r="H182" i="10"/>
  <c r="O182" i="10"/>
  <c r="I182" i="10"/>
  <c r="P182" i="10"/>
  <c r="H183" i="10"/>
  <c r="O183" i="10"/>
  <c r="I183" i="10"/>
  <c r="P183" i="10"/>
  <c r="H184" i="10"/>
  <c r="O184" i="10"/>
  <c r="I184" i="10"/>
  <c r="P184" i="10"/>
  <c r="H185" i="10"/>
  <c r="O185" i="10"/>
  <c r="I185" i="10"/>
  <c r="P185" i="10"/>
  <c r="H186" i="10"/>
  <c r="O186" i="10"/>
  <c r="I186" i="10"/>
  <c r="P186" i="10"/>
  <c r="H187" i="10"/>
  <c r="O187" i="10"/>
  <c r="I187" i="10"/>
  <c r="P187" i="10"/>
  <c r="H188" i="10"/>
  <c r="O188" i="10"/>
  <c r="I188" i="10"/>
  <c r="P188" i="10"/>
  <c r="H189" i="10"/>
  <c r="O189" i="10"/>
  <c r="I189" i="10"/>
  <c r="P189" i="10"/>
  <c r="H190" i="10"/>
  <c r="O190" i="10"/>
  <c r="I190" i="10"/>
  <c r="P190" i="10"/>
  <c r="H191" i="10"/>
  <c r="O191" i="10"/>
  <c r="I191" i="10"/>
  <c r="P191" i="10"/>
  <c r="H192" i="10"/>
  <c r="O192" i="10"/>
  <c r="I192" i="10"/>
  <c r="P192" i="10"/>
  <c r="H193" i="10"/>
  <c r="O193" i="10"/>
  <c r="I193" i="10"/>
  <c r="P193" i="10"/>
  <c r="H194" i="10"/>
  <c r="O194" i="10"/>
  <c r="I194" i="10"/>
  <c r="P194" i="10"/>
  <c r="H195" i="10"/>
  <c r="O195" i="10"/>
  <c r="I195" i="10"/>
  <c r="P195" i="10"/>
  <c r="H196" i="10"/>
  <c r="O196" i="10"/>
  <c r="I196" i="10"/>
  <c r="P196" i="10"/>
  <c r="H197" i="10"/>
  <c r="O197" i="10"/>
  <c r="I197" i="10"/>
  <c r="P197" i="10"/>
  <c r="H198" i="10"/>
  <c r="O198" i="10"/>
  <c r="I198" i="10"/>
  <c r="P198" i="10"/>
  <c r="H199" i="10"/>
  <c r="O199" i="10"/>
  <c r="I199" i="10"/>
  <c r="P199" i="10"/>
  <c r="H200" i="10"/>
  <c r="O200" i="10"/>
  <c r="I200" i="10"/>
  <c r="P200" i="10"/>
  <c r="H201" i="10"/>
  <c r="O201" i="10"/>
  <c r="I201" i="10"/>
  <c r="P201" i="10"/>
  <c r="H202" i="10"/>
  <c r="O202" i="10"/>
  <c r="I202" i="10"/>
  <c r="P202" i="10"/>
  <c r="H203" i="10"/>
  <c r="O203" i="10"/>
  <c r="I203" i="10"/>
  <c r="P203" i="10"/>
  <c r="H204" i="10"/>
  <c r="O204" i="10"/>
  <c r="I204" i="10"/>
  <c r="P204" i="10"/>
  <c r="H205" i="10"/>
  <c r="O205" i="10"/>
  <c r="I205" i="10"/>
  <c r="P205" i="10"/>
  <c r="H206" i="10"/>
  <c r="O206" i="10"/>
  <c r="I206" i="10"/>
  <c r="P206" i="10"/>
  <c r="H207" i="10"/>
  <c r="O207" i="10"/>
  <c r="I207" i="10"/>
  <c r="P207" i="10"/>
  <c r="H208" i="10"/>
  <c r="O208" i="10"/>
  <c r="I208" i="10"/>
  <c r="P208" i="10"/>
  <c r="H209" i="10"/>
  <c r="O209" i="10"/>
  <c r="I209" i="10"/>
  <c r="P209" i="10"/>
  <c r="H210" i="10"/>
  <c r="O210" i="10"/>
  <c r="I210" i="10"/>
  <c r="P210" i="10"/>
  <c r="H211" i="10"/>
  <c r="O211" i="10"/>
  <c r="I211" i="10"/>
  <c r="P211" i="10"/>
  <c r="H212" i="10"/>
  <c r="O212" i="10"/>
  <c r="I212" i="10"/>
  <c r="P212" i="10"/>
  <c r="H213" i="10"/>
  <c r="O213" i="10"/>
  <c r="I213" i="10"/>
  <c r="P213" i="10"/>
  <c r="H214" i="10"/>
  <c r="O214" i="10"/>
  <c r="I214" i="10"/>
  <c r="P214" i="10"/>
  <c r="H215" i="10"/>
  <c r="O215" i="10"/>
  <c r="I215" i="10"/>
  <c r="P215" i="10"/>
  <c r="H216" i="10"/>
  <c r="O216" i="10"/>
  <c r="I216" i="10"/>
  <c r="P216" i="10"/>
  <c r="H217" i="10"/>
  <c r="O217" i="10"/>
  <c r="I217" i="10"/>
  <c r="P217" i="10"/>
  <c r="H218" i="10"/>
  <c r="O218" i="10"/>
  <c r="I218" i="10"/>
  <c r="P218" i="10"/>
  <c r="H219" i="10"/>
  <c r="O219" i="10"/>
  <c r="I219" i="10"/>
  <c r="P219" i="10"/>
  <c r="H220" i="10"/>
  <c r="O220" i="10"/>
  <c r="I220" i="10"/>
  <c r="P220" i="10"/>
  <c r="H221" i="10"/>
  <c r="O221" i="10"/>
  <c r="I221" i="10"/>
  <c r="P221" i="10"/>
  <c r="H222" i="10"/>
  <c r="O222" i="10"/>
  <c r="I222" i="10"/>
  <c r="P222" i="10"/>
  <c r="H223" i="10"/>
  <c r="O223" i="10"/>
  <c r="I223" i="10"/>
  <c r="P223" i="10"/>
  <c r="H224" i="10"/>
  <c r="O224" i="10"/>
  <c r="I224" i="10"/>
  <c r="P224" i="10"/>
  <c r="H225" i="10"/>
  <c r="O225" i="10"/>
  <c r="I225" i="10"/>
  <c r="P225" i="10"/>
  <c r="H226" i="10"/>
  <c r="O226" i="10"/>
  <c r="I226" i="10"/>
  <c r="P226" i="10"/>
  <c r="H227" i="10"/>
  <c r="O227" i="10"/>
  <c r="I227" i="10"/>
  <c r="P227" i="10"/>
  <c r="H228" i="10"/>
  <c r="O228" i="10"/>
  <c r="I228" i="10"/>
  <c r="P228" i="10"/>
  <c r="H229" i="10"/>
  <c r="O229" i="10"/>
  <c r="I229" i="10"/>
  <c r="P229" i="10"/>
  <c r="H230" i="10"/>
  <c r="O230" i="10"/>
  <c r="I230" i="10"/>
  <c r="P230" i="10"/>
  <c r="H231" i="10"/>
  <c r="O231" i="10"/>
  <c r="I231" i="10"/>
  <c r="P231" i="10"/>
  <c r="H232" i="10"/>
  <c r="O232" i="10"/>
  <c r="I232" i="10"/>
  <c r="P232" i="10"/>
  <c r="H233" i="10"/>
  <c r="O233" i="10"/>
  <c r="I233" i="10"/>
  <c r="P233" i="10"/>
  <c r="H234" i="10"/>
  <c r="O234" i="10"/>
  <c r="I234" i="10"/>
  <c r="P234" i="10"/>
  <c r="H235" i="10"/>
  <c r="O235" i="10"/>
  <c r="I235" i="10"/>
  <c r="P235" i="10"/>
  <c r="H236" i="10"/>
  <c r="O236" i="10"/>
  <c r="I236" i="10"/>
  <c r="P236" i="10"/>
  <c r="H237" i="10"/>
  <c r="O237" i="10"/>
  <c r="I237" i="10"/>
  <c r="P237" i="10"/>
  <c r="H238" i="10"/>
  <c r="O238" i="10"/>
  <c r="I238" i="10"/>
  <c r="P238" i="10"/>
  <c r="H239" i="10"/>
  <c r="O239" i="10"/>
  <c r="I239" i="10"/>
  <c r="P239" i="10"/>
  <c r="H240" i="10"/>
  <c r="O240" i="10"/>
  <c r="I240" i="10"/>
  <c r="P240" i="10"/>
  <c r="H241" i="10"/>
  <c r="O241" i="10"/>
  <c r="I241" i="10"/>
  <c r="P241" i="10"/>
  <c r="H242" i="10"/>
  <c r="O242" i="10"/>
  <c r="I242" i="10"/>
  <c r="P242" i="10"/>
  <c r="H243" i="10"/>
  <c r="O243" i="10"/>
  <c r="I243" i="10"/>
  <c r="P243" i="10"/>
  <c r="H244" i="10"/>
  <c r="O244" i="10"/>
  <c r="I244" i="10"/>
  <c r="P244" i="10"/>
  <c r="H245" i="10"/>
  <c r="O245" i="10"/>
  <c r="I245" i="10"/>
  <c r="P245" i="10"/>
  <c r="H246" i="10"/>
  <c r="O246" i="10"/>
  <c r="I246" i="10"/>
  <c r="P246" i="10"/>
  <c r="H247" i="10"/>
  <c r="O247" i="10"/>
  <c r="I247" i="10"/>
  <c r="P247" i="10"/>
  <c r="H248" i="10"/>
  <c r="O248" i="10"/>
  <c r="I248" i="10"/>
  <c r="P248" i="10"/>
  <c r="H249" i="10"/>
  <c r="O249" i="10"/>
  <c r="I249" i="10"/>
  <c r="P249" i="10"/>
  <c r="H250" i="10"/>
  <c r="O250" i="10"/>
  <c r="I250" i="10"/>
  <c r="P250" i="10"/>
  <c r="H251" i="10"/>
  <c r="O251" i="10"/>
  <c r="I251" i="10"/>
  <c r="P251" i="10"/>
  <c r="H252" i="10"/>
  <c r="O252" i="10"/>
  <c r="I252" i="10"/>
  <c r="P252" i="10"/>
  <c r="H253" i="10"/>
  <c r="O253" i="10"/>
  <c r="I253" i="10"/>
  <c r="P253" i="10"/>
  <c r="H254" i="10"/>
  <c r="O254" i="10"/>
  <c r="I254" i="10"/>
  <c r="P254" i="10"/>
  <c r="H255" i="10"/>
  <c r="O255" i="10"/>
  <c r="I255" i="10"/>
  <c r="P255" i="10"/>
  <c r="H256" i="10"/>
  <c r="O256" i="10"/>
  <c r="I256" i="10"/>
  <c r="P256" i="10"/>
  <c r="H257" i="10"/>
  <c r="O257" i="10"/>
  <c r="I257" i="10"/>
  <c r="P257" i="10"/>
  <c r="H258" i="10"/>
  <c r="O258" i="10"/>
  <c r="I258" i="10"/>
  <c r="P258" i="10"/>
  <c r="H259" i="10"/>
  <c r="O259" i="10"/>
  <c r="I259" i="10"/>
  <c r="P259" i="10"/>
  <c r="H260" i="10"/>
  <c r="O260" i="10"/>
  <c r="I260" i="10"/>
  <c r="P260" i="10"/>
  <c r="H261" i="10"/>
  <c r="O261" i="10"/>
  <c r="I261" i="10"/>
  <c r="P261" i="10"/>
  <c r="H262" i="10"/>
  <c r="O262" i="10"/>
  <c r="I262" i="10"/>
  <c r="P262" i="10"/>
  <c r="H263" i="10"/>
  <c r="O263" i="10"/>
  <c r="I263" i="10"/>
  <c r="P263" i="10"/>
  <c r="H264" i="10"/>
  <c r="O264" i="10"/>
  <c r="I264" i="10"/>
  <c r="P264" i="10"/>
  <c r="H265" i="10"/>
  <c r="O265" i="10"/>
  <c r="I265" i="10"/>
  <c r="P265" i="10"/>
  <c r="H266" i="10"/>
  <c r="O266" i="10"/>
  <c r="I266" i="10"/>
  <c r="P266" i="10"/>
  <c r="H267" i="10"/>
  <c r="O267" i="10"/>
  <c r="I267" i="10"/>
  <c r="P267" i="10"/>
  <c r="H268" i="10"/>
  <c r="O268" i="10"/>
  <c r="I268" i="10"/>
  <c r="P268" i="10"/>
  <c r="H269" i="10"/>
  <c r="O269" i="10"/>
  <c r="I269" i="10"/>
  <c r="P269" i="10"/>
  <c r="H270" i="10"/>
  <c r="O270" i="10"/>
  <c r="I270" i="10"/>
  <c r="P270" i="10"/>
  <c r="H271" i="10"/>
  <c r="O271" i="10"/>
  <c r="I271" i="10"/>
  <c r="P271" i="10"/>
  <c r="H272" i="10"/>
  <c r="O272" i="10"/>
  <c r="I272" i="10"/>
  <c r="P272" i="10"/>
  <c r="H273" i="10"/>
  <c r="O273" i="10"/>
  <c r="I273" i="10"/>
  <c r="P273" i="10"/>
  <c r="H274" i="10"/>
  <c r="O274" i="10"/>
  <c r="I274" i="10"/>
  <c r="P274" i="10"/>
  <c r="H275" i="10"/>
  <c r="O275" i="10"/>
  <c r="I275" i="10"/>
  <c r="P275" i="10"/>
  <c r="H276" i="10"/>
  <c r="O276" i="10"/>
  <c r="I276" i="10"/>
  <c r="P276" i="10"/>
  <c r="H277" i="10"/>
  <c r="O277" i="10"/>
  <c r="I277" i="10"/>
  <c r="P277" i="10"/>
  <c r="H278" i="10"/>
  <c r="O278" i="10"/>
  <c r="I278" i="10"/>
  <c r="P278" i="10"/>
  <c r="H279" i="10"/>
  <c r="O279" i="10"/>
  <c r="I279" i="10"/>
  <c r="P279" i="10"/>
  <c r="H280" i="10"/>
  <c r="O280" i="10"/>
  <c r="I280" i="10"/>
  <c r="P280" i="10"/>
  <c r="H281" i="10"/>
  <c r="O281" i="10"/>
  <c r="I281" i="10"/>
  <c r="P281" i="10"/>
  <c r="H282" i="10"/>
  <c r="O282" i="10"/>
  <c r="I282" i="10"/>
  <c r="P282" i="10"/>
  <c r="H283" i="10"/>
  <c r="O283" i="10"/>
  <c r="I283" i="10"/>
  <c r="P283" i="10"/>
  <c r="H284" i="10"/>
  <c r="O284" i="10"/>
  <c r="I284" i="10"/>
  <c r="P284" i="10"/>
  <c r="H285" i="10"/>
  <c r="O285" i="10"/>
  <c r="I285" i="10"/>
  <c r="P285" i="10"/>
  <c r="H286" i="10"/>
  <c r="O286" i="10"/>
  <c r="I286" i="10"/>
  <c r="P286" i="10"/>
  <c r="H287" i="10"/>
  <c r="O287" i="10"/>
  <c r="I287" i="10"/>
  <c r="P287" i="10"/>
  <c r="H288" i="10"/>
  <c r="O288" i="10"/>
  <c r="I288" i="10"/>
  <c r="P288" i="10"/>
  <c r="H289" i="10"/>
  <c r="O289" i="10"/>
  <c r="I289" i="10"/>
  <c r="P289" i="10"/>
  <c r="H290" i="10"/>
  <c r="O290" i="10"/>
  <c r="I290" i="10"/>
  <c r="P290" i="10"/>
  <c r="H291" i="10"/>
  <c r="O291" i="10"/>
  <c r="I291" i="10"/>
  <c r="P291" i="10"/>
  <c r="H292" i="10"/>
  <c r="O292" i="10"/>
  <c r="I292" i="10"/>
  <c r="P292" i="10"/>
  <c r="H293" i="10"/>
  <c r="O293" i="10"/>
  <c r="I293" i="10"/>
  <c r="P293" i="10"/>
  <c r="H294" i="10"/>
  <c r="O294" i="10"/>
  <c r="I294" i="10"/>
  <c r="P294" i="10"/>
  <c r="H295" i="10"/>
  <c r="O295" i="10"/>
  <c r="I295" i="10"/>
  <c r="P295" i="10"/>
  <c r="H296" i="10"/>
  <c r="O296" i="10"/>
  <c r="I296" i="10"/>
  <c r="P296" i="10"/>
  <c r="H297" i="10"/>
  <c r="O297" i="10"/>
  <c r="I297" i="10"/>
  <c r="P297" i="10"/>
  <c r="H298" i="10"/>
  <c r="O298" i="10"/>
  <c r="I298" i="10"/>
  <c r="P298" i="10"/>
  <c r="H299" i="10"/>
  <c r="O299" i="10"/>
  <c r="I299" i="10"/>
  <c r="P299" i="10"/>
  <c r="H300" i="10"/>
  <c r="O300" i="10"/>
  <c r="I300" i="10"/>
  <c r="P300" i="10"/>
  <c r="H301" i="10"/>
  <c r="O301" i="10"/>
  <c r="I301" i="10"/>
  <c r="P301" i="10"/>
  <c r="H302" i="10"/>
  <c r="O302" i="10"/>
  <c r="I302" i="10"/>
  <c r="P302" i="10"/>
  <c r="H303" i="10"/>
  <c r="O303" i="10"/>
  <c r="I303" i="10"/>
  <c r="P303" i="10"/>
  <c r="H304" i="10"/>
  <c r="O304" i="10"/>
  <c r="I304" i="10"/>
  <c r="P304" i="10"/>
  <c r="H305" i="10"/>
  <c r="O305" i="10"/>
  <c r="I305" i="10"/>
  <c r="P305" i="10"/>
  <c r="H306" i="10"/>
  <c r="O306" i="10"/>
  <c r="I306" i="10"/>
  <c r="P306" i="10"/>
  <c r="H307" i="10"/>
  <c r="O307" i="10"/>
  <c r="I307" i="10"/>
  <c r="P307" i="10"/>
  <c r="H308" i="10"/>
  <c r="O308" i="10"/>
  <c r="I308" i="10"/>
  <c r="P308" i="10"/>
  <c r="H309" i="10"/>
  <c r="O309" i="10"/>
  <c r="I309" i="10"/>
  <c r="P309" i="10"/>
  <c r="H310" i="10"/>
  <c r="O310" i="10"/>
  <c r="I310" i="10"/>
  <c r="P310" i="10"/>
  <c r="H311" i="10"/>
  <c r="O311" i="10"/>
  <c r="I311" i="10"/>
  <c r="P311" i="10"/>
  <c r="H312" i="10"/>
  <c r="O312" i="10"/>
  <c r="I312" i="10"/>
  <c r="P312" i="10"/>
  <c r="H313" i="10"/>
  <c r="O313" i="10"/>
  <c r="I313" i="10"/>
  <c r="P313" i="10"/>
  <c r="H314" i="10"/>
  <c r="O314" i="10"/>
  <c r="I314" i="10"/>
  <c r="P314" i="10"/>
  <c r="H315" i="10"/>
  <c r="O315" i="10"/>
  <c r="I315" i="10"/>
  <c r="P315" i="10"/>
  <c r="H316" i="10"/>
  <c r="O316" i="10"/>
  <c r="I316" i="10"/>
  <c r="P316" i="10"/>
  <c r="H317" i="10"/>
  <c r="O317" i="10"/>
  <c r="I317" i="10"/>
  <c r="P317" i="10"/>
  <c r="H318" i="10"/>
  <c r="O318" i="10"/>
  <c r="I318" i="10"/>
  <c r="P318" i="10"/>
  <c r="H319" i="10"/>
  <c r="O319" i="10"/>
  <c r="I319" i="10"/>
  <c r="P319" i="10"/>
  <c r="H320" i="10"/>
  <c r="O320" i="10"/>
  <c r="I320" i="10"/>
  <c r="P320" i="10"/>
  <c r="H321" i="10"/>
  <c r="O321" i="10"/>
  <c r="I321" i="10"/>
  <c r="P321" i="10"/>
  <c r="H322" i="10"/>
  <c r="O322" i="10"/>
  <c r="I322" i="10"/>
  <c r="P322" i="10"/>
  <c r="H323" i="10"/>
  <c r="O323" i="10"/>
  <c r="I323" i="10"/>
  <c r="P323" i="10"/>
  <c r="H324" i="10"/>
  <c r="O324" i="10"/>
  <c r="I324" i="10"/>
  <c r="P324" i="10"/>
  <c r="H325" i="10"/>
  <c r="O325" i="10"/>
  <c r="I325" i="10"/>
  <c r="P325" i="10"/>
  <c r="H326" i="10"/>
  <c r="O326" i="10"/>
  <c r="I326" i="10"/>
  <c r="P326" i="10"/>
  <c r="H327" i="10"/>
  <c r="O327" i="10"/>
  <c r="I327" i="10"/>
  <c r="P327" i="10"/>
  <c r="H328" i="10"/>
  <c r="O328" i="10"/>
  <c r="I328" i="10"/>
  <c r="P328" i="10"/>
  <c r="H329" i="10"/>
  <c r="O329" i="10"/>
  <c r="I329" i="10"/>
  <c r="P329" i="10"/>
  <c r="H330" i="10"/>
  <c r="O330" i="10"/>
  <c r="I330" i="10"/>
  <c r="P330" i="10"/>
  <c r="H331" i="10"/>
  <c r="O331" i="10"/>
  <c r="I331" i="10"/>
  <c r="P331" i="10"/>
  <c r="H332" i="10"/>
  <c r="O332" i="10"/>
  <c r="I332" i="10"/>
  <c r="P332" i="10"/>
  <c r="H333" i="10"/>
  <c r="O333" i="10"/>
  <c r="I333" i="10"/>
  <c r="P333" i="10"/>
  <c r="H334" i="10"/>
  <c r="O334" i="10"/>
  <c r="I334" i="10"/>
  <c r="P334" i="10"/>
  <c r="H335" i="10"/>
  <c r="O335" i="10"/>
  <c r="I335" i="10"/>
  <c r="P335" i="10"/>
  <c r="H336" i="10"/>
  <c r="O336" i="10"/>
  <c r="I336" i="10"/>
  <c r="P336" i="10"/>
  <c r="H337" i="10"/>
  <c r="O337" i="10"/>
  <c r="I337" i="10"/>
  <c r="P337" i="10"/>
  <c r="H338" i="10"/>
  <c r="O338" i="10"/>
  <c r="I338" i="10"/>
  <c r="P338" i="10"/>
  <c r="H339" i="10"/>
  <c r="O339" i="10"/>
  <c r="I339" i="10"/>
  <c r="P339" i="10"/>
  <c r="H340" i="10"/>
  <c r="O340" i="10"/>
  <c r="I340" i="10"/>
  <c r="P340" i="10"/>
  <c r="H341" i="10"/>
  <c r="O341" i="10"/>
  <c r="I341" i="10"/>
  <c r="P341" i="10"/>
  <c r="H342" i="10"/>
  <c r="O342" i="10"/>
  <c r="I342" i="10"/>
  <c r="P342" i="10"/>
  <c r="H343" i="10"/>
  <c r="O343" i="10"/>
  <c r="I343" i="10"/>
  <c r="P343" i="10"/>
  <c r="H344" i="10"/>
  <c r="O344" i="10"/>
  <c r="I344" i="10"/>
  <c r="P344" i="10"/>
  <c r="H345" i="10"/>
  <c r="O345" i="10"/>
  <c r="I345" i="10"/>
  <c r="P345" i="10"/>
  <c r="H346" i="10"/>
  <c r="O346" i="10"/>
  <c r="I346" i="10"/>
  <c r="P346" i="10"/>
  <c r="H347" i="10"/>
  <c r="O347" i="10"/>
  <c r="I347" i="10"/>
  <c r="P347" i="10"/>
  <c r="H348" i="10"/>
  <c r="O348" i="10"/>
  <c r="I348" i="10"/>
  <c r="P348" i="10"/>
  <c r="H349" i="10"/>
  <c r="O349" i="10"/>
  <c r="I349" i="10"/>
  <c r="P349" i="10"/>
  <c r="H350" i="10"/>
  <c r="O350" i="10"/>
  <c r="I350" i="10"/>
  <c r="P350" i="10"/>
  <c r="H351" i="10"/>
  <c r="O351" i="10"/>
  <c r="I351" i="10"/>
  <c r="P351" i="10"/>
  <c r="H352" i="10"/>
  <c r="O352" i="10"/>
  <c r="I352" i="10"/>
  <c r="P352" i="10"/>
  <c r="H353" i="10"/>
  <c r="O353" i="10"/>
  <c r="I353" i="10"/>
  <c r="P353" i="10"/>
  <c r="H354" i="10"/>
  <c r="O354" i="10"/>
  <c r="I354" i="10"/>
  <c r="P354" i="10"/>
  <c r="H355" i="10"/>
  <c r="O355" i="10"/>
  <c r="I355" i="10"/>
  <c r="P355" i="10"/>
  <c r="H356" i="10"/>
  <c r="O356" i="10"/>
  <c r="I356" i="10"/>
  <c r="P356" i="10"/>
  <c r="H357" i="10"/>
  <c r="O357" i="10"/>
  <c r="I357" i="10"/>
  <c r="P357" i="10"/>
  <c r="H358" i="10"/>
  <c r="O358" i="10"/>
  <c r="I358" i="10"/>
  <c r="P358" i="10"/>
  <c r="H359" i="10"/>
  <c r="O359" i="10"/>
  <c r="I359" i="10"/>
  <c r="P359" i="10"/>
  <c r="H360" i="10"/>
  <c r="O360" i="10"/>
  <c r="I360" i="10"/>
  <c r="P360" i="10"/>
  <c r="H361" i="10"/>
  <c r="O361" i="10"/>
  <c r="I361" i="10"/>
  <c r="P361" i="10"/>
  <c r="H362" i="10"/>
  <c r="O362" i="10"/>
  <c r="I362" i="10"/>
  <c r="P362" i="10"/>
  <c r="H363" i="10"/>
  <c r="O363" i="10"/>
  <c r="I363" i="10"/>
  <c r="P363" i="10"/>
  <c r="H364" i="10"/>
  <c r="O364" i="10"/>
  <c r="I364" i="10"/>
  <c r="P364" i="10"/>
  <c r="H365" i="10"/>
  <c r="O365" i="10"/>
  <c r="I365" i="10"/>
  <c r="P365" i="10"/>
  <c r="H366" i="10"/>
  <c r="O366" i="10"/>
  <c r="I366" i="10"/>
  <c r="P366" i="10"/>
  <c r="H367" i="10"/>
  <c r="O367" i="10"/>
  <c r="I367" i="10"/>
  <c r="P367" i="10"/>
  <c r="H368" i="10"/>
  <c r="O368" i="10"/>
  <c r="I368" i="10"/>
  <c r="P368" i="10"/>
  <c r="H369" i="10"/>
  <c r="O369" i="10"/>
  <c r="I369" i="10"/>
  <c r="P369" i="10"/>
  <c r="H370" i="10"/>
  <c r="O370" i="10"/>
  <c r="I370" i="10"/>
  <c r="P370" i="10"/>
  <c r="H371" i="10"/>
  <c r="O371" i="10"/>
  <c r="I371" i="10"/>
  <c r="P371" i="10"/>
  <c r="H372" i="10"/>
  <c r="O372" i="10"/>
  <c r="I372" i="10"/>
  <c r="P372" i="10"/>
  <c r="H373" i="10"/>
  <c r="O373" i="10"/>
  <c r="I373" i="10"/>
  <c r="P373" i="10"/>
  <c r="H374" i="10"/>
  <c r="O374" i="10"/>
  <c r="I374" i="10"/>
  <c r="P374" i="10"/>
  <c r="H375" i="10"/>
  <c r="O375" i="10"/>
  <c r="I375" i="10"/>
  <c r="P375" i="10"/>
  <c r="H376" i="10"/>
  <c r="O376" i="10"/>
  <c r="I376" i="10"/>
  <c r="P376" i="10"/>
  <c r="H377" i="10"/>
  <c r="O377" i="10"/>
  <c r="I377" i="10"/>
  <c r="P377" i="10"/>
  <c r="H378" i="10"/>
  <c r="O378" i="10"/>
  <c r="I378" i="10"/>
  <c r="P378" i="10"/>
  <c r="H379" i="10"/>
  <c r="O379" i="10"/>
  <c r="I379" i="10"/>
  <c r="P379" i="10"/>
  <c r="H380" i="10"/>
  <c r="O380" i="10"/>
  <c r="I380" i="10"/>
  <c r="P380" i="10"/>
  <c r="H381" i="10"/>
  <c r="O381" i="10"/>
  <c r="I381" i="10"/>
  <c r="P381" i="10"/>
  <c r="H382" i="10"/>
  <c r="O382" i="10"/>
  <c r="I382" i="10"/>
  <c r="P382" i="10"/>
  <c r="H383" i="10"/>
  <c r="O383" i="10"/>
  <c r="I383" i="10"/>
  <c r="P383" i="10"/>
  <c r="H384" i="10"/>
  <c r="O384" i="10"/>
  <c r="I384" i="10"/>
  <c r="P384" i="10"/>
  <c r="H385" i="10"/>
  <c r="O385" i="10"/>
  <c r="I385" i="10"/>
  <c r="P385" i="10"/>
  <c r="H386" i="10"/>
  <c r="O386" i="10"/>
  <c r="I386" i="10"/>
  <c r="P386" i="10"/>
  <c r="H387" i="10"/>
  <c r="O387" i="10"/>
  <c r="I387" i="10"/>
  <c r="P387" i="10"/>
  <c r="H388" i="10"/>
  <c r="O388" i="10"/>
  <c r="I388" i="10"/>
  <c r="P388" i="10"/>
  <c r="H389" i="10"/>
  <c r="O389" i="10"/>
  <c r="I389" i="10"/>
  <c r="P389" i="10"/>
  <c r="H390" i="10"/>
  <c r="O390" i="10"/>
  <c r="I390" i="10"/>
  <c r="P390" i="10"/>
  <c r="H391" i="10"/>
  <c r="O391" i="10"/>
  <c r="I391" i="10"/>
  <c r="P391" i="10"/>
  <c r="H392" i="10"/>
  <c r="O392" i="10"/>
  <c r="I392" i="10"/>
  <c r="P392" i="10"/>
  <c r="H393" i="10"/>
  <c r="O393" i="10"/>
  <c r="I393" i="10"/>
  <c r="P393" i="10"/>
  <c r="H394" i="10"/>
  <c r="O394" i="10"/>
  <c r="I394" i="10"/>
  <c r="P394" i="10"/>
  <c r="H395" i="10"/>
  <c r="O395" i="10"/>
  <c r="I395" i="10"/>
  <c r="P395" i="10"/>
  <c r="H396" i="10"/>
  <c r="O396" i="10"/>
  <c r="I396" i="10"/>
  <c r="P396" i="10"/>
  <c r="H397" i="10"/>
  <c r="O397" i="10"/>
  <c r="I397" i="10"/>
  <c r="P397" i="10"/>
  <c r="H398" i="10"/>
  <c r="O398" i="10"/>
  <c r="I398" i="10"/>
  <c r="P398" i="10"/>
  <c r="H399" i="10"/>
  <c r="O399" i="10"/>
  <c r="I399" i="10"/>
  <c r="P399" i="10"/>
  <c r="H400" i="10"/>
  <c r="O400" i="10"/>
  <c r="I400" i="10"/>
  <c r="P400" i="10"/>
  <c r="H401" i="10"/>
  <c r="O401" i="10"/>
  <c r="I401" i="10"/>
  <c r="P401" i="10"/>
  <c r="H402" i="10"/>
  <c r="O402" i="10"/>
  <c r="I402" i="10"/>
  <c r="P402" i="10"/>
  <c r="H403" i="10"/>
  <c r="O403" i="10"/>
  <c r="I403" i="10"/>
  <c r="P403" i="10"/>
  <c r="H404" i="10"/>
  <c r="O404" i="10"/>
  <c r="I404" i="10"/>
  <c r="P404" i="10"/>
  <c r="H405" i="10"/>
  <c r="O405" i="10"/>
  <c r="I405" i="10"/>
  <c r="P405" i="10"/>
  <c r="H406" i="10"/>
  <c r="O406" i="10"/>
  <c r="I406" i="10"/>
  <c r="P406" i="10"/>
  <c r="H407" i="10"/>
  <c r="O407" i="10"/>
  <c r="I407" i="10"/>
  <c r="P407" i="10"/>
  <c r="H408" i="10"/>
  <c r="O408" i="10"/>
  <c r="I408" i="10"/>
  <c r="P408" i="10"/>
  <c r="H409" i="10"/>
  <c r="O409" i="10"/>
  <c r="I409" i="10"/>
  <c r="P409" i="10"/>
  <c r="H410" i="10"/>
  <c r="O410" i="10"/>
  <c r="I410" i="10"/>
  <c r="P410" i="10"/>
  <c r="H411" i="10"/>
  <c r="O411" i="10"/>
  <c r="I411" i="10"/>
  <c r="P411" i="10"/>
  <c r="H412" i="10"/>
  <c r="O412" i="10"/>
  <c r="I412" i="10"/>
  <c r="P412" i="10"/>
  <c r="H413" i="10"/>
  <c r="O413" i="10"/>
  <c r="I413" i="10"/>
  <c r="P413" i="10"/>
  <c r="H414" i="10"/>
  <c r="O414" i="10"/>
  <c r="I414" i="10"/>
  <c r="P414" i="10"/>
  <c r="H415" i="10"/>
  <c r="O415" i="10"/>
  <c r="I415" i="10"/>
  <c r="P415" i="10"/>
  <c r="H416" i="10"/>
  <c r="O416" i="10"/>
  <c r="I416" i="10"/>
  <c r="P416" i="10"/>
  <c r="H417" i="10"/>
  <c r="O417" i="10"/>
  <c r="I417" i="10"/>
  <c r="P417" i="10"/>
  <c r="H418" i="10"/>
  <c r="O418" i="10"/>
  <c r="I418" i="10"/>
  <c r="P418" i="10"/>
  <c r="H419" i="10"/>
  <c r="O419" i="10"/>
  <c r="I419" i="10"/>
  <c r="P419" i="10"/>
  <c r="H420" i="10"/>
  <c r="O420" i="10"/>
  <c r="I420" i="10"/>
  <c r="P420" i="10"/>
  <c r="H421" i="10"/>
  <c r="O421" i="10"/>
  <c r="I421" i="10"/>
  <c r="P421" i="10"/>
  <c r="H422" i="10"/>
  <c r="O422" i="10"/>
  <c r="I422" i="10"/>
  <c r="P422" i="10"/>
  <c r="H423" i="10"/>
  <c r="O423" i="10"/>
  <c r="I423" i="10"/>
  <c r="P423" i="10"/>
  <c r="H424" i="10"/>
  <c r="O424" i="10"/>
  <c r="I424" i="10"/>
  <c r="P424" i="10"/>
  <c r="H425" i="10"/>
  <c r="O425" i="10"/>
  <c r="I425" i="10"/>
  <c r="P425" i="10"/>
  <c r="H426" i="10"/>
  <c r="O426" i="10"/>
  <c r="I426" i="10"/>
  <c r="P426" i="10"/>
  <c r="H427" i="10"/>
  <c r="O427" i="10"/>
  <c r="I427" i="10"/>
  <c r="P427" i="10"/>
  <c r="H428" i="10"/>
  <c r="O428" i="10"/>
  <c r="I428" i="10"/>
  <c r="P428" i="10"/>
  <c r="H429" i="10"/>
  <c r="O429" i="10"/>
  <c r="I429" i="10"/>
  <c r="P429" i="10"/>
  <c r="H430" i="10"/>
  <c r="O430" i="10"/>
  <c r="I430" i="10"/>
  <c r="P430" i="10"/>
  <c r="H431" i="10"/>
  <c r="O431" i="10"/>
  <c r="I431" i="10"/>
  <c r="P431" i="10"/>
  <c r="H432" i="10"/>
  <c r="O432" i="10"/>
  <c r="I432" i="10"/>
  <c r="P432" i="10"/>
  <c r="H433" i="10"/>
  <c r="O433" i="10"/>
  <c r="I433" i="10"/>
  <c r="P433" i="10"/>
  <c r="H434" i="10"/>
  <c r="O434" i="10"/>
  <c r="I434" i="10"/>
  <c r="P434" i="10"/>
  <c r="H435" i="10"/>
  <c r="O435" i="10"/>
  <c r="I435" i="10"/>
  <c r="P435" i="10"/>
  <c r="H436" i="10"/>
  <c r="O436" i="10"/>
  <c r="I436" i="10"/>
  <c r="P436" i="10"/>
  <c r="H437" i="10"/>
  <c r="O437" i="10"/>
  <c r="I437" i="10"/>
  <c r="P437" i="10"/>
  <c r="H438" i="10"/>
  <c r="O438" i="10"/>
  <c r="I438" i="10"/>
  <c r="P438" i="10"/>
  <c r="H439" i="10"/>
  <c r="O439" i="10"/>
  <c r="I439" i="10"/>
  <c r="P439" i="10"/>
  <c r="H440" i="10"/>
  <c r="O440" i="10"/>
  <c r="I440" i="10"/>
  <c r="P440" i="10"/>
  <c r="H441" i="10"/>
  <c r="O441" i="10"/>
  <c r="I441" i="10"/>
  <c r="P441" i="10"/>
  <c r="H442" i="10"/>
  <c r="O442" i="10"/>
  <c r="I442" i="10"/>
  <c r="P442" i="10"/>
  <c r="H443" i="10"/>
  <c r="O443" i="10"/>
  <c r="I443" i="10"/>
  <c r="P443" i="10"/>
  <c r="H444" i="10"/>
  <c r="O444" i="10"/>
  <c r="I444" i="10"/>
  <c r="P444" i="10"/>
  <c r="H445" i="10"/>
  <c r="O445" i="10"/>
  <c r="I445" i="10"/>
  <c r="P445" i="10"/>
  <c r="H446" i="10"/>
  <c r="O446" i="10"/>
  <c r="I446" i="10"/>
  <c r="P446" i="10"/>
  <c r="H447" i="10"/>
  <c r="O447" i="10"/>
  <c r="I447" i="10"/>
  <c r="P447" i="10"/>
  <c r="H448" i="10"/>
  <c r="O448" i="10"/>
  <c r="I448" i="10"/>
  <c r="P448" i="10"/>
  <c r="H449" i="10"/>
  <c r="O449" i="10"/>
  <c r="I449" i="10"/>
  <c r="P449" i="10"/>
  <c r="H450" i="10"/>
  <c r="O450" i="10"/>
  <c r="I450" i="10"/>
  <c r="P450" i="10"/>
  <c r="H451" i="10"/>
  <c r="O451" i="10"/>
  <c r="I451" i="10"/>
  <c r="P451" i="10"/>
  <c r="H452" i="10"/>
  <c r="O452" i="10"/>
  <c r="I452" i="10"/>
  <c r="P452" i="10"/>
  <c r="H453" i="10"/>
  <c r="O453" i="10"/>
  <c r="I453" i="10"/>
  <c r="P453" i="10"/>
  <c r="H454" i="10"/>
  <c r="O454" i="10"/>
  <c r="I454" i="10"/>
  <c r="P454" i="10"/>
  <c r="H455" i="10"/>
  <c r="O455" i="10"/>
  <c r="I455" i="10"/>
  <c r="P455" i="10"/>
  <c r="H456" i="10"/>
  <c r="O456" i="10"/>
  <c r="I456" i="10"/>
  <c r="P456" i="10"/>
  <c r="H457" i="10"/>
  <c r="O457" i="10"/>
  <c r="I457" i="10"/>
  <c r="P457" i="10"/>
  <c r="H458" i="10"/>
  <c r="O458" i="10"/>
  <c r="I458" i="10"/>
  <c r="P458" i="10"/>
  <c r="H459" i="10"/>
  <c r="O459" i="10"/>
  <c r="I459" i="10"/>
  <c r="P459" i="10"/>
  <c r="H460" i="10"/>
  <c r="O460" i="10"/>
  <c r="I460" i="10"/>
  <c r="P460" i="10"/>
  <c r="H461" i="10"/>
  <c r="O461" i="10"/>
  <c r="I461" i="10"/>
  <c r="P461" i="10"/>
  <c r="H462" i="10"/>
  <c r="O462" i="10"/>
  <c r="I462" i="10"/>
  <c r="P462" i="10"/>
  <c r="H463" i="10"/>
  <c r="O463" i="10"/>
  <c r="I463" i="10"/>
  <c r="P463" i="10"/>
  <c r="H464" i="10"/>
  <c r="O464" i="10"/>
  <c r="I464" i="10"/>
  <c r="P464" i="10"/>
  <c r="H465" i="10"/>
  <c r="O465" i="10"/>
  <c r="I465" i="10"/>
  <c r="P465" i="10"/>
  <c r="H466" i="10"/>
  <c r="O466" i="10"/>
  <c r="I466" i="10"/>
  <c r="P466" i="10"/>
  <c r="H467" i="10"/>
  <c r="O467" i="10"/>
  <c r="I467" i="10"/>
  <c r="P467" i="10"/>
  <c r="H468" i="10"/>
  <c r="O468" i="10"/>
  <c r="I468" i="10"/>
  <c r="P468" i="10"/>
  <c r="H469" i="10"/>
  <c r="O469" i="10"/>
  <c r="I469" i="10"/>
  <c r="P469" i="10"/>
  <c r="H470" i="10"/>
  <c r="O470" i="10"/>
  <c r="I470" i="10"/>
  <c r="P470" i="10"/>
  <c r="H471" i="10"/>
  <c r="O471" i="10"/>
  <c r="I471" i="10"/>
  <c r="P471" i="10"/>
  <c r="H472" i="10"/>
  <c r="O472" i="10"/>
  <c r="I472" i="10"/>
  <c r="P472" i="10"/>
  <c r="H473" i="10"/>
  <c r="O473" i="10"/>
  <c r="I473" i="10"/>
  <c r="P473" i="10"/>
  <c r="H474" i="10"/>
  <c r="O474" i="10"/>
  <c r="I474" i="10"/>
  <c r="P474" i="10"/>
  <c r="H475" i="10"/>
  <c r="O475" i="10"/>
  <c r="I475" i="10"/>
  <c r="P475" i="10"/>
  <c r="H476" i="10"/>
  <c r="O476" i="10"/>
  <c r="I476" i="10"/>
  <c r="P476" i="10"/>
  <c r="H477" i="10"/>
  <c r="O477" i="10"/>
  <c r="I477" i="10"/>
  <c r="P477" i="10"/>
  <c r="H478" i="10"/>
  <c r="O478" i="10"/>
  <c r="I478" i="10"/>
  <c r="P478" i="10"/>
  <c r="H479" i="10"/>
  <c r="O479" i="10"/>
  <c r="I479" i="10"/>
  <c r="P479" i="10"/>
  <c r="H480" i="10"/>
  <c r="O480" i="10"/>
  <c r="I480" i="10"/>
  <c r="P480" i="10"/>
  <c r="H481" i="10"/>
  <c r="O481" i="10"/>
  <c r="I481" i="10"/>
  <c r="P481" i="10"/>
  <c r="H482" i="10"/>
  <c r="O482" i="10"/>
  <c r="I482" i="10"/>
  <c r="P482" i="10"/>
  <c r="H483" i="10"/>
  <c r="O483" i="10"/>
  <c r="I483" i="10"/>
  <c r="P483" i="10"/>
  <c r="H484" i="10"/>
  <c r="O484" i="10"/>
  <c r="I484" i="10"/>
  <c r="P484" i="10"/>
  <c r="H485" i="10"/>
  <c r="O485" i="10"/>
  <c r="I485" i="10"/>
  <c r="P485" i="10"/>
  <c r="H486" i="10"/>
  <c r="O486" i="10"/>
  <c r="I486" i="10"/>
  <c r="P486" i="10"/>
  <c r="H487" i="10"/>
  <c r="O487" i="10"/>
  <c r="I487" i="10"/>
  <c r="P487" i="10"/>
  <c r="H488" i="10"/>
  <c r="O488" i="10"/>
  <c r="I488" i="10"/>
  <c r="P488" i="10"/>
  <c r="H489" i="10"/>
  <c r="O489" i="10"/>
  <c r="I489" i="10"/>
  <c r="P489" i="10"/>
  <c r="H490" i="10"/>
  <c r="O490" i="10"/>
  <c r="I490" i="10"/>
  <c r="P490" i="10"/>
  <c r="H491" i="10"/>
  <c r="O491" i="10"/>
  <c r="I491" i="10"/>
  <c r="P491" i="10"/>
  <c r="H492" i="10"/>
  <c r="O492" i="10"/>
  <c r="I492" i="10"/>
  <c r="P492" i="10"/>
  <c r="H493" i="10"/>
  <c r="O493" i="10"/>
  <c r="I493" i="10"/>
  <c r="P493" i="10"/>
  <c r="H494" i="10"/>
  <c r="O494" i="10"/>
  <c r="I494" i="10"/>
  <c r="P494" i="10"/>
  <c r="H495" i="10"/>
  <c r="O495" i="10"/>
  <c r="I495" i="10"/>
  <c r="P495" i="10"/>
  <c r="H496" i="10"/>
  <c r="O496" i="10"/>
  <c r="I496" i="10"/>
  <c r="P496" i="10"/>
  <c r="H497" i="10"/>
  <c r="O497" i="10"/>
  <c r="I497" i="10"/>
  <c r="P497" i="10"/>
  <c r="H498" i="10"/>
  <c r="O498" i="10"/>
  <c r="I498" i="10"/>
  <c r="P498" i="10"/>
  <c r="H499" i="10"/>
  <c r="O499" i="10"/>
  <c r="I499" i="10"/>
  <c r="P499" i="10"/>
  <c r="H500" i="10"/>
  <c r="O500" i="10"/>
  <c r="I500" i="10"/>
  <c r="P500" i="10"/>
  <c r="H501" i="10"/>
  <c r="O501" i="10"/>
  <c r="I501" i="10"/>
  <c r="P501" i="10"/>
  <c r="H502" i="10"/>
  <c r="O502" i="10"/>
  <c r="I502" i="10"/>
  <c r="P502" i="10"/>
  <c r="H503" i="10"/>
  <c r="O503" i="10"/>
  <c r="I503" i="10"/>
  <c r="P503" i="10"/>
  <c r="H504" i="10"/>
  <c r="O504" i="10"/>
  <c r="I504" i="10"/>
  <c r="P504" i="10"/>
  <c r="H505" i="10"/>
  <c r="O505" i="10"/>
  <c r="I505" i="10"/>
  <c r="P505" i="10"/>
  <c r="H506" i="10"/>
  <c r="O506" i="10"/>
  <c r="I506" i="10"/>
  <c r="P506" i="10"/>
  <c r="H507" i="10"/>
  <c r="O507" i="10"/>
  <c r="I507" i="10"/>
  <c r="P507" i="10"/>
  <c r="H508" i="10"/>
  <c r="O508" i="10"/>
  <c r="I508" i="10"/>
  <c r="P508" i="10"/>
  <c r="H509" i="10"/>
  <c r="O509" i="10"/>
  <c r="I509" i="10"/>
  <c r="P509" i="10"/>
  <c r="H510" i="10"/>
  <c r="O510" i="10"/>
  <c r="I510" i="10"/>
  <c r="P510" i="10"/>
  <c r="H511" i="10"/>
  <c r="O511" i="10"/>
  <c r="I511" i="10"/>
  <c r="P511" i="10"/>
  <c r="H512" i="10"/>
  <c r="O512" i="10"/>
  <c r="I512" i="10"/>
  <c r="P512" i="10"/>
  <c r="H513" i="10"/>
  <c r="O513" i="10"/>
  <c r="I513" i="10"/>
  <c r="P513" i="10"/>
  <c r="H514" i="10"/>
  <c r="O514" i="10"/>
  <c r="I514" i="10"/>
  <c r="P514" i="10"/>
  <c r="H515" i="10"/>
  <c r="O515" i="10"/>
  <c r="I515" i="10"/>
  <c r="P515" i="10"/>
  <c r="H516" i="10"/>
  <c r="O516" i="10"/>
  <c r="I516" i="10"/>
  <c r="P516" i="10"/>
  <c r="H517" i="10"/>
  <c r="O517" i="10"/>
  <c r="I517" i="10"/>
  <c r="P517" i="10"/>
  <c r="H518" i="10"/>
  <c r="O518" i="10"/>
  <c r="I518" i="10"/>
  <c r="P518" i="10"/>
  <c r="H519" i="10"/>
  <c r="O519" i="10"/>
  <c r="I519" i="10"/>
  <c r="P519" i="10"/>
  <c r="H520" i="10"/>
  <c r="O520" i="10"/>
  <c r="I520" i="10"/>
  <c r="P520" i="10"/>
  <c r="H521" i="10"/>
  <c r="O521" i="10"/>
  <c r="I521" i="10"/>
  <c r="P521" i="10"/>
  <c r="H522" i="10"/>
  <c r="O522" i="10"/>
  <c r="I522" i="10"/>
  <c r="P522" i="10"/>
  <c r="H523" i="10"/>
  <c r="O523" i="10"/>
  <c r="I523" i="10"/>
  <c r="P523" i="10"/>
  <c r="H524" i="10"/>
  <c r="O524" i="10"/>
  <c r="I524" i="10"/>
  <c r="P524" i="10"/>
  <c r="H525" i="10"/>
  <c r="O525" i="10"/>
  <c r="I525" i="10"/>
  <c r="P525" i="10"/>
  <c r="H526" i="10"/>
  <c r="O526" i="10"/>
  <c r="I526" i="10"/>
  <c r="P526" i="10"/>
  <c r="H527" i="10"/>
  <c r="O527" i="10"/>
  <c r="I527" i="10"/>
  <c r="P527" i="10"/>
  <c r="H528" i="10"/>
  <c r="O528" i="10"/>
  <c r="I528" i="10"/>
  <c r="P528" i="10"/>
  <c r="H529" i="10"/>
  <c r="O529" i="10"/>
  <c r="I529" i="10"/>
  <c r="P529" i="10"/>
  <c r="H530" i="10"/>
  <c r="O530" i="10"/>
  <c r="I530" i="10"/>
  <c r="P530" i="10"/>
  <c r="H531" i="10"/>
  <c r="O531" i="10"/>
  <c r="I531" i="10"/>
  <c r="P531" i="10"/>
  <c r="H532" i="10"/>
  <c r="O532" i="10"/>
  <c r="I532" i="10"/>
  <c r="P532" i="10"/>
  <c r="H533" i="10"/>
  <c r="O533" i="10"/>
  <c r="I533" i="10"/>
  <c r="P533" i="10"/>
  <c r="H534" i="10"/>
  <c r="O534" i="10"/>
  <c r="I534" i="10"/>
  <c r="P534" i="10"/>
  <c r="H535" i="10"/>
  <c r="O535" i="10"/>
  <c r="I535" i="10"/>
  <c r="P535" i="10"/>
  <c r="H536" i="10"/>
  <c r="O536" i="10"/>
  <c r="I536" i="10"/>
  <c r="P536" i="10"/>
  <c r="H537" i="10"/>
  <c r="O537" i="10"/>
  <c r="I537" i="10"/>
  <c r="P537" i="10"/>
  <c r="H538" i="10"/>
  <c r="O538" i="10"/>
  <c r="I538" i="10"/>
  <c r="P538" i="10"/>
  <c r="H539" i="10"/>
  <c r="O539" i="10"/>
  <c r="I539" i="10"/>
  <c r="P539" i="10"/>
  <c r="H540" i="10"/>
  <c r="O540" i="10"/>
  <c r="I540" i="10"/>
  <c r="P540" i="10"/>
  <c r="H541" i="10"/>
  <c r="O541" i="10"/>
  <c r="I541" i="10"/>
  <c r="P541" i="10"/>
  <c r="H542" i="10"/>
  <c r="O542" i="10"/>
  <c r="I542" i="10"/>
  <c r="P542" i="10"/>
  <c r="H543" i="10"/>
  <c r="O543" i="10"/>
  <c r="I543" i="10"/>
  <c r="P543" i="10"/>
  <c r="H544" i="10"/>
  <c r="O544" i="10"/>
  <c r="I544" i="10"/>
  <c r="P544" i="10"/>
  <c r="H545" i="10"/>
  <c r="O545" i="10"/>
  <c r="I545" i="10"/>
  <c r="P545" i="10"/>
  <c r="H546" i="10"/>
  <c r="O546" i="10"/>
  <c r="I546" i="10"/>
  <c r="P546" i="10"/>
  <c r="H547" i="10"/>
  <c r="O547" i="10"/>
  <c r="I547" i="10"/>
  <c r="P547" i="10"/>
  <c r="H548" i="10"/>
  <c r="O548" i="10"/>
  <c r="I548" i="10"/>
  <c r="P548" i="10"/>
  <c r="H549" i="10"/>
  <c r="O549" i="10"/>
  <c r="I549" i="10"/>
  <c r="P549" i="10"/>
  <c r="H550" i="10"/>
  <c r="O550" i="10"/>
  <c r="I550" i="10"/>
  <c r="P550" i="10"/>
  <c r="H551" i="10"/>
  <c r="O551" i="10"/>
  <c r="I551" i="10"/>
  <c r="P551" i="10"/>
  <c r="H552" i="10"/>
  <c r="O552" i="10"/>
  <c r="I552" i="10"/>
  <c r="P552" i="10"/>
  <c r="H553" i="10"/>
  <c r="O553" i="10"/>
  <c r="I553" i="10"/>
  <c r="P553" i="10"/>
  <c r="H554" i="10"/>
  <c r="O554" i="10"/>
  <c r="I554" i="10"/>
  <c r="P554" i="10"/>
  <c r="H555" i="10"/>
  <c r="O555" i="10"/>
  <c r="I555" i="10"/>
  <c r="P555" i="10"/>
  <c r="H556" i="10"/>
  <c r="O556" i="10"/>
  <c r="I556" i="10"/>
  <c r="P556" i="10"/>
  <c r="H557" i="10"/>
  <c r="O557" i="10"/>
  <c r="I557" i="10"/>
  <c r="P557" i="10"/>
  <c r="H558" i="10"/>
  <c r="O558" i="10"/>
  <c r="I558" i="10"/>
  <c r="P558" i="10"/>
  <c r="H559" i="10"/>
  <c r="O559" i="10"/>
  <c r="I559" i="10"/>
  <c r="P559" i="10"/>
  <c r="H560" i="10"/>
  <c r="O560" i="10"/>
  <c r="I560" i="10"/>
  <c r="P560" i="10"/>
  <c r="H561" i="10"/>
  <c r="O561" i="10"/>
  <c r="I561" i="10"/>
  <c r="P561" i="10"/>
  <c r="H562" i="10"/>
  <c r="O562" i="10"/>
  <c r="I562" i="10"/>
  <c r="P562" i="10"/>
  <c r="H563" i="10"/>
  <c r="O563" i="10"/>
  <c r="I563" i="10"/>
  <c r="P563" i="10"/>
  <c r="H564" i="10"/>
  <c r="O564" i="10"/>
  <c r="I564" i="10"/>
  <c r="P564" i="10"/>
  <c r="H565" i="10"/>
  <c r="O565" i="10"/>
  <c r="I565" i="10"/>
  <c r="P565" i="10"/>
  <c r="H566" i="10"/>
  <c r="O566" i="10"/>
  <c r="I566" i="10"/>
  <c r="P566" i="10"/>
  <c r="H567" i="10"/>
  <c r="O567" i="10"/>
  <c r="I567" i="10"/>
  <c r="P567" i="10"/>
  <c r="H568" i="10"/>
  <c r="O568" i="10"/>
  <c r="I568" i="10"/>
  <c r="P568" i="10"/>
  <c r="H569" i="10"/>
  <c r="O569" i="10"/>
  <c r="I569" i="10"/>
  <c r="P569" i="10"/>
  <c r="H570" i="10"/>
  <c r="O570" i="10"/>
  <c r="I570" i="10"/>
  <c r="P570" i="10"/>
  <c r="H571" i="10"/>
  <c r="O571" i="10"/>
  <c r="I571" i="10"/>
  <c r="P571" i="10"/>
  <c r="H572" i="10"/>
  <c r="O572" i="10"/>
  <c r="I572" i="10"/>
  <c r="P572" i="10"/>
  <c r="H573" i="10"/>
  <c r="O573" i="10"/>
  <c r="I573" i="10"/>
  <c r="P573" i="10"/>
  <c r="H574" i="10"/>
  <c r="O574" i="10"/>
  <c r="I574" i="10"/>
  <c r="P574" i="10"/>
  <c r="H575" i="10"/>
  <c r="O575" i="10"/>
  <c r="I575" i="10"/>
  <c r="P575" i="10"/>
  <c r="H576" i="10"/>
  <c r="O576" i="10"/>
  <c r="I576" i="10"/>
  <c r="P576" i="10"/>
  <c r="H577" i="10"/>
  <c r="O577" i="10"/>
  <c r="I577" i="10"/>
  <c r="P577" i="10"/>
  <c r="H578" i="10"/>
  <c r="O578" i="10"/>
  <c r="I578" i="10"/>
  <c r="P578" i="10"/>
  <c r="H579" i="10"/>
  <c r="O579" i="10"/>
  <c r="I579" i="10"/>
  <c r="P579" i="10"/>
  <c r="H580" i="10"/>
  <c r="O580" i="10"/>
  <c r="I580" i="10"/>
  <c r="P580" i="10"/>
  <c r="H581" i="10"/>
  <c r="O581" i="10"/>
  <c r="I581" i="10"/>
  <c r="P581" i="10"/>
  <c r="H582" i="10"/>
  <c r="O582" i="10"/>
  <c r="I582" i="10"/>
  <c r="P582" i="10"/>
  <c r="H583" i="10"/>
  <c r="O583" i="10"/>
  <c r="I583" i="10"/>
  <c r="P583" i="10"/>
  <c r="H584" i="10"/>
  <c r="O584" i="10"/>
  <c r="I584" i="10"/>
  <c r="P584" i="10"/>
  <c r="H585" i="10"/>
  <c r="O585" i="10"/>
  <c r="I585" i="10"/>
  <c r="P585" i="10"/>
  <c r="H586" i="10"/>
  <c r="O586" i="10"/>
  <c r="I586" i="10"/>
  <c r="P586" i="10"/>
  <c r="H587" i="10"/>
  <c r="O587" i="10"/>
  <c r="I587" i="10"/>
  <c r="P587" i="10"/>
  <c r="H588" i="10"/>
  <c r="O588" i="10"/>
  <c r="I588" i="10"/>
  <c r="P588" i="10"/>
  <c r="H589" i="10"/>
  <c r="O589" i="10"/>
  <c r="I589" i="10"/>
  <c r="P589" i="10"/>
  <c r="H590" i="10"/>
  <c r="O590" i="10"/>
  <c r="I590" i="10"/>
  <c r="P590" i="10"/>
  <c r="H591" i="10"/>
  <c r="O591" i="10"/>
  <c r="I591" i="10"/>
  <c r="P591" i="10"/>
  <c r="H592" i="10"/>
  <c r="O592" i="10"/>
  <c r="I592" i="10"/>
  <c r="P592" i="10"/>
  <c r="H593" i="10"/>
  <c r="O593" i="10"/>
  <c r="I593" i="10"/>
  <c r="P593" i="10"/>
  <c r="H594" i="10"/>
  <c r="O594" i="10"/>
  <c r="I594" i="10"/>
  <c r="P594" i="10"/>
  <c r="H595" i="10"/>
  <c r="O595" i="10"/>
  <c r="I595" i="10"/>
  <c r="P595" i="10"/>
  <c r="H596" i="10"/>
  <c r="O596" i="10"/>
  <c r="I596" i="10"/>
  <c r="P596" i="10"/>
  <c r="H597" i="10"/>
  <c r="O597" i="10"/>
  <c r="I597" i="10"/>
  <c r="P597" i="10"/>
  <c r="H598" i="10"/>
  <c r="O598" i="10"/>
  <c r="I598" i="10"/>
  <c r="P598" i="10"/>
  <c r="H599" i="10"/>
  <c r="O599" i="10"/>
  <c r="I599" i="10"/>
  <c r="P599" i="10"/>
  <c r="H600" i="10"/>
  <c r="O600" i="10"/>
  <c r="I600" i="10"/>
  <c r="P600" i="10"/>
  <c r="H601" i="10"/>
  <c r="O601" i="10"/>
  <c r="I601" i="10"/>
  <c r="P601" i="10"/>
  <c r="H602" i="10"/>
  <c r="O602" i="10"/>
  <c r="I602" i="10"/>
  <c r="P602" i="10"/>
  <c r="H603" i="10"/>
  <c r="O603" i="10"/>
  <c r="I603" i="10"/>
  <c r="P603" i="10"/>
  <c r="H604" i="10"/>
  <c r="O604" i="10"/>
  <c r="I604" i="10"/>
  <c r="P604" i="10"/>
  <c r="H605" i="10"/>
  <c r="O605" i="10"/>
  <c r="I605" i="10"/>
  <c r="P605" i="10"/>
  <c r="H606" i="10"/>
  <c r="O606" i="10"/>
  <c r="I606" i="10"/>
  <c r="P606" i="10"/>
  <c r="H607" i="10"/>
  <c r="O607" i="10"/>
  <c r="I607" i="10"/>
  <c r="P607" i="10"/>
  <c r="H608" i="10"/>
  <c r="O608" i="10"/>
  <c r="I608" i="10"/>
  <c r="P608" i="10"/>
  <c r="H609" i="10"/>
  <c r="O609" i="10"/>
  <c r="I609" i="10"/>
  <c r="P609" i="10"/>
  <c r="H610" i="10"/>
  <c r="O610" i="10"/>
  <c r="I610" i="10"/>
  <c r="P610" i="10"/>
  <c r="H611" i="10"/>
  <c r="O611" i="10"/>
  <c r="I611" i="10"/>
  <c r="P611" i="10"/>
  <c r="H612" i="10"/>
  <c r="O612" i="10"/>
  <c r="I612" i="10"/>
  <c r="P612" i="10"/>
  <c r="H613" i="10"/>
  <c r="O613" i="10"/>
  <c r="I613" i="10"/>
  <c r="P613" i="10"/>
  <c r="H614" i="10"/>
  <c r="O614" i="10"/>
  <c r="I614" i="10"/>
  <c r="P614" i="10"/>
  <c r="H615" i="10"/>
  <c r="O615" i="10"/>
  <c r="I615" i="10"/>
  <c r="P615" i="10"/>
  <c r="H616" i="10"/>
  <c r="O616" i="10"/>
  <c r="I616" i="10"/>
  <c r="P616" i="10"/>
  <c r="H617" i="10"/>
  <c r="O617" i="10"/>
  <c r="I617" i="10"/>
  <c r="P617" i="10"/>
  <c r="H618" i="10"/>
  <c r="O618" i="10"/>
  <c r="I618" i="10"/>
  <c r="P618" i="10"/>
  <c r="H619" i="10"/>
  <c r="O619" i="10"/>
  <c r="I619" i="10"/>
  <c r="P619" i="10"/>
  <c r="H620" i="10"/>
  <c r="O620" i="10"/>
  <c r="I620" i="10"/>
  <c r="P620" i="10"/>
  <c r="H621" i="10"/>
  <c r="O621" i="10"/>
  <c r="I621" i="10"/>
  <c r="P621" i="10"/>
  <c r="H622" i="10"/>
  <c r="O622" i="10"/>
  <c r="I622" i="10"/>
  <c r="P622" i="10"/>
  <c r="H623" i="10"/>
  <c r="O623" i="10"/>
  <c r="I623" i="10"/>
  <c r="P623" i="10"/>
  <c r="H624" i="10"/>
  <c r="O624" i="10"/>
  <c r="I624" i="10"/>
  <c r="P624" i="10"/>
  <c r="H625" i="10"/>
  <c r="O625" i="10"/>
  <c r="I625" i="10"/>
  <c r="P625" i="10"/>
  <c r="H626" i="10"/>
  <c r="O626" i="10"/>
  <c r="I626" i="10"/>
  <c r="P626" i="10"/>
  <c r="H627" i="10"/>
  <c r="O627" i="10"/>
  <c r="I627" i="10"/>
  <c r="P627" i="10"/>
  <c r="H628" i="10"/>
  <c r="O628" i="10"/>
  <c r="I628" i="10"/>
  <c r="P628" i="10"/>
  <c r="H629" i="10"/>
  <c r="O629" i="10"/>
  <c r="I629" i="10"/>
  <c r="P629" i="10"/>
  <c r="H630" i="10"/>
  <c r="O630" i="10"/>
  <c r="I630" i="10"/>
  <c r="P630" i="10"/>
  <c r="H631" i="10"/>
  <c r="O631" i="10"/>
  <c r="I631" i="10"/>
  <c r="P631" i="10"/>
  <c r="H632" i="10"/>
  <c r="O632" i="10"/>
  <c r="I632" i="10"/>
  <c r="P632" i="10"/>
  <c r="H633" i="10"/>
  <c r="O633" i="10"/>
  <c r="I633" i="10"/>
  <c r="P633" i="10"/>
  <c r="H634" i="10"/>
  <c r="O634" i="10"/>
  <c r="I634" i="10"/>
  <c r="P634" i="10"/>
  <c r="H635" i="10"/>
  <c r="O635" i="10"/>
  <c r="I635" i="10"/>
  <c r="P635" i="10"/>
  <c r="H636" i="10"/>
  <c r="O636" i="10"/>
  <c r="I636" i="10"/>
  <c r="P636" i="10"/>
  <c r="H637" i="10"/>
  <c r="O637" i="10"/>
  <c r="I637" i="10"/>
  <c r="P637" i="10"/>
  <c r="H638" i="10"/>
  <c r="O638" i="10"/>
  <c r="I638" i="10"/>
  <c r="P638" i="10"/>
  <c r="H639" i="10"/>
  <c r="O639" i="10"/>
  <c r="I639" i="10"/>
  <c r="P639" i="10"/>
  <c r="H640" i="10"/>
  <c r="O640" i="10"/>
  <c r="I640" i="10"/>
  <c r="P640" i="10"/>
  <c r="H641" i="10"/>
  <c r="O641" i="10"/>
  <c r="I641" i="10"/>
  <c r="P641" i="10"/>
  <c r="H642" i="10"/>
  <c r="O642" i="10"/>
  <c r="I642" i="10"/>
  <c r="P642" i="10"/>
  <c r="H643" i="10"/>
  <c r="O643" i="10"/>
  <c r="I643" i="10"/>
  <c r="P643" i="10"/>
  <c r="H644" i="10"/>
  <c r="O644" i="10"/>
  <c r="I644" i="10"/>
  <c r="P644" i="10"/>
  <c r="H645" i="10"/>
  <c r="O645" i="10"/>
  <c r="I645" i="10"/>
  <c r="P645" i="10"/>
  <c r="H646" i="10"/>
  <c r="O646" i="10"/>
  <c r="I646" i="10"/>
  <c r="P646" i="10"/>
  <c r="H647" i="10"/>
  <c r="O647" i="10"/>
  <c r="I647" i="10"/>
  <c r="P647" i="10"/>
  <c r="H648" i="10"/>
  <c r="O648" i="10"/>
  <c r="I648" i="10"/>
  <c r="P648" i="10"/>
  <c r="H649" i="10"/>
  <c r="O649" i="10"/>
  <c r="I649" i="10"/>
  <c r="P649" i="10"/>
  <c r="H650" i="10"/>
  <c r="O650" i="10"/>
  <c r="I650" i="10"/>
  <c r="P650" i="10"/>
  <c r="H651" i="10"/>
  <c r="O651" i="10"/>
  <c r="I651" i="10"/>
  <c r="P651" i="10"/>
  <c r="H652" i="10"/>
  <c r="O652" i="10"/>
  <c r="I652" i="10"/>
  <c r="P652" i="10"/>
  <c r="H653" i="10"/>
  <c r="O653" i="10"/>
  <c r="I653" i="10"/>
  <c r="P653" i="10"/>
  <c r="H654" i="10"/>
  <c r="O654" i="10"/>
  <c r="I654" i="10"/>
  <c r="P654" i="10"/>
  <c r="H655" i="10"/>
  <c r="O655" i="10"/>
  <c r="I655" i="10"/>
  <c r="P655" i="10"/>
  <c r="H656" i="10"/>
  <c r="O656" i="10"/>
  <c r="I656" i="10"/>
  <c r="P656" i="10"/>
  <c r="H657" i="10"/>
  <c r="O657" i="10"/>
  <c r="I657" i="10"/>
  <c r="P657" i="10"/>
  <c r="H658" i="10"/>
  <c r="O658" i="10"/>
  <c r="I658" i="10"/>
  <c r="P658" i="10"/>
  <c r="H659" i="10"/>
  <c r="O659" i="10"/>
  <c r="I659" i="10"/>
  <c r="P659" i="10"/>
  <c r="H660" i="10"/>
  <c r="O660" i="10"/>
  <c r="I660" i="10"/>
  <c r="P660" i="10"/>
  <c r="H661" i="10"/>
  <c r="O661" i="10"/>
  <c r="I661" i="10"/>
  <c r="P661" i="10"/>
  <c r="H662" i="10"/>
  <c r="O662" i="10"/>
  <c r="I662" i="10"/>
  <c r="P662" i="10"/>
  <c r="H663" i="10"/>
  <c r="O663" i="10"/>
  <c r="I663" i="10"/>
  <c r="P663" i="10"/>
  <c r="H664" i="10"/>
  <c r="O664" i="10"/>
  <c r="I664" i="10"/>
  <c r="P664" i="10"/>
  <c r="H665" i="10"/>
  <c r="O665" i="10"/>
  <c r="I665" i="10"/>
  <c r="P665" i="10"/>
  <c r="H666" i="10"/>
  <c r="O666" i="10"/>
  <c r="I666" i="10"/>
  <c r="P666" i="10"/>
  <c r="H667" i="10"/>
  <c r="O667" i="10"/>
  <c r="I667" i="10"/>
  <c r="P667" i="10"/>
  <c r="H668" i="10"/>
  <c r="O668" i="10"/>
  <c r="I668" i="10"/>
  <c r="P668" i="10"/>
  <c r="H669" i="10"/>
  <c r="O669" i="10"/>
  <c r="I669" i="10"/>
  <c r="P669" i="10"/>
  <c r="H670" i="10"/>
  <c r="O670" i="10"/>
  <c r="I670" i="10"/>
  <c r="P670" i="10"/>
  <c r="H671" i="10"/>
  <c r="O671" i="10"/>
  <c r="I671" i="10"/>
  <c r="P671" i="10"/>
  <c r="H672" i="10"/>
  <c r="O672" i="10"/>
  <c r="I672" i="10"/>
  <c r="P672" i="10"/>
  <c r="H673" i="10"/>
  <c r="O673" i="10"/>
  <c r="I673" i="10"/>
  <c r="P673" i="10"/>
  <c r="H674" i="10"/>
  <c r="O674" i="10"/>
  <c r="I674" i="10"/>
  <c r="P674" i="10"/>
  <c r="H675" i="10"/>
  <c r="O675" i="10"/>
  <c r="I675" i="10"/>
  <c r="P675" i="10"/>
  <c r="H676" i="10"/>
  <c r="O676" i="10"/>
  <c r="I676" i="10"/>
  <c r="P676" i="10"/>
  <c r="H677" i="10"/>
  <c r="O677" i="10"/>
  <c r="I677" i="10"/>
  <c r="P677" i="10"/>
  <c r="H678" i="10"/>
  <c r="O678" i="10"/>
  <c r="I678" i="10"/>
  <c r="P678" i="10"/>
  <c r="H679" i="10"/>
  <c r="O679" i="10"/>
  <c r="I679" i="10"/>
  <c r="P679" i="10"/>
  <c r="H680" i="10"/>
  <c r="O680" i="10"/>
  <c r="I680" i="10"/>
  <c r="P680" i="10"/>
  <c r="H681" i="10"/>
  <c r="O681" i="10"/>
  <c r="I681" i="10"/>
  <c r="P681" i="10"/>
  <c r="H682" i="10"/>
  <c r="O682" i="10"/>
  <c r="I682" i="10"/>
  <c r="P682" i="10"/>
  <c r="H683" i="10"/>
  <c r="O683" i="10"/>
  <c r="I683" i="10"/>
  <c r="P683" i="10"/>
  <c r="H684" i="10"/>
  <c r="O684" i="10"/>
  <c r="I684" i="10"/>
  <c r="P684" i="10"/>
  <c r="H685" i="10"/>
  <c r="O685" i="10"/>
  <c r="I685" i="10"/>
  <c r="P685" i="10"/>
  <c r="H686" i="10"/>
  <c r="O686" i="10"/>
  <c r="I686" i="10"/>
  <c r="P686" i="10"/>
  <c r="H687" i="10"/>
  <c r="O687" i="10"/>
  <c r="I687" i="10"/>
  <c r="P687" i="10"/>
  <c r="H688" i="10"/>
  <c r="O688" i="10"/>
  <c r="I688" i="10"/>
  <c r="P688" i="10"/>
  <c r="H689" i="10"/>
  <c r="O689" i="10"/>
  <c r="I689" i="10"/>
  <c r="P689" i="10"/>
  <c r="H690" i="10"/>
  <c r="O690" i="10"/>
  <c r="I690" i="10"/>
  <c r="P690" i="10"/>
  <c r="H691" i="10"/>
  <c r="O691" i="10"/>
  <c r="I691" i="10"/>
  <c r="P691" i="10"/>
  <c r="H692" i="10"/>
  <c r="O692" i="10"/>
  <c r="I692" i="10"/>
  <c r="P692" i="10"/>
  <c r="H693" i="10"/>
  <c r="O693" i="10"/>
  <c r="I693" i="10"/>
  <c r="P693" i="10"/>
  <c r="H694" i="10"/>
  <c r="O694" i="10"/>
  <c r="I694" i="10"/>
  <c r="P694" i="10"/>
  <c r="H695" i="10"/>
  <c r="O695" i="10"/>
  <c r="I695" i="10"/>
  <c r="P695" i="10"/>
  <c r="H696" i="10"/>
  <c r="O696" i="10"/>
  <c r="I696" i="10"/>
  <c r="P696" i="10"/>
  <c r="H697" i="10"/>
  <c r="O697" i="10"/>
  <c r="I697" i="10"/>
  <c r="P697" i="10"/>
  <c r="H698" i="10"/>
  <c r="O698" i="10"/>
  <c r="I698" i="10"/>
  <c r="P698" i="10"/>
  <c r="H699" i="10"/>
  <c r="O699" i="10"/>
  <c r="I699" i="10"/>
  <c r="P699" i="10"/>
  <c r="H700" i="10"/>
  <c r="O700" i="10"/>
  <c r="I700" i="10"/>
  <c r="P700" i="10"/>
  <c r="H701" i="10"/>
  <c r="O701" i="10"/>
  <c r="I701" i="10"/>
  <c r="P701" i="10"/>
  <c r="H702" i="10"/>
  <c r="O702" i="10"/>
  <c r="I702" i="10"/>
  <c r="P702" i="10"/>
  <c r="H703" i="10"/>
  <c r="O703" i="10"/>
  <c r="I703" i="10"/>
  <c r="P703" i="10"/>
  <c r="H704" i="10"/>
  <c r="O704" i="10"/>
  <c r="I704" i="10"/>
  <c r="P704" i="10"/>
  <c r="H705" i="10"/>
  <c r="O705" i="10"/>
  <c r="I705" i="10"/>
  <c r="P705" i="10"/>
  <c r="H706" i="10"/>
  <c r="O706" i="10"/>
  <c r="I706" i="10"/>
  <c r="P706" i="10"/>
  <c r="H707" i="10"/>
  <c r="O707" i="10"/>
  <c r="I707" i="10"/>
  <c r="P707" i="10"/>
  <c r="H708" i="10"/>
  <c r="O708" i="10"/>
  <c r="I708" i="10"/>
  <c r="P708" i="10"/>
  <c r="H709" i="10"/>
  <c r="O709" i="10"/>
  <c r="I709" i="10"/>
  <c r="P709" i="10"/>
  <c r="H710" i="10"/>
  <c r="O710" i="10"/>
  <c r="I710" i="10"/>
  <c r="P710" i="10"/>
  <c r="H711" i="10"/>
  <c r="O711" i="10"/>
  <c r="I711" i="10"/>
  <c r="P711" i="10"/>
  <c r="H712" i="10"/>
  <c r="O712" i="10"/>
  <c r="I712" i="10"/>
  <c r="P712" i="10"/>
  <c r="H713" i="10"/>
  <c r="O713" i="10"/>
  <c r="I713" i="10"/>
  <c r="P713" i="10"/>
  <c r="H714" i="10"/>
  <c r="O714" i="10"/>
  <c r="I714" i="10"/>
  <c r="P714" i="10"/>
  <c r="H715" i="10"/>
  <c r="O715" i="10"/>
  <c r="I715" i="10"/>
  <c r="P715" i="10"/>
  <c r="H716" i="10"/>
  <c r="O716" i="10"/>
  <c r="I716" i="10"/>
  <c r="P716" i="10"/>
  <c r="H717" i="10"/>
  <c r="O717" i="10"/>
  <c r="I717" i="10"/>
  <c r="P717" i="10"/>
  <c r="H718" i="10"/>
  <c r="O718" i="10"/>
  <c r="I718" i="10"/>
  <c r="P718" i="10"/>
  <c r="H719" i="10"/>
  <c r="O719" i="10"/>
  <c r="I719" i="10"/>
  <c r="P719" i="10"/>
  <c r="H720" i="10"/>
  <c r="O720" i="10"/>
  <c r="I720" i="10"/>
  <c r="P720" i="10"/>
  <c r="H721" i="10"/>
  <c r="O721" i="10"/>
  <c r="I721" i="10"/>
  <c r="P721" i="10"/>
  <c r="H722" i="10"/>
  <c r="O722" i="10"/>
  <c r="I722" i="10"/>
  <c r="P722" i="10"/>
  <c r="H723" i="10"/>
  <c r="O723" i="10"/>
  <c r="I723" i="10"/>
  <c r="P723" i="10"/>
  <c r="H724" i="10"/>
  <c r="O724" i="10"/>
  <c r="I724" i="10"/>
  <c r="P724" i="10"/>
  <c r="H725" i="10"/>
  <c r="O725" i="10"/>
  <c r="I725" i="10"/>
  <c r="P725" i="10"/>
  <c r="H726" i="10"/>
  <c r="O726" i="10"/>
  <c r="I726" i="10"/>
  <c r="P726" i="10"/>
  <c r="H727" i="10"/>
  <c r="O727" i="10"/>
  <c r="I727" i="10"/>
  <c r="P727" i="10"/>
  <c r="H728" i="10"/>
  <c r="O728" i="10"/>
  <c r="I728" i="10"/>
  <c r="P728" i="10"/>
  <c r="H729" i="10"/>
  <c r="O729" i="10"/>
  <c r="I729" i="10"/>
  <c r="P729" i="10"/>
  <c r="I3" i="10"/>
  <c r="P3" i="10"/>
  <c r="H3" i="10"/>
  <c r="O3" i="10"/>
  <c r="K4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2" i="10"/>
  <c r="K243" i="10"/>
  <c r="K244" i="10"/>
  <c r="K245" i="10"/>
  <c r="K246" i="10"/>
  <c r="K247" i="10"/>
  <c r="K248" i="10"/>
  <c r="K249" i="10"/>
  <c r="K250" i="10"/>
  <c r="K251" i="10"/>
  <c r="K252" i="10"/>
  <c r="K253" i="10"/>
  <c r="K254" i="10"/>
  <c r="K255" i="10"/>
  <c r="K256" i="10"/>
  <c r="K257" i="10"/>
  <c r="K258" i="10"/>
  <c r="K259" i="10"/>
  <c r="K260" i="10"/>
  <c r="K261" i="10"/>
  <c r="K262" i="10"/>
  <c r="K263" i="10"/>
  <c r="K264" i="10"/>
  <c r="K265" i="10"/>
  <c r="K266" i="10"/>
  <c r="K267" i="10"/>
  <c r="K268" i="10"/>
  <c r="K269" i="10"/>
  <c r="K270" i="10"/>
  <c r="K271" i="10"/>
  <c r="K272" i="10"/>
  <c r="K273" i="10"/>
  <c r="K274" i="10"/>
  <c r="K275" i="10"/>
  <c r="K276" i="10"/>
  <c r="K277" i="10"/>
  <c r="K278" i="10"/>
  <c r="K279" i="10"/>
  <c r="K280" i="10"/>
  <c r="K281" i="10"/>
  <c r="K282" i="10"/>
  <c r="K283" i="10"/>
  <c r="K284" i="10"/>
  <c r="K285" i="10"/>
  <c r="K286" i="10"/>
  <c r="K287" i="10"/>
  <c r="K288" i="10"/>
  <c r="K289" i="10"/>
  <c r="K290" i="10"/>
  <c r="K291" i="10"/>
  <c r="K292" i="10"/>
  <c r="K293" i="10"/>
  <c r="K294" i="10"/>
  <c r="K295" i="10"/>
  <c r="K296" i="10"/>
  <c r="K297" i="10"/>
  <c r="K298" i="10"/>
  <c r="K299" i="10"/>
  <c r="K300" i="10"/>
  <c r="K301" i="10"/>
  <c r="K302" i="10"/>
  <c r="K303" i="10"/>
  <c r="K304" i="10"/>
  <c r="K305" i="10"/>
  <c r="K306" i="10"/>
  <c r="K307" i="10"/>
  <c r="K308" i="10"/>
  <c r="K309" i="10"/>
  <c r="K310" i="10"/>
  <c r="K311" i="10"/>
  <c r="K312" i="10"/>
  <c r="K313" i="10"/>
  <c r="K314" i="10"/>
  <c r="K315" i="10"/>
  <c r="K316" i="10"/>
  <c r="K317" i="10"/>
  <c r="K318" i="10"/>
  <c r="K319" i="10"/>
  <c r="K320" i="10"/>
  <c r="K321" i="10"/>
  <c r="K322" i="10"/>
  <c r="K323" i="10"/>
  <c r="K324" i="10"/>
  <c r="K325" i="10"/>
  <c r="K326" i="10"/>
  <c r="K327" i="10"/>
  <c r="K328" i="10"/>
  <c r="K329" i="10"/>
  <c r="K330" i="10"/>
  <c r="K331" i="10"/>
  <c r="K332" i="10"/>
  <c r="K333" i="10"/>
  <c r="K334" i="10"/>
  <c r="K335" i="10"/>
  <c r="K336" i="10"/>
  <c r="K337" i="10"/>
  <c r="K338" i="10"/>
  <c r="K339" i="10"/>
  <c r="K340" i="10"/>
  <c r="K341" i="10"/>
  <c r="K342" i="10"/>
  <c r="K343" i="10"/>
  <c r="K344" i="10"/>
  <c r="K345" i="10"/>
  <c r="K346" i="10"/>
  <c r="K347" i="10"/>
  <c r="K348" i="10"/>
  <c r="K349" i="10"/>
  <c r="K350" i="10"/>
  <c r="K351" i="10"/>
  <c r="K352" i="10"/>
  <c r="K353" i="10"/>
  <c r="K354" i="10"/>
  <c r="K355" i="10"/>
  <c r="K356" i="10"/>
  <c r="K357" i="10"/>
  <c r="K358" i="10"/>
  <c r="K359" i="10"/>
  <c r="K360" i="10"/>
  <c r="K361" i="10"/>
  <c r="K362" i="10"/>
  <c r="K363" i="10"/>
  <c r="K364" i="10"/>
  <c r="K365" i="10"/>
  <c r="K366" i="10"/>
  <c r="K367" i="10"/>
  <c r="K368" i="10"/>
  <c r="K369" i="10"/>
  <c r="K370" i="10"/>
  <c r="K371" i="10"/>
  <c r="K372" i="10"/>
  <c r="K373" i="10"/>
  <c r="K374" i="10"/>
  <c r="K375" i="10"/>
  <c r="K376" i="10"/>
  <c r="K377" i="10"/>
  <c r="K378" i="10"/>
  <c r="K379" i="10"/>
  <c r="K380" i="10"/>
  <c r="K381" i="10"/>
  <c r="K382" i="10"/>
  <c r="K383" i="10"/>
  <c r="K384" i="10"/>
  <c r="K385" i="10"/>
  <c r="K386" i="10"/>
  <c r="K387" i="10"/>
  <c r="K388" i="10"/>
  <c r="K389" i="10"/>
  <c r="K390" i="10"/>
  <c r="K391" i="10"/>
  <c r="K392" i="10"/>
  <c r="K393" i="10"/>
  <c r="K394" i="10"/>
  <c r="K395" i="10"/>
  <c r="K396" i="10"/>
  <c r="K397" i="10"/>
  <c r="K398" i="10"/>
  <c r="K399" i="10"/>
  <c r="K400" i="10"/>
  <c r="K401" i="10"/>
  <c r="K402" i="10"/>
  <c r="K403" i="10"/>
  <c r="K404" i="10"/>
  <c r="K405" i="10"/>
  <c r="K406" i="10"/>
  <c r="K407" i="10"/>
  <c r="K408" i="10"/>
  <c r="K409" i="10"/>
  <c r="K410" i="10"/>
  <c r="K411" i="10"/>
  <c r="K412" i="10"/>
  <c r="K413" i="10"/>
  <c r="K414" i="10"/>
  <c r="K415" i="10"/>
  <c r="K416" i="10"/>
  <c r="K417" i="10"/>
  <c r="K418" i="10"/>
  <c r="K419" i="10"/>
  <c r="K420" i="10"/>
  <c r="K421" i="10"/>
  <c r="K422" i="10"/>
  <c r="K423" i="10"/>
  <c r="K424" i="10"/>
  <c r="K425" i="10"/>
  <c r="K426" i="10"/>
  <c r="K427" i="10"/>
  <c r="K428" i="10"/>
  <c r="K429" i="10"/>
  <c r="K430" i="10"/>
  <c r="K431" i="10"/>
  <c r="K432" i="10"/>
  <c r="K433" i="10"/>
  <c r="K434" i="10"/>
  <c r="K435" i="10"/>
  <c r="K436" i="10"/>
  <c r="K437" i="10"/>
  <c r="K438" i="10"/>
  <c r="K439" i="10"/>
  <c r="K440" i="10"/>
  <c r="K441" i="10"/>
  <c r="K442" i="10"/>
  <c r="K443" i="10"/>
  <c r="K444" i="10"/>
  <c r="K445" i="10"/>
  <c r="K446" i="10"/>
  <c r="K447" i="10"/>
  <c r="K448" i="10"/>
  <c r="K449" i="10"/>
  <c r="K450" i="10"/>
  <c r="K451" i="10"/>
  <c r="K452" i="10"/>
  <c r="K453" i="10"/>
  <c r="K454" i="10"/>
  <c r="K455" i="10"/>
  <c r="K456" i="10"/>
  <c r="K457" i="10"/>
  <c r="K458" i="10"/>
  <c r="K459" i="10"/>
  <c r="K460" i="10"/>
  <c r="K461" i="10"/>
  <c r="K462" i="10"/>
  <c r="K463" i="10"/>
  <c r="K464" i="10"/>
  <c r="K465" i="10"/>
  <c r="K466" i="10"/>
  <c r="K467" i="10"/>
  <c r="K468" i="10"/>
  <c r="K469" i="10"/>
  <c r="K470" i="10"/>
  <c r="K471" i="10"/>
  <c r="K472" i="10"/>
  <c r="K473" i="10"/>
  <c r="K474" i="10"/>
  <c r="K475" i="10"/>
  <c r="K476" i="10"/>
  <c r="K477" i="10"/>
  <c r="K478" i="10"/>
  <c r="K479" i="10"/>
  <c r="K480" i="10"/>
  <c r="K481" i="10"/>
  <c r="K482" i="10"/>
  <c r="K483" i="10"/>
  <c r="K484" i="10"/>
  <c r="K485" i="10"/>
  <c r="K486" i="10"/>
  <c r="K487" i="10"/>
  <c r="K488" i="10"/>
  <c r="K489" i="10"/>
  <c r="K490" i="10"/>
  <c r="K491" i="10"/>
  <c r="K492" i="10"/>
  <c r="K493" i="10"/>
  <c r="K494" i="10"/>
  <c r="K495" i="10"/>
  <c r="K496" i="10"/>
  <c r="K497" i="10"/>
  <c r="K498" i="10"/>
  <c r="K499" i="10"/>
  <c r="K500" i="10"/>
  <c r="K501" i="10"/>
  <c r="K502" i="10"/>
  <c r="K503" i="10"/>
  <c r="K504" i="10"/>
  <c r="K505" i="10"/>
  <c r="K506" i="10"/>
  <c r="K507" i="10"/>
  <c r="K508" i="10"/>
  <c r="K509" i="10"/>
  <c r="K510" i="10"/>
  <c r="K511" i="10"/>
  <c r="K512" i="10"/>
  <c r="K513" i="10"/>
  <c r="K514" i="10"/>
  <c r="K515" i="10"/>
  <c r="K516" i="10"/>
  <c r="K517" i="10"/>
  <c r="K518" i="10"/>
  <c r="K519" i="10"/>
  <c r="K520" i="10"/>
  <c r="K521" i="10"/>
  <c r="K522" i="10"/>
  <c r="K523" i="10"/>
  <c r="K524" i="10"/>
  <c r="K525" i="10"/>
  <c r="K526" i="10"/>
  <c r="K527" i="10"/>
  <c r="K528" i="10"/>
  <c r="K529" i="10"/>
  <c r="K530" i="10"/>
  <c r="K531" i="10"/>
  <c r="K532" i="10"/>
  <c r="K533" i="10"/>
  <c r="K534" i="10"/>
  <c r="K535" i="10"/>
  <c r="K536" i="10"/>
  <c r="K537" i="10"/>
  <c r="K538" i="10"/>
  <c r="K539" i="10"/>
  <c r="K540" i="10"/>
  <c r="K541" i="10"/>
  <c r="K542" i="10"/>
  <c r="K543" i="10"/>
  <c r="K544" i="10"/>
  <c r="K545" i="10"/>
  <c r="K546" i="10"/>
  <c r="K547" i="10"/>
  <c r="K548" i="10"/>
  <c r="K549" i="10"/>
  <c r="K550" i="10"/>
  <c r="K551" i="10"/>
  <c r="K552" i="10"/>
  <c r="K553" i="10"/>
  <c r="K554" i="10"/>
  <c r="K555" i="10"/>
  <c r="K556" i="10"/>
  <c r="K557" i="10"/>
  <c r="K558" i="10"/>
  <c r="K559" i="10"/>
  <c r="K560" i="10"/>
  <c r="K561" i="10"/>
  <c r="K562" i="10"/>
  <c r="K563" i="10"/>
  <c r="K564" i="10"/>
  <c r="K565" i="10"/>
  <c r="K566" i="10"/>
  <c r="K567" i="10"/>
  <c r="K568" i="10"/>
  <c r="K569" i="10"/>
  <c r="K570" i="10"/>
  <c r="K571" i="10"/>
  <c r="K572" i="10"/>
  <c r="K573" i="10"/>
  <c r="K574" i="10"/>
  <c r="K575" i="10"/>
  <c r="K576" i="10"/>
  <c r="K577" i="10"/>
  <c r="K578" i="10"/>
  <c r="K579" i="10"/>
  <c r="K580" i="10"/>
  <c r="K581" i="10"/>
  <c r="K582" i="10"/>
  <c r="K583" i="10"/>
  <c r="K584" i="10"/>
  <c r="K585" i="10"/>
  <c r="K586" i="10"/>
  <c r="K587" i="10"/>
  <c r="K588" i="10"/>
  <c r="K589" i="10"/>
  <c r="K590" i="10"/>
  <c r="K591" i="10"/>
  <c r="K592" i="10"/>
  <c r="K593" i="10"/>
  <c r="K594" i="10"/>
  <c r="K595" i="10"/>
  <c r="K596" i="10"/>
  <c r="K597" i="10"/>
  <c r="K598" i="10"/>
  <c r="K599" i="10"/>
  <c r="K600" i="10"/>
  <c r="K601" i="10"/>
  <c r="K602" i="10"/>
  <c r="K603" i="10"/>
  <c r="K604" i="10"/>
  <c r="K605" i="10"/>
  <c r="K606" i="10"/>
  <c r="K607" i="10"/>
  <c r="K608" i="10"/>
  <c r="K609" i="10"/>
  <c r="K610" i="10"/>
  <c r="K611" i="10"/>
  <c r="K612" i="10"/>
  <c r="K613" i="10"/>
  <c r="K614" i="10"/>
  <c r="K615" i="10"/>
  <c r="K616" i="10"/>
  <c r="K617" i="10"/>
  <c r="K618" i="10"/>
  <c r="K619" i="10"/>
  <c r="K620" i="10"/>
  <c r="K621" i="10"/>
  <c r="K622" i="10"/>
  <c r="K623" i="10"/>
  <c r="K624" i="10"/>
  <c r="K625" i="10"/>
  <c r="K626" i="10"/>
  <c r="K627" i="10"/>
  <c r="K628" i="10"/>
  <c r="K629" i="10"/>
  <c r="K630" i="10"/>
  <c r="K631" i="10"/>
  <c r="K632" i="10"/>
  <c r="K633" i="10"/>
  <c r="K634" i="10"/>
  <c r="K635" i="10"/>
  <c r="K636" i="10"/>
  <c r="K637" i="10"/>
  <c r="K638" i="10"/>
  <c r="K639" i="10"/>
  <c r="K640" i="10"/>
  <c r="K641" i="10"/>
  <c r="K642" i="10"/>
  <c r="K643" i="10"/>
  <c r="K644" i="10"/>
  <c r="K645" i="10"/>
  <c r="K646" i="10"/>
  <c r="K647" i="10"/>
  <c r="K648" i="10"/>
  <c r="K649" i="10"/>
  <c r="K650" i="10"/>
  <c r="K651" i="10"/>
  <c r="K652" i="10"/>
  <c r="K653" i="10"/>
  <c r="K654" i="10"/>
  <c r="K655" i="10"/>
  <c r="K656" i="10"/>
  <c r="K657" i="10"/>
  <c r="K658" i="10"/>
  <c r="K659" i="10"/>
  <c r="K660" i="10"/>
  <c r="K661" i="10"/>
  <c r="K662" i="10"/>
  <c r="K663" i="10"/>
  <c r="K664" i="10"/>
  <c r="K665" i="10"/>
  <c r="K666" i="10"/>
  <c r="K667" i="10"/>
  <c r="K668" i="10"/>
  <c r="K669" i="10"/>
  <c r="K670" i="10"/>
  <c r="K671" i="10"/>
  <c r="K672" i="10"/>
  <c r="K673" i="10"/>
  <c r="K674" i="10"/>
  <c r="K675" i="10"/>
  <c r="K676" i="10"/>
  <c r="K677" i="10"/>
  <c r="K678" i="10"/>
  <c r="K679" i="10"/>
  <c r="K680" i="10"/>
  <c r="K681" i="10"/>
  <c r="K682" i="10"/>
  <c r="K683" i="10"/>
  <c r="K684" i="10"/>
  <c r="K685" i="10"/>
  <c r="K686" i="10"/>
  <c r="K687" i="10"/>
  <c r="K688" i="10"/>
  <c r="K689" i="10"/>
  <c r="K690" i="10"/>
  <c r="K691" i="10"/>
  <c r="K692" i="10"/>
  <c r="K693" i="10"/>
  <c r="K694" i="10"/>
  <c r="K695" i="10"/>
  <c r="K696" i="10"/>
  <c r="K697" i="10"/>
  <c r="K698" i="10"/>
  <c r="K699" i="10"/>
  <c r="K700" i="10"/>
  <c r="K701" i="10"/>
  <c r="K702" i="10"/>
  <c r="K703" i="10"/>
  <c r="K704" i="10"/>
  <c r="K705" i="10"/>
  <c r="K706" i="10"/>
  <c r="K707" i="10"/>
  <c r="K708" i="10"/>
  <c r="K709" i="10"/>
  <c r="K710" i="10"/>
  <c r="K711" i="10"/>
  <c r="K712" i="10"/>
  <c r="K713" i="10"/>
  <c r="K714" i="10"/>
  <c r="K715" i="10"/>
  <c r="K716" i="10"/>
  <c r="K717" i="10"/>
  <c r="K718" i="10"/>
  <c r="K719" i="10"/>
  <c r="K720" i="10"/>
  <c r="K721" i="10"/>
  <c r="K722" i="10"/>
  <c r="K723" i="10"/>
  <c r="K724" i="10"/>
  <c r="K725" i="10"/>
  <c r="K726" i="10"/>
  <c r="K727" i="10"/>
  <c r="K728" i="10"/>
  <c r="K729" i="10"/>
  <c r="K3" i="10"/>
  <c r="L4" i="10"/>
  <c r="A4" i="10"/>
  <c r="J4" i="10"/>
  <c r="M4" i="10"/>
  <c r="L5" i="10"/>
  <c r="A5" i="10"/>
  <c r="J5" i="10"/>
  <c r="M5" i="10"/>
  <c r="L6" i="10"/>
  <c r="A6" i="10"/>
  <c r="J6" i="10"/>
  <c r="M6" i="10"/>
  <c r="L7" i="10"/>
  <c r="A7" i="10"/>
  <c r="J7" i="10"/>
  <c r="M7" i="10"/>
  <c r="L8" i="10"/>
  <c r="A8" i="10"/>
  <c r="J8" i="10"/>
  <c r="M8" i="10"/>
  <c r="L9" i="10"/>
  <c r="A9" i="10"/>
  <c r="J9" i="10"/>
  <c r="M9" i="10"/>
  <c r="L10" i="10"/>
  <c r="A10" i="10"/>
  <c r="J10" i="10"/>
  <c r="M10" i="10"/>
  <c r="L11" i="10"/>
  <c r="A11" i="10"/>
  <c r="J11" i="10"/>
  <c r="M11" i="10"/>
  <c r="L12" i="10"/>
  <c r="A12" i="10"/>
  <c r="J12" i="10"/>
  <c r="M12" i="10"/>
  <c r="L13" i="10"/>
  <c r="A13" i="10"/>
  <c r="J13" i="10"/>
  <c r="M13" i="10"/>
  <c r="L14" i="10"/>
  <c r="A14" i="10"/>
  <c r="J14" i="10"/>
  <c r="M14" i="10"/>
  <c r="L15" i="10"/>
  <c r="A15" i="10"/>
  <c r="J15" i="10"/>
  <c r="M15" i="10"/>
  <c r="L16" i="10"/>
  <c r="A16" i="10"/>
  <c r="J16" i="10"/>
  <c r="M16" i="10"/>
  <c r="L17" i="10"/>
  <c r="A17" i="10"/>
  <c r="J17" i="10"/>
  <c r="M17" i="10"/>
  <c r="L18" i="10"/>
  <c r="A18" i="10"/>
  <c r="J18" i="10"/>
  <c r="M18" i="10"/>
  <c r="L19" i="10"/>
  <c r="A19" i="10"/>
  <c r="J19" i="10"/>
  <c r="M19" i="10"/>
  <c r="L20" i="10"/>
  <c r="A20" i="10"/>
  <c r="J20" i="10"/>
  <c r="M20" i="10"/>
  <c r="L21" i="10"/>
  <c r="A21" i="10"/>
  <c r="J21" i="10"/>
  <c r="M21" i="10"/>
  <c r="L22" i="10"/>
  <c r="A22" i="10"/>
  <c r="J22" i="10"/>
  <c r="M22" i="10"/>
  <c r="L23" i="10"/>
  <c r="A23" i="10"/>
  <c r="J23" i="10"/>
  <c r="M23" i="10"/>
  <c r="L24" i="10"/>
  <c r="A24" i="10"/>
  <c r="J24" i="10"/>
  <c r="M24" i="10"/>
  <c r="L25" i="10"/>
  <c r="A25" i="10"/>
  <c r="J25" i="10"/>
  <c r="M25" i="10"/>
  <c r="L26" i="10"/>
  <c r="A26" i="10"/>
  <c r="J26" i="10"/>
  <c r="M26" i="10"/>
  <c r="L27" i="10"/>
  <c r="A27" i="10"/>
  <c r="J27" i="10"/>
  <c r="M27" i="10"/>
  <c r="L28" i="10"/>
  <c r="A28" i="10"/>
  <c r="J28" i="10"/>
  <c r="M28" i="10"/>
  <c r="L29" i="10"/>
  <c r="A29" i="10"/>
  <c r="J29" i="10"/>
  <c r="M29" i="10"/>
  <c r="L30" i="10"/>
  <c r="A30" i="10"/>
  <c r="J30" i="10"/>
  <c r="M30" i="10"/>
  <c r="L31" i="10"/>
  <c r="A31" i="10"/>
  <c r="J31" i="10"/>
  <c r="M31" i="10"/>
  <c r="L32" i="10"/>
  <c r="A32" i="10"/>
  <c r="J32" i="10"/>
  <c r="M32" i="10"/>
  <c r="L33" i="10"/>
  <c r="A33" i="10"/>
  <c r="J33" i="10"/>
  <c r="M33" i="10"/>
  <c r="L34" i="10"/>
  <c r="A34" i="10"/>
  <c r="J34" i="10"/>
  <c r="M34" i="10"/>
  <c r="L35" i="10"/>
  <c r="A35" i="10"/>
  <c r="J35" i="10"/>
  <c r="M35" i="10"/>
  <c r="L36" i="10"/>
  <c r="A36" i="10"/>
  <c r="J36" i="10"/>
  <c r="M36" i="10"/>
  <c r="L37" i="10"/>
  <c r="A37" i="10"/>
  <c r="J37" i="10"/>
  <c r="M37" i="10"/>
  <c r="L38" i="10"/>
  <c r="A38" i="10"/>
  <c r="J38" i="10"/>
  <c r="M38" i="10"/>
  <c r="L39" i="10"/>
  <c r="A39" i="10"/>
  <c r="J39" i="10"/>
  <c r="M39" i="10"/>
  <c r="L40" i="10"/>
  <c r="A40" i="10"/>
  <c r="J40" i="10"/>
  <c r="M40" i="10"/>
  <c r="L41" i="10"/>
  <c r="A41" i="10"/>
  <c r="J41" i="10"/>
  <c r="M41" i="10"/>
  <c r="L42" i="10"/>
  <c r="A42" i="10"/>
  <c r="J42" i="10"/>
  <c r="M42" i="10"/>
  <c r="L43" i="10"/>
  <c r="A43" i="10"/>
  <c r="J43" i="10"/>
  <c r="M43" i="10"/>
  <c r="L44" i="10"/>
  <c r="A44" i="10"/>
  <c r="J44" i="10"/>
  <c r="M44" i="10"/>
  <c r="L45" i="10"/>
  <c r="A45" i="10"/>
  <c r="J45" i="10"/>
  <c r="M45" i="10"/>
  <c r="L46" i="10"/>
  <c r="A46" i="10"/>
  <c r="J46" i="10"/>
  <c r="M46" i="10"/>
  <c r="L47" i="10"/>
  <c r="A47" i="10"/>
  <c r="J47" i="10"/>
  <c r="M47" i="10"/>
  <c r="L48" i="10"/>
  <c r="A48" i="10"/>
  <c r="J48" i="10"/>
  <c r="M48" i="10"/>
  <c r="L49" i="10"/>
  <c r="A49" i="10"/>
  <c r="J49" i="10"/>
  <c r="M49" i="10"/>
  <c r="L50" i="10"/>
  <c r="A50" i="10"/>
  <c r="J50" i="10"/>
  <c r="M50" i="10"/>
  <c r="L51" i="10"/>
  <c r="A51" i="10"/>
  <c r="J51" i="10"/>
  <c r="M51" i="10"/>
  <c r="L52" i="10"/>
  <c r="A52" i="10"/>
  <c r="J52" i="10"/>
  <c r="M52" i="10"/>
  <c r="L53" i="10"/>
  <c r="A53" i="10"/>
  <c r="J53" i="10"/>
  <c r="M53" i="10"/>
  <c r="L54" i="10"/>
  <c r="A54" i="10"/>
  <c r="J54" i="10"/>
  <c r="M54" i="10"/>
  <c r="L55" i="10"/>
  <c r="A55" i="10"/>
  <c r="J55" i="10"/>
  <c r="M55" i="10"/>
  <c r="L56" i="10"/>
  <c r="A56" i="10"/>
  <c r="J56" i="10"/>
  <c r="M56" i="10"/>
  <c r="L57" i="10"/>
  <c r="A57" i="10"/>
  <c r="J57" i="10"/>
  <c r="M57" i="10"/>
  <c r="L58" i="10"/>
  <c r="A58" i="10"/>
  <c r="J58" i="10"/>
  <c r="M58" i="10"/>
  <c r="L59" i="10"/>
  <c r="A59" i="10"/>
  <c r="J59" i="10"/>
  <c r="M59" i="10"/>
  <c r="L60" i="10"/>
  <c r="A60" i="10"/>
  <c r="J60" i="10"/>
  <c r="M60" i="10"/>
  <c r="L61" i="10"/>
  <c r="A61" i="10"/>
  <c r="J61" i="10"/>
  <c r="M61" i="10"/>
  <c r="L62" i="10"/>
  <c r="A62" i="10"/>
  <c r="J62" i="10"/>
  <c r="M62" i="10"/>
  <c r="L63" i="10"/>
  <c r="A63" i="10"/>
  <c r="J63" i="10"/>
  <c r="M63" i="10"/>
  <c r="L64" i="10"/>
  <c r="A64" i="10"/>
  <c r="J64" i="10"/>
  <c r="M64" i="10"/>
  <c r="L65" i="10"/>
  <c r="A65" i="10"/>
  <c r="J65" i="10"/>
  <c r="M65" i="10"/>
  <c r="L66" i="10"/>
  <c r="A66" i="10"/>
  <c r="J66" i="10"/>
  <c r="M66" i="10"/>
  <c r="L67" i="10"/>
  <c r="A67" i="10"/>
  <c r="J67" i="10"/>
  <c r="M67" i="10"/>
  <c r="L68" i="10"/>
  <c r="A68" i="10"/>
  <c r="J68" i="10"/>
  <c r="M68" i="10"/>
  <c r="L69" i="10"/>
  <c r="A69" i="10"/>
  <c r="J69" i="10"/>
  <c r="M69" i="10"/>
  <c r="L70" i="10"/>
  <c r="A70" i="10"/>
  <c r="J70" i="10"/>
  <c r="M70" i="10"/>
  <c r="L71" i="10"/>
  <c r="A71" i="10"/>
  <c r="J71" i="10"/>
  <c r="M71" i="10"/>
  <c r="L72" i="10"/>
  <c r="A72" i="10"/>
  <c r="J72" i="10"/>
  <c r="M72" i="10"/>
  <c r="L73" i="10"/>
  <c r="A73" i="10"/>
  <c r="J73" i="10"/>
  <c r="M73" i="10"/>
  <c r="L74" i="10"/>
  <c r="A74" i="10"/>
  <c r="J74" i="10"/>
  <c r="M74" i="10"/>
  <c r="L75" i="10"/>
  <c r="A75" i="10"/>
  <c r="J75" i="10"/>
  <c r="M75" i="10"/>
  <c r="L76" i="10"/>
  <c r="A76" i="10"/>
  <c r="J76" i="10"/>
  <c r="M76" i="10"/>
  <c r="L77" i="10"/>
  <c r="A77" i="10"/>
  <c r="J77" i="10"/>
  <c r="M77" i="10"/>
  <c r="L78" i="10"/>
  <c r="A78" i="10"/>
  <c r="J78" i="10"/>
  <c r="M78" i="10"/>
  <c r="L79" i="10"/>
  <c r="A79" i="10"/>
  <c r="J79" i="10"/>
  <c r="M79" i="10"/>
  <c r="L80" i="10"/>
  <c r="A80" i="10"/>
  <c r="J80" i="10"/>
  <c r="M80" i="10"/>
  <c r="L81" i="10"/>
  <c r="A81" i="10"/>
  <c r="J81" i="10"/>
  <c r="M81" i="10"/>
  <c r="L82" i="10"/>
  <c r="A82" i="10"/>
  <c r="J82" i="10"/>
  <c r="M82" i="10"/>
  <c r="L83" i="10"/>
  <c r="A83" i="10"/>
  <c r="J83" i="10"/>
  <c r="M83" i="10"/>
  <c r="L84" i="10"/>
  <c r="A84" i="10"/>
  <c r="J84" i="10"/>
  <c r="M84" i="10"/>
  <c r="L85" i="10"/>
  <c r="A85" i="10"/>
  <c r="J85" i="10"/>
  <c r="M85" i="10"/>
  <c r="L86" i="10"/>
  <c r="A86" i="10"/>
  <c r="J86" i="10"/>
  <c r="M86" i="10"/>
  <c r="L87" i="10"/>
  <c r="A87" i="10"/>
  <c r="J87" i="10"/>
  <c r="M87" i="10"/>
  <c r="L88" i="10"/>
  <c r="A88" i="10"/>
  <c r="J88" i="10"/>
  <c r="M88" i="10"/>
  <c r="L89" i="10"/>
  <c r="A89" i="10"/>
  <c r="J89" i="10"/>
  <c r="M89" i="10"/>
  <c r="L90" i="10"/>
  <c r="A90" i="10"/>
  <c r="J90" i="10"/>
  <c r="M90" i="10"/>
  <c r="L91" i="10"/>
  <c r="A91" i="10"/>
  <c r="J91" i="10"/>
  <c r="M91" i="10"/>
  <c r="L92" i="10"/>
  <c r="A92" i="10"/>
  <c r="J92" i="10"/>
  <c r="M92" i="10"/>
  <c r="L93" i="10"/>
  <c r="A93" i="10"/>
  <c r="J93" i="10"/>
  <c r="M93" i="10"/>
  <c r="L94" i="10"/>
  <c r="A94" i="10"/>
  <c r="J94" i="10"/>
  <c r="M94" i="10"/>
  <c r="L95" i="10"/>
  <c r="A95" i="10"/>
  <c r="J95" i="10"/>
  <c r="M95" i="10"/>
  <c r="L96" i="10"/>
  <c r="A96" i="10"/>
  <c r="J96" i="10"/>
  <c r="M96" i="10"/>
  <c r="L97" i="10"/>
  <c r="A97" i="10"/>
  <c r="J97" i="10"/>
  <c r="M97" i="10"/>
  <c r="L98" i="10"/>
  <c r="A98" i="10"/>
  <c r="J98" i="10"/>
  <c r="M98" i="10"/>
  <c r="L99" i="10"/>
  <c r="A99" i="10"/>
  <c r="J99" i="10"/>
  <c r="M99" i="10"/>
  <c r="L100" i="10"/>
  <c r="A100" i="10"/>
  <c r="J100" i="10"/>
  <c r="M100" i="10"/>
  <c r="L101" i="10"/>
  <c r="A101" i="10"/>
  <c r="J101" i="10"/>
  <c r="M101" i="10"/>
  <c r="L102" i="10"/>
  <c r="A102" i="10"/>
  <c r="J102" i="10"/>
  <c r="M102" i="10"/>
  <c r="L103" i="10"/>
  <c r="A103" i="10"/>
  <c r="J103" i="10"/>
  <c r="M103" i="10"/>
  <c r="L104" i="10"/>
  <c r="A104" i="10"/>
  <c r="J104" i="10"/>
  <c r="M104" i="10"/>
  <c r="L105" i="10"/>
  <c r="A105" i="10"/>
  <c r="J105" i="10"/>
  <c r="M105" i="10"/>
  <c r="L106" i="10"/>
  <c r="A106" i="10"/>
  <c r="J106" i="10"/>
  <c r="M106" i="10"/>
  <c r="L107" i="10"/>
  <c r="A107" i="10"/>
  <c r="J107" i="10"/>
  <c r="M107" i="10"/>
  <c r="L108" i="10"/>
  <c r="A108" i="10"/>
  <c r="J108" i="10"/>
  <c r="M108" i="10"/>
  <c r="L109" i="10"/>
  <c r="A109" i="10"/>
  <c r="J109" i="10"/>
  <c r="M109" i="10"/>
  <c r="L110" i="10"/>
  <c r="A110" i="10"/>
  <c r="J110" i="10"/>
  <c r="M110" i="10"/>
  <c r="L111" i="10"/>
  <c r="A111" i="10"/>
  <c r="J111" i="10"/>
  <c r="M111" i="10"/>
  <c r="L112" i="10"/>
  <c r="A112" i="10"/>
  <c r="J112" i="10"/>
  <c r="M112" i="10"/>
  <c r="L113" i="10"/>
  <c r="A113" i="10"/>
  <c r="J113" i="10"/>
  <c r="M113" i="10"/>
  <c r="L114" i="10"/>
  <c r="A114" i="10"/>
  <c r="J114" i="10"/>
  <c r="M114" i="10"/>
  <c r="L115" i="10"/>
  <c r="A115" i="10"/>
  <c r="J115" i="10"/>
  <c r="M115" i="10"/>
  <c r="L116" i="10"/>
  <c r="A116" i="10"/>
  <c r="J116" i="10"/>
  <c r="M116" i="10"/>
  <c r="L117" i="10"/>
  <c r="A117" i="10"/>
  <c r="J117" i="10"/>
  <c r="M117" i="10"/>
  <c r="L118" i="10"/>
  <c r="A118" i="10"/>
  <c r="J118" i="10"/>
  <c r="M118" i="10"/>
  <c r="L119" i="10"/>
  <c r="A119" i="10"/>
  <c r="J119" i="10"/>
  <c r="M119" i="10"/>
  <c r="L120" i="10"/>
  <c r="A120" i="10"/>
  <c r="J120" i="10"/>
  <c r="M120" i="10"/>
  <c r="L121" i="10"/>
  <c r="A121" i="10"/>
  <c r="J121" i="10"/>
  <c r="M121" i="10"/>
  <c r="L122" i="10"/>
  <c r="A122" i="10"/>
  <c r="J122" i="10"/>
  <c r="M122" i="10"/>
  <c r="L123" i="10"/>
  <c r="A123" i="10"/>
  <c r="J123" i="10"/>
  <c r="M123" i="10"/>
  <c r="L124" i="10"/>
  <c r="A124" i="10"/>
  <c r="J124" i="10"/>
  <c r="M124" i="10"/>
  <c r="L125" i="10"/>
  <c r="A125" i="10"/>
  <c r="J125" i="10"/>
  <c r="M125" i="10"/>
  <c r="L126" i="10"/>
  <c r="A126" i="10"/>
  <c r="J126" i="10"/>
  <c r="M126" i="10"/>
  <c r="L127" i="10"/>
  <c r="A127" i="10"/>
  <c r="J127" i="10"/>
  <c r="M127" i="10"/>
  <c r="L128" i="10"/>
  <c r="A128" i="10"/>
  <c r="J128" i="10"/>
  <c r="M128" i="10"/>
  <c r="L129" i="10"/>
  <c r="A129" i="10"/>
  <c r="J129" i="10"/>
  <c r="M129" i="10"/>
  <c r="L130" i="10"/>
  <c r="A130" i="10"/>
  <c r="J130" i="10"/>
  <c r="M130" i="10"/>
  <c r="L131" i="10"/>
  <c r="A131" i="10"/>
  <c r="J131" i="10"/>
  <c r="M131" i="10"/>
  <c r="L132" i="10"/>
  <c r="A132" i="10"/>
  <c r="J132" i="10"/>
  <c r="M132" i="10"/>
  <c r="L133" i="10"/>
  <c r="A133" i="10"/>
  <c r="J133" i="10"/>
  <c r="M133" i="10"/>
  <c r="L134" i="10"/>
  <c r="A134" i="10"/>
  <c r="J134" i="10"/>
  <c r="M134" i="10"/>
  <c r="L135" i="10"/>
  <c r="A135" i="10"/>
  <c r="J135" i="10"/>
  <c r="M135" i="10"/>
  <c r="L136" i="10"/>
  <c r="A136" i="10"/>
  <c r="J136" i="10"/>
  <c r="M136" i="10"/>
  <c r="L137" i="10"/>
  <c r="A137" i="10"/>
  <c r="J137" i="10"/>
  <c r="M137" i="10"/>
  <c r="L138" i="10"/>
  <c r="A138" i="10"/>
  <c r="J138" i="10"/>
  <c r="M138" i="10"/>
  <c r="L139" i="10"/>
  <c r="A139" i="10"/>
  <c r="J139" i="10"/>
  <c r="M139" i="10"/>
  <c r="L140" i="10"/>
  <c r="A140" i="10"/>
  <c r="J140" i="10"/>
  <c r="M140" i="10"/>
  <c r="L141" i="10"/>
  <c r="A141" i="10"/>
  <c r="J141" i="10"/>
  <c r="M141" i="10"/>
  <c r="L142" i="10"/>
  <c r="A142" i="10"/>
  <c r="J142" i="10"/>
  <c r="M142" i="10"/>
  <c r="L143" i="10"/>
  <c r="A143" i="10"/>
  <c r="J143" i="10"/>
  <c r="M143" i="10"/>
  <c r="L144" i="10"/>
  <c r="A144" i="10"/>
  <c r="J144" i="10"/>
  <c r="M144" i="10"/>
  <c r="L145" i="10"/>
  <c r="A145" i="10"/>
  <c r="J145" i="10"/>
  <c r="M145" i="10"/>
  <c r="L146" i="10"/>
  <c r="A146" i="10"/>
  <c r="J146" i="10"/>
  <c r="M146" i="10"/>
  <c r="L147" i="10"/>
  <c r="A147" i="10"/>
  <c r="J147" i="10"/>
  <c r="M147" i="10"/>
  <c r="L148" i="10"/>
  <c r="A148" i="10"/>
  <c r="J148" i="10"/>
  <c r="M148" i="10"/>
  <c r="L149" i="10"/>
  <c r="A149" i="10"/>
  <c r="J149" i="10"/>
  <c r="M149" i="10"/>
  <c r="L150" i="10"/>
  <c r="A150" i="10"/>
  <c r="J150" i="10"/>
  <c r="M150" i="10"/>
  <c r="L151" i="10"/>
  <c r="A151" i="10"/>
  <c r="J151" i="10"/>
  <c r="M151" i="10"/>
  <c r="L152" i="10"/>
  <c r="A152" i="10"/>
  <c r="J152" i="10"/>
  <c r="M152" i="10"/>
  <c r="L153" i="10"/>
  <c r="A153" i="10"/>
  <c r="J153" i="10"/>
  <c r="M153" i="10"/>
  <c r="L154" i="10"/>
  <c r="A154" i="10"/>
  <c r="J154" i="10"/>
  <c r="M154" i="10"/>
  <c r="L155" i="10"/>
  <c r="A155" i="10"/>
  <c r="J155" i="10"/>
  <c r="M155" i="10"/>
  <c r="L156" i="10"/>
  <c r="A156" i="10"/>
  <c r="J156" i="10"/>
  <c r="M156" i="10"/>
  <c r="L157" i="10"/>
  <c r="A157" i="10"/>
  <c r="J157" i="10"/>
  <c r="M157" i="10"/>
  <c r="L158" i="10"/>
  <c r="A158" i="10"/>
  <c r="J158" i="10"/>
  <c r="M158" i="10"/>
  <c r="L159" i="10"/>
  <c r="A159" i="10"/>
  <c r="J159" i="10"/>
  <c r="M159" i="10"/>
  <c r="L160" i="10"/>
  <c r="A160" i="10"/>
  <c r="J160" i="10"/>
  <c r="M160" i="10"/>
  <c r="L161" i="10"/>
  <c r="A161" i="10"/>
  <c r="J161" i="10"/>
  <c r="M161" i="10"/>
  <c r="L162" i="10"/>
  <c r="A162" i="10"/>
  <c r="J162" i="10"/>
  <c r="M162" i="10"/>
  <c r="L163" i="10"/>
  <c r="A163" i="10"/>
  <c r="J163" i="10"/>
  <c r="M163" i="10"/>
  <c r="L164" i="10"/>
  <c r="A164" i="10"/>
  <c r="J164" i="10"/>
  <c r="M164" i="10"/>
  <c r="L165" i="10"/>
  <c r="A165" i="10"/>
  <c r="J165" i="10"/>
  <c r="M165" i="10"/>
  <c r="L166" i="10"/>
  <c r="A166" i="10"/>
  <c r="J166" i="10"/>
  <c r="M166" i="10"/>
  <c r="L167" i="10"/>
  <c r="A167" i="10"/>
  <c r="J167" i="10"/>
  <c r="M167" i="10"/>
  <c r="L168" i="10"/>
  <c r="A168" i="10"/>
  <c r="J168" i="10"/>
  <c r="M168" i="10"/>
  <c r="L169" i="10"/>
  <c r="A169" i="10"/>
  <c r="J169" i="10"/>
  <c r="M169" i="10"/>
  <c r="L170" i="10"/>
  <c r="A170" i="10"/>
  <c r="J170" i="10"/>
  <c r="M170" i="10"/>
  <c r="L171" i="10"/>
  <c r="A171" i="10"/>
  <c r="J171" i="10"/>
  <c r="M171" i="10"/>
  <c r="L172" i="10"/>
  <c r="A172" i="10"/>
  <c r="J172" i="10"/>
  <c r="M172" i="10"/>
  <c r="L173" i="10"/>
  <c r="A173" i="10"/>
  <c r="J173" i="10"/>
  <c r="M173" i="10"/>
  <c r="L174" i="10"/>
  <c r="A174" i="10"/>
  <c r="J174" i="10"/>
  <c r="M174" i="10"/>
  <c r="L175" i="10"/>
  <c r="A175" i="10"/>
  <c r="J175" i="10"/>
  <c r="M175" i="10"/>
  <c r="L176" i="10"/>
  <c r="A176" i="10"/>
  <c r="J176" i="10"/>
  <c r="M176" i="10"/>
  <c r="L177" i="10"/>
  <c r="A177" i="10"/>
  <c r="J177" i="10"/>
  <c r="M177" i="10"/>
  <c r="L178" i="10"/>
  <c r="A178" i="10"/>
  <c r="J178" i="10"/>
  <c r="M178" i="10"/>
  <c r="L179" i="10"/>
  <c r="A179" i="10"/>
  <c r="J179" i="10"/>
  <c r="M179" i="10"/>
  <c r="L180" i="10"/>
  <c r="A180" i="10"/>
  <c r="J180" i="10"/>
  <c r="M180" i="10"/>
  <c r="L181" i="10"/>
  <c r="A181" i="10"/>
  <c r="J181" i="10"/>
  <c r="M181" i="10"/>
  <c r="L182" i="10"/>
  <c r="A182" i="10"/>
  <c r="J182" i="10"/>
  <c r="M182" i="10"/>
  <c r="L183" i="10"/>
  <c r="A183" i="10"/>
  <c r="J183" i="10"/>
  <c r="M183" i="10"/>
  <c r="L184" i="10"/>
  <c r="A184" i="10"/>
  <c r="J184" i="10"/>
  <c r="M184" i="10"/>
  <c r="L185" i="10"/>
  <c r="A185" i="10"/>
  <c r="J185" i="10"/>
  <c r="M185" i="10"/>
  <c r="L186" i="10"/>
  <c r="A186" i="10"/>
  <c r="J186" i="10"/>
  <c r="M186" i="10"/>
  <c r="L187" i="10"/>
  <c r="A187" i="10"/>
  <c r="J187" i="10"/>
  <c r="M187" i="10"/>
  <c r="L188" i="10"/>
  <c r="A188" i="10"/>
  <c r="J188" i="10"/>
  <c r="M188" i="10"/>
  <c r="L189" i="10"/>
  <c r="A189" i="10"/>
  <c r="J189" i="10"/>
  <c r="M189" i="10"/>
  <c r="L190" i="10"/>
  <c r="A190" i="10"/>
  <c r="J190" i="10"/>
  <c r="M190" i="10"/>
  <c r="L191" i="10"/>
  <c r="A191" i="10"/>
  <c r="J191" i="10"/>
  <c r="M191" i="10"/>
  <c r="L192" i="10"/>
  <c r="A192" i="10"/>
  <c r="J192" i="10"/>
  <c r="M192" i="10"/>
  <c r="L193" i="10"/>
  <c r="A193" i="10"/>
  <c r="J193" i="10"/>
  <c r="M193" i="10"/>
  <c r="L194" i="10"/>
  <c r="A194" i="10"/>
  <c r="J194" i="10"/>
  <c r="M194" i="10"/>
  <c r="L195" i="10"/>
  <c r="A195" i="10"/>
  <c r="J195" i="10"/>
  <c r="M195" i="10"/>
  <c r="L196" i="10"/>
  <c r="A196" i="10"/>
  <c r="J196" i="10"/>
  <c r="M196" i="10"/>
  <c r="L197" i="10"/>
  <c r="A197" i="10"/>
  <c r="J197" i="10"/>
  <c r="M197" i="10"/>
  <c r="L198" i="10"/>
  <c r="A198" i="10"/>
  <c r="J198" i="10"/>
  <c r="M198" i="10"/>
  <c r="L199" i="10"/>
  <c r="A199" i="10"/>
  <c r="J199" i="10"/>
  <c r="M199" i="10"/>
  <c r="L200" i="10"/>
  <c r="A200" i="10"/>
  <c r="J200" i="10"/>
  <c r="M200" i="10"/>
  <c r="L201" i="10"/>
  <c r="A201" i="10"/>
  <c r="J201" i="10"/>
  <c r="M201" i="10"/>
  <c r="L202" i="10"/>
  <c r="A202" i="10"/>
  <c r="J202" i="10"/>
  <c r="M202" i="10"/>
  <c r="L203" i="10"/>
  <c r="A203" i="10"/>
  <c r="J203" i="10"/>
  <c r="M203" i="10"/>
  <c r="L204" i="10"/>
  <c r="A204" i="10"/>
  <c r="J204" i="10"/>
  <c r="M204" i="10"/>
  <c r="L205" i="10"/>
  <c r="A205" i="10"/>
  <c r="J205" i="10"/>
  <c r="M205" i="10"/>
  <c r="L206" i="10"/>
  <c r="A206" i="10"/>
  <c r="J206" i="10"/>
  <c r="M206" i="10"/>
  <c r="L207" i="10"/>
  <c r="A207" i="10"/>
  <c r="J207" i="10"/>
  <c r="M207" i="10"/>
  <c r="L208" i="10"/>
  <c r="A208" i="10"/>
  <c r="J208" i="10"/>
  <c r="M208" i="10"/>
  <c r="L209" i="10"/>
  <c r="A209" i="10"/>
  <c r="J209" i="10"/>
  <c r="M209" i="10"/>
  <c r="L210" i="10"/>
  <c r="A210" i="10"/>
  <c r="J210" i="10"/>
  <c r="M210" i="10"/>
  <c r="L211" i="10"/>
  <c r="A211" i="10"/>
  <c r="J211" i="10"/>
  <c r="M211" i="10"/>
  <c r="L212" i="10"/>
  <c r="A212" i="10"/>
  <c r="J212" i="10"/>
  <c r="M212" i="10"/>
  <c r="L213" i="10"/>
  <c r="A213" i="10"/>
  <c r="J213" i="10"/>
  <c r="M213" i="10"/>
  <c r="L214" i="10"/>
  <c r="A214" i="10"/>
  <c r="J214" i="10"/>
  <c r="M214" i="10"/>
  <c r="L215" i="10"/>
  <c r="A215" i="10"/>
  <c r="J215" i="10"/>
  <c r="M215" i="10"/>
  <c r="L216" i="10"/>
  <c r="A216" i="10"/>
  <c r="J216" i="10"/>
  <c r="M216" i="10"/>
  <c r="L217" i="10"/>
  <c r="A217" i="10"/>
  <c r="J217" i="10"/>
  <c r="M217" i="10"/>
  <c r="L218" i="10"/>
  <c r="A218" i="10"/>
  <c r="J218" i="10"/>
  <c r="M218" i="10"/>
  <c r="L219" i="10"/>
  <c r="A219" i="10"/>
  <c r="J219" i="10"/>
  <c r="M219" i="10"/>
  <c r="L220" i="10"/>
  <c r="A220" i="10"/>
  <c r="J220" i="10"/>
  <c r="M220" i="10"/>
  <c r="L221" i="10"/>
  <c r="A221" i="10"/>
  <c r="J221" i="10"/>
  <c r="M221" i="10"/>
  <c r="L222" i="10"/>
  <c r="A222" i="10"/>
  <c r="J222" i="10"/>
  <c r="M222" i="10"/>
  <c r="L223" i="10"/>
  <c r="A223" i="10"/>
  <c r="J223" i="10"/>
  <c r="M223" i="10"/>
  <c r="L224" i="10"/>
  <c r="A224" i="10"/>
  <c r="J224" i="10"/>
  <c r="M224" i="10"/>
  <c r="L225" i="10"/>
  <c r="A225" i="10"/>
  <c r="J225" i="10"/>
  <c r="M225" i="10"/>
  <c r="L226" i="10"/>
  <c r="A226" i="10"/>
  <c r="J226" i="10"/>
  <c r="M226" i="10"/>
  <c r="L227" i="10"/>
  <c r="A227" i="10"/>
  <c r="J227" i="10"/>
  <c r="M227" i="10"/>
  <c r="L228" i="10"/>
  <c r="A228" i="10"/>
  <c r="J228" i="10"/>
  <c r="M228" i="10"/>
  <c r="L229" i="10"/>
  <c r="A229" i="10"/>
  <c r="J229" i="10"/>
  <c r="M229" i="10"/>
  <c r="L230" i="10"/>
  <c r="A230" i="10"/>
  <c r="J230" i="10"/>
  <c r="M230" i="10"/>
  <c r="L231" i="10"/>
  <c r="A231" i="10"/>
  <c r="J231" i="10"/>
  <c r="M231" i="10"/>
  <c r="L232" i="10"/>
  <c r="A232" i="10"/>
  <c r="J232" i="10"/>
  <c r="M232" i="10"/>
  <c r="L233" i="10"/>
  <c r="A233" i="10"/>
  <c r="J233" i="10"/>
  <c r="M233" i="10"/>
  <c r="L234" i="10"/>
  <c r="A234" i="10"/>
  <c r="J234" i="10"/>
  <c r="M234" i="10"/>
  <c r="L235" i="10"/>
  <c r="A235" i="10"/>
  <c r="J235" i="10"/>
  <c r="M235" i="10"/>
  <c r="L236" i="10"/>
  <c r="A236" i="10"/>
  <c r="J236" i="10"/>
  <c r="M236" i="10"/>
  <c r="L237" i="10"/>
  <c r="A237" i="10"/>
  <c r="J237" i="10"/>
  <c r="M237" i="10"/>
  <c r="L238" i="10"/>
  <c r="A238" i="10"/>
  <c r="J238" i="10"/>
  <c r="M238" i="10"/>
  <c r="L239" i="10"/>
  <c r="A239" i="10"/>
  <c r="J239" i="10"/>
  <c r="M239" i="10"/>
  <c r="L240" i="10"/>
  <c r="A240" i="10"/>
  <c r="J240" i="10"/>
  <c r="M240" i="10"/>
  <c r="L241" i="10"/>
  <c r="A241" i="10"/>
  <c r="J241" i="10"/>
  <c r="M241" i="10"/>
  <c r="L242" i="10"/>
  <c r="A242" i="10"/>
  <c r="J242" i="10"/>
  <c r="M242" i="10"/>
  <c r="L243" i="10"/>
  <c r="A243" i="10"/>
  <c r="J243" i="10"/>
  <c r="M243" i="10"/>
  <c r="L244" i="10"/>
  <c r="A244" i="10"/>
  <c r="J244" i="10"/>
  <c r="M244" i="10"/>
  <c r="L245" i="10"/>
  <c r="A245" i="10"/>
  <c r="J245" i="10"/>
  <c r="M245" i="10"/>
  <c r="L246" i="10"/>
  <c r="A246" i="10"/>
  <c r="J246" i="10"/>
  <c r="M246" i="10"/>
  <c r="L247" i="10"/>
  <c r="A247" i="10"/>
  <c r="J247" i="10"/>
  <c r="M247" i="10"/>
  <c r="L248" i="10"/>
  <c r="A248" i="10"/>
  <c r="J248" i="10"/>
  <c r="M248" i="10"/>
  <c r="L249" i="10"/>
  <c r="A249" i="10"/>
  <c r="J249" i="10"/>
  <c r="M249" i="10"/>
  <c r="L250" i="10"/>
  <c r="A250" i="10"/>
  <c r="J250" i="10"/>
  <c r="M250" i="10"/>
  <c r="L251" i="10"/>
  <c r="A251" i="10"/>
  <c r="J251" i="10"/>
  <c r="M251" i="10"/>
  <c r="L252" i="10"/>
  <c r="A252" i="10"/>
  <c r="J252" i="10"/>
  <c r="M252" i="10"/>
  <c r="L253" i="10"/>
  <c r="A253" i="10"/>
  <c r="J253" i="10"/>
  <c r="M253" i="10"/>
  <c r="L254" i="10"/>
  <c r="A254" i="10"/>
  <c r="J254" i="10"/>
  <c r="M254" i="10"/>
  <c r="L255" i="10"/>
  <c r="A255" i="10"/>
  <c r="J255" i="10"/>
  <c r="M255" i="10"/>
  <c r="L256" i="10"/>
  <c r="A256" i="10"/>
  <c r="J256" i="10"/>
  <c r="M256" i="10"/>
  <c r="L257" i="10"/>
  <c r="A257" i="10"/>
  <c r="J257" i="10"/>
  <c r="M257" i="10"/>
  <c r="L258" i="10"/>
  <c r="A258" i="10"/>
  <c r="J258" i="10"/>
  <c r="M258" i="10"/>
  <c r="L259" i="10"/>
  <c r="A259" i="10"/>
  <c r="J259" i="10"/>
  <c r="M259" i="10"/>
  <c r="L260" i="10"/>
  <c r="A260" i="10"/>
  <c r="J260" i="10"/>
  <c r="M260" i="10"/>
  <c r="L261" i="10"/>
  <c r="A261" i="10"/>
  <c r="J261" i="10"/>
  <c r="M261" i="10"/>
  <c r="L262" i="10"/>
  <c r="A262" i="10"/>
  <c r="J262" i="10"/>
  <c r="M262" i="10"/>
  <c r="L263" i="10"/>
  <c r="A263" i="10"/>
  <c r="J263" i="10"/>
  <c r="M263" i="10"/>
  <c r="L264" i="10"/>
  <c r="A264" i="10"/>
  <c r="J264" i="10"/>
  <c r="M264" i="10"/>
  <c r="L265" i="10"/>
  <c r="A265" i="10"/>
  <c r="J265" i="10"/>
  <c r="M265" i="10"/>
  <c r="L266" i="10"/>
  <c r="A266" i="10"/>
  <c r="J266" i="10"/>
  <c r="M266" i="10"/>
  <c r="L267" i="10"/>
  <c r="A267" i="10"/>
  <c r="J267" i="10"/>
  <c r="M267" i="10"/>
  <c r="L268" i="10"/>
  <c r="A268" i="10"/>
  <c r="J268" i="10"/>
  <c r="M268" i="10"/>
  <c r="L269" i="10"/>
  <c r="A269" i="10"/>
  <c r="J269" i="10"/>
  <c r="M269" i="10"/>
  <c r="L270" i="10"/>
  <c r="A270" i="10"/>
  <c r="J270" i="10"/>
  <c r="M270" i="10"/>
  <c r="L271" i="10"/>
  <c r="A271" i="10"/>
  <c r="J271" i="10"/>
  <c r="M271" i="10"/>
  <c r="L272" i="10"/>
  <c r="A272" i="10"/>
  <c r="J272" i="10"/>
  <c r="M272" i="10"/>
  <c r="L273" i="10"/>
  <c r="A273" i="10"/>
  <c r="J273" i="10"/>
  <c r="M273" i="10"/>
  <c r="L274" i="10"/>
  <c r="A274" i="10"/>
  <c r="J274" i="10"/>
  <c r="M274" i="10"/>
  <c r="L275" i="10"/>
  <c r="A275" i="10"/>
  <c r="J275" i="10"/>
  <c r="M275" i="10"/>
  <c r="L276" i="10"/>
  <c r="A276" i="10"/>
  <c r="J276" i="10"/>
  <c r="M276" i="10"/>
  <c r="L277" i="10"/>
  <c r="A277" i="10"/>
  <c r="J277" i="10"/>
  <c r="M277" i="10"/>
  <c r="L278" i="10"/>
  <c r="A278" i="10"/>
  <c r="J278" i="10"/>
  <c r="M278" i="10"/>
  <c r="L279" i="10"/>
  <c r="A279" i="10"/>
  <c r="J279" i="10"/>
  <c r="M279" i="10"/>
  <c r="L280" i="10"/>
  <c r="A280" i="10"/>
  <c r="J280" i="10"/>
  <c r="M280" i="10"/>
  <c r="L281" i="10"/>
  <c r="A281" i="10"/>
  <c r="J281" i="10"/>
  <c r="M281" i="10"/>
  <c r="L282" i="10"/>
  <c r="A282" i="10"/>
  <c r="J282" i="10"/>
  <c r="M282" i="10"/>
  <c r="L283" i="10"/>
  <c r="A283" i="10"/>
  <c r="J283" i="10"/>
  <c r="M283" i="10"/>
  <c r="L284" i="10"/>
  <c r="A284" i="10"/>
  <c r="J284" i="10"/>
  <c r="M284" i="10"/>
  <c r="L285" i="10"/>
  <c r="A285" i="10"/>
  <c r="J285" i="10"/>
  <c r="M285" i="10"/>
  <c r="L286" i="10"/>
  <c r="A286" i="10"/>
  <c r="J286" i="10"/>
  <c r="M286" i="10"/>
  <c r="L287" i="10"/>
  <c r="A287" i="10"/>
  <c r="J287" i="10"/>
  <c r="M287" i="10"/>
  <c r="L288" i="10"/>
  <c r="A288" i="10"/>
  <c r="J288" i="10"/>
  <c r="M288" i="10"/>
  <c r="L289" i="10"/>
  <c r="A289" i="10"/>
  <c r="J289" i="10"/>
  <c r="M289" i="10"/>
  <c r="L290" i="10"/>
  <c r="A290" i="10"/>
  <c r="J290" i="10"/>
  <c r="M290" i="10"/>
  <c r="L291" i="10"/>
  <c r="A291" i="10"/>
  <c r="J291" i="10"/>
  <c r="M291" i="10"/>
  <c r="L292" i="10"/>
  <c r="A292" i="10"/>
  <c r="J292" i="10"/>
  <c r="M292" i="10"/>
  <c r="L293" i="10"/>
  <c r="A293" i="10"/>
  <c r="J293" i="10"/>
  <c r="M293" i="10"/>
  <c r="L294" i="10"/>
  <c r="A294" i="10"/>
  <c r="J294" i="10"/>
  <c r="M294" i="10"/>
  <c r="L295" i="10"/>
  <c r="A295" i="10"/>
  <c r="J295" i="10"/>
  <c r="M295" i="10"/>
  <c r="L296" i="10"/>
  <c r="A296" i="10"/>
  <c r="J296" i="10"/>
  <c r="M296" i="10"/>
  <c r="L297" i="10"/>
  <c r="A297" i="10"/>
  <c r="J297" i="10"/>
  <c r="M297" i="10"/>
  <c r="L298" i="10"/>
  <c r="A298" i="10"/>
  <c r="J298" i="10"/>
  <c r="M298" i="10"/>
  <c r="L299" i="10"/>
  <c r="A299" i="10"/>
  <c r="J299" i="10"/>
  <c r="M299" i="10"/>
  <c r="L300" i="10"/>
  <c r="A300" i="10"/>
  <c r="J300" i="10"/>
  <c r="M300" i="10"/>
  <c r="L301" i="10"/>
  <c r="A301" i="10"/>
  <c r="J301" i="10"/>
  <c r="M301" i="10"/>
  <c r="L302" i="10"/>
  <c r="A302" i="10"/>
  <c r="J302" i="10"/>
  <c r="M302" i="10"/>
  <c r="L303" i="10"/>
  <c r="A303" i="10"/>
  <c r="J303" i="10"/>
  <c r="M303" i="10"/>
  <c r="L304" i="10"/>
  <c r="A304" i="10"/>
  <c r="J304" i="10"/>
  <c r="M304" i="10"/>
  <c r="L305" i="10"/>
  <c r="A305" i="10"/>
  <c r="J305" i="10"/>
  <c r="M305" i="10"/>
  <c r="L306" i="10"/>
  <c r="A306" i="10"/>
  <c r="J306" i="10"/>
  <c r="M306" i="10"/>
  <c r="L307" i="10"/>
  <c r="A307" i="10"/>
  <c r="J307" i="10"/>
  <c r="M307" i="10"/>
  <c r="L308" i="10"/>
  <c r="A308" i="10"/>
  <c r="J308" i="10"/>
  <c r="M308" i="10"/>
  <c r="L309" i="10"/>
  <c r="A309" i="10"/>
  <c r="J309" i="10"/>
  <c r="M309" i="10"/>
  <c r="L310" i="10"/>
  <c r="A310" i="10"/>
  <c r="J310" i="10"/>
  <c r="M310" i="10"/>
  <c r="L311" i="10"/>
  <c r="A311" i="10"/>
  <c r="J311" i="10"/>
  <c r="M311" i="10"/>
  <c r="L312" i="10"/>
  <c r="A312" i="10"/>
  <c r="J312" i="10"/>
  <c r="M312" i="10"/>
  <c r="L313" i="10"/>
  <c r="A313" i="10"/>
  <c r="J313" i="10"/>
  <c r="M313" i="10"/>
  <c r="L314" i="10"/>
  <c r="A314" i="10"/>
  <c r="J314" i="10"/>
  <c r="M314" i="10"/>
  <c r="L315" i="10"/>
  <c r="A315" i="10"/>
  <c r="J315" i="10"/>
  <c r="M315" i="10"/>
  <c r="L316" i="10"/>
  <c r="A316" i="10"/>
  <c r="J316" i="10"/>
  <c r="M316" i="10"/>
  <c r="L317" i="10"/>
  <c r="A317" i="10"/>
  <c r="J317" i="10"/>
  <c r="M317" i="10"/>
  <c r="L318" i="10"/>
  <c r="A318" i="10"/>
  <c r="J318" i="10"/>
  <c r="M318" i="10"/>
  <c r="L319" i="10"/>
  <c r="A319" i="10"/>
  <c r="J319" i="10"/>
  <c r="M319" i="10"/>
  <c r="L320" i="10"/>
  <c r="A320" i="10"/>
  <c r="J320" i="10"/>
  <c r="M320" i="10"/>
  <c r="L321" i="10"/>
  <c r="A321" i="10"/>
  <c r="J321" i="10"/>
  <c r="M321" i="10"/>
  <c r="L322" i="10"/>
  <c r="A322" i="10"/>
  <c r="J322" i="10"/>
  <c r="M322" i="10"/>
  <c r="L323" i="10"/>
  <c r="A323" i="10"/>
  <c r="J323" i="10"/>
  <c r="M323" i="10"/>
  <c r="L324" i="10"/>
  <c r="A324" i="10"/>
  <c r="J324" i="10"/>
  <c r="M324" i="10"/>
  <c r="L325" i="10"/>
  <c r="A325" i="10"/>
  <c r="J325" i="10"/>
  <c r="M325" i="10"/>
  <c r="L326" i="10"/>
  <c r="A326" i="10"/>
  <c r="J326" i="10"/>
  <c r="M326" i="10"/>
  <c r="L327" i="10"/>
  <c r="A327" i="10"/>
  <c r="J327" i="10"/>
  <c r="M327" i="10"/>
  <c r="L328" i="10"/>
  <c r="A328" i="10"/>
  <c r="J328" i="10"/>
  <c r="M328" i="10"/>
  <c r="L329" i="10"/>
  <c r="A329" i="10"/>
  <c r="J329" i="10"/>
  <c r="M329" i="10"/>
  <c r="L330" i="10"/>
  <c r="A330" i="10"/>
  <c r="J330" i="10"/>
  <c r="M330" i="10"/>
  <c r="L331" i="10"/>
  <c r="A331" i="10"/>
  <c r="J331" i="10"/>
  <c r="M331" i="10"/>
  <c r="L332" i="10"/>
  <c r="A332" i="10"/>
  <c r="J332" i="10"/>
  <c r="M332" i="10"/>
  <c r="L333" i="10"/>
  <c r="A333" i="10"/>
  <c r="J333" i="10"/>
  <c r="M333" i="10"/>
  <c r="L334" i="10"/>
  <c r="A334" i="10"/>
  <c r="J334" i="10"/>
  <c r="M334" i="10"/>
  <c r="L335" i="10"/>
  <c r="A335" i="10"/>
  <c r="J335" i="10"/>
  <c r="M335" i="10"/>
  <c r="L336" i="10"/>
  <c r="A336" i="10"/>
  <c r="J336" i="10"/>
  <c r="M336" i="10"/>
  <c r="L337" i="10"/>
  <c r="A337" i="10"/>
  <c r="J337" i="10"/>
  <c r="M337" i="10"/>
  <c r="L338" i="10"/>
  <c r="A338" i="10"/>
  <c r="J338" i="10"/>
  <c r="M338" i="10"/>
  <c r="L339" i="10"/>
  <c r="A339" i="10"/>
  <c r="J339" i="10"/>
  <c r="M339" i="10"/>
  <c r="L340" i="10"/>
  <c r="A340" i="10"/>
  <c r="J340" i="10"/>
  <c r="M340" i="10"/>
  <c r="L341" i="10"/>
  <c r="A341" i="10"/>
  <c r="J341" i="10"/>
  <c r="M341" i="10"/>
  <c r="L342" i="10"/>
  <c r="A342" i="10"/>
  <c r="J342" i="10"/>
  <c r="M342" i="10"/>
  <c r="L343" i="10"/>
  <c r="A343" i="10"/>
  <c r="J343" i="10"/>
  <c r="M343" i="10"/>
  <c r="L344" i="10"/>
  <c r="A344" i="10"/>
  <c r="J344" i="10"/>
  <c r="M344" i="10"/>
  <c r="L345" i="10"/>
  <c r="A345" i="10"/>
  <c r="J345" i="10"/>
  <c r="M345" i="10"/>
  <c r="L346" i="10"/>
  <c r="A346" i="10"/>
  <c r="J346" i="10"/>
  <c r="M346" i="10"/>
  <c r="L347" i="10"/>
  <c r="A347" i="10"/>
  <c r="J347" i="10"/>
  <c r="M347" i="10"/>
  <c r="L348" i="10"/>
  <c r="A348" i="10"/>
  <c r="J348" i="10"/>
  <c r="M348" i="10"/>
  <c r="L349" i="10"/>
  <c r="A349" i="10"/>
  <c r="J349" i="10"/>
  <c r="M349" i="10"/>
  <c r="L350" i="10"/>
  <c r="A350" i="10"/>
  <c r="J350" i="10"/>
  <c r="M350" i="10"/>
  <c r="L351" i="10"/>
  <c r="A351" i="10"/>
  <c r="J351" i="10"/>
  <c r="M351" i="10"/>
  <c r="L352" i="10"/>
  <c r="A352" i="10"/>
  <c r="J352" i="10"/>
  <c r="M352" i="10"/>
  <c r="L353" i="10"/>
  <c r="A353" i="10"/>
  <c r="J353" i="10"/>
  <c r="M353" i="10"/>
  <c r="L354" i="10"/>
  <c r="A354" i="10"/>
  <c r="J354" i="10"/>
  <c r="M354" i="10"/>
  <c r="L355" i="10"/>
  <c r="A355" i="10"/>
  <c r="J355" i="10"/>
  <c r="M355" i="10"/>
  <c r="L356" i="10"/>
  <c r="A356" i="10"/>
  <c r="J356" i="10"/>
  <c r="M356" i="10"/>
  <c r="L357" i="10"/>
  <c r="A357" i="10"/>
  <c r="J357" i="10"/>
  <c r="M357" i="10"/>
  <c r="L358" i="10"/>
  <c r="A358" i="10"/>
  <c r="J358" i="10"/>
  <c r="M358" i="10"/>
  <c r="L359" i="10"/>
  <c r="A359" i="10"/>
  <c r="J359" i="10"/>
  <c r="M359" i="10"/>
  <c r="L360" i="10"/>
  <c r="A360" i="10"/>
  <c r="J360" i="10"/>
  <c r="M360" i="10"/>
  <c r="L361" i="10"/>
  <c r="A361" i="10"/>
  <c r="J361" i="10"/>
  <c r="M361" i="10"/>
  <c r="L362" i="10"/>
  <c r="A362" i="10"/>
  <c r="J362" i="10"/>
  <c r="M362" i="10"/>
  <c r="L363" i="10"/>
  <c r="A363" i="10"/>
  <c r="J363" i="10"/>
  <c r="M363" i="10"/>
  <c r="L364" i="10"/>
  <c r="A364" i="10"/>
  <c r="J364" i="10"/>
  <c r="M364" i="10"/>
  <c r="L365" i="10"/>
  <c r="A365" i="10"/>
  <c r="J365" i="10"/>
  <c r="M365" i="10"/>
  <c r="L366" i="10"/>
  <c r="A366" i="10"/>
  <c r="J366" i="10"/>
  <c r="M366" i="10"/>
  <c r="L367" i="10"/>
  <c r="A367" i="10"/>
  <c r="J367" i="10"/>
  <c r="M367" i="10"/>
  <c r="L368" i="10"/>
  <c r="A368" i="10"/>
  <c r="J368" i="10"/>
  <c r="M368" i="10"/>
  <c r="L369" i="10"/>
  <c r="A369" i="10"/>
  <c r="J369" i="10"/>
  <c r="M369" i="10"/>
  <c r="L370" i="10"/>
  <c r="A370" i="10"/>
  <c r="J370" i="10"/>
  <c r="M370" i="10"/>
  <c r="L371" i="10"/>
  <c r="A371" i="10"/>
  <c r="J371" i="10"/>
  <c r="M371" i="10"/>
  <c r="L372" i="10"/>
  <c r="A372" i="10"/>
  <c r="J372" i="10"/>
  <c r="M372" i="10"/>
  <c r="L373" i="10"/>
  <c r="A373" i="10"/>
  <c r="J373" i="10"/>
  <c r="M373" i="10"/>
  <c r="L374" i="10"/>
  <c r="A374" i="10"/>
  <c r="J374" i="10"/>
  <c r="M374" i="10"/>
  <c r="L375" i="10"/>
  <c r="A375" i="10"/>
  <c r="J375" i="10"/>
  <c r="M375" i="10"/>
  <c r="L376" i="10"/>
  <c r="A376" i="10"/>
  <c r="J376" i="10"/>
  <c r="M376" i="10"/>
  <c r="L377" i="10"/>
  <c r="A377" i="10"/>
  <c r="J377" i="10"/>
  <c r="M377" i="10"/>
  <c r="L378" i="10"/>
  <c r="A378" i="10"/>
  <c r="J378" i="10"/>
  <c r="M378" i="10"/>
  <c r="L379" i="10"/>
  <c r="A379" i="10"/>
  <c r="J379" i="10"/>
  <c r="M379" i="10"/>
  <c r="L380" i="10"/>
  <c r="A380" i="10"/>
  <c r="J380" i="10"/>
  <c r="M380" i="10"/>
  <c r="L381" i="10"/>
  <c r="A381" i="10"/>
  <c r="J381" i="10"/>
  <c r="M381" i="10"/>
  <c r="L382" i="10"/>
  <c r="A382" i="10"/>
  <c r="J382" i="10"/>
  <c r="M382" i="10"/>
  <c r="L383" i="10"/>
  <c r="A383" i="10"/>
  <c r="J383" i="10"/>
  <c r="M383" i="10"/>
  <c r="L384" i="10"/>
  <c r="A384" i="10"/>
  <c r="J384" i="10"/>
  <c r="M384" i="10"/>
  <c r="L385" i="10"/>
  <c r="A385" i="10"/>
  <c r="J385" i="10"/>
  <c r="M385" i="10"/>
  <c r="L386" i="10"/>
  <c r="A386" i="10"/>
  <c r="J386" i="10"/>
  <c r="M386" i="10"/>
  <c r="L387" i="10"/>
  <c r="A387" i="10"/>
  <c r="J387" i="10"/>
  <c r="M387" i="10"/>
  <c r="L388" i="10"/>
  <c r="A388" i="10"/>
  <c r="J388" i="10"/>
  <c r="M388" i="10"/>
  <c r="L389" i="10"/>
  <c r="A389" i="10"/>
  <c r="J389" i="10"/>
  <c r="M389" i="10"/>
  <c r="L390" i="10"/>
  <c r="A390" i="10"/>
  <c r="J390" i="10"/>
  <c r="M390" i="10"/>
  <c r="L391" i="10"/>
  <c r="A391" i="10"/>
  <c r="J391" i="10"/>
  <c r="M391" i="10"/>
  <c r="L392" i="10"/>
  <c r="A392" i="10"/>
  <c r="J392" i="10"/>
  <c r="M392" i="10"/>
  <c r="L393" i="10"/>
  <c r="A393" i="10"/>
  <c r="J393" i="10"/>
  <c r="M393" i="10"/>
  <c r="L394" i="10"/>
  <c r="A394" i="10"/>
  <c r="J394" i="10"/>
  <c r="M394" i="10"/>
  <c r="L395" i="10"/>
  <c r="A395" i="10"/>
  <c r="J395" i="10"/>
  <c r="M395" i="10"/>
  <c r="L396" i="10"/>
  <c r="A396" i="10"/>
  <c r="J396" i="10"/>
  <c r="M396" i="10"/>
  <c r="L397" i="10"/>
  <c r="A397" i="10"/>
  <c r="J397" i="10"/>
  <c r="M397" i="10"/>
  <c r="L398" i="10"/>
  <c r="A398" i="10"/>
  <c r="J398" i="10"/>
  <c r="M398" i="10"/>
  <c r="L399" i="10"/>
  <c r="A399" i="10"/>
  <c r="J399" i="10"/>
  <c r="M399" i="10"/>
  <c r="L400" i="10"/>
  <c r="A400" i="10"/>
  <c r="J400" i="10"/>
  <c r="M400" i="10"/>
  <c r="L401" i="10"/>
  <c r="A401" i="10"/>
  <c r="J401" i="10"/>
  <c r="M401" i="10"/>
  <c r="L402" i="10"/>
  <c r="A402" i="10"/>
  <c r="J402" i="10"/>
  <c r="M402" i="10"/>
  <c r="L403" i="10"/>
  <c r="A403" i="10"/>
  <c r="J403" i="10"/>
  <c r="M403" i="10"/>
  <c r="L404" i="10"/>
  <c r="A404" i="10"/>
  <c r="J404" i="10"/>
  <c r="M404" i="10"/>
  <c r="L405" i="10"/>
  <c r="A405" i="10"/>
  <c r="J405" i="10"/>
  <c r="M405" i="10"/>
  <c r="L406" i="10"/>
  <c r="A406" i="10"/>
  <c r="J406" i="10"/>
  <c r="M406" i="10"/>
  <c r="L407" i="10"/>
  <c r="A407" i="10"/>
  <c r="J407" i="10"/>
  <c r="M407" i="10"/>
  <c r="L408" i="10"/>
  <c r="A408" i="10"/>
  <c r="J408" i="10"/>
  <c r="M408" i="10"/>
  <c r="L409" i="10"/>
  <c r="A409" i="10"/>
  <c r="J409" i="10"/>
  <c r="M409" i="10"/>
  <c r="L410" i="10"/>
  <c r="A410" i="10"/>
  <c r="J410" i="10"/>
  <c r="M410" i="10"/>
  <c r="L411" i="10"/>
  <c r="A411" i="10"/>
  <c r="J411" i="10"/>
  <c r="M411" i="10"/>
  <c r="L412" i="10"/>
  <c r="A412" i="10"/>
  <c r="J412" i="10"/>
  <c r="M412" i="10"/>
  <c r="L413" i="10"/>
  <c r="A413" i="10"/>
  <c r="J413" i="10"/>
  <c r="M413" i="10"/>
  <c r="L414" i="10"/>
  <c r="A414" i="10"/>
  <c r="J414" i="10"/>
  <c r="M414" i="10"/>
  <c r="L415" i="10"/>
  <c r="A415" i="10"/>
  <c r="J415" i="10"/>
  <c r="M415" i="10"/>
  <c r="L416" i="10"/>
  <c r="A416" i="10"/>
  <c r="J416" i="10"/>
  <c r="M416" i="10"/>
  <c r="L417" i="10"/>
  <c r="A417" i="10"/>
  <c r="J417" i="10"/>
  <c r="M417" i="10"/>
  <c r="L418" i="10"/>
  <c r="A418" i="10"/>
  <c r="J418" i="10"/>
  <c r="M418" i="10"/>
  <c r="L419" i="10"/>
  <c r="A419" i="10"/>
  <c r="J419" i="10"/>
  <c r="M419" i="10"/>
  <c r="L420" i="10"/>
  <c r="A420" i="10"/>
  <c r="J420" i="10"/>
  <c r="M420" i="10"/>
  <c r="L421" i="10"/>
  <c r="A421" i="10"/>
  <c r="J421" i="10"/>
  <c r="M421" i="10"/>
  <c r="L422" i="10"/>
  <c r="A422" i="10"/>
  <c r="J422" i="10"/>
  <c r="M422" i="10"/>
  <c r="L423" i="10"/>
  <c r="A423" i="10"/>
  <c r="J423" i="10"/>
  <c r="M423" i="10"/>
  <c r="L424" i="10"/>
  <c r="A424" i="10"/>
  <c r="J424" i="10"/>
  <c r="M424" i="10"/>
  <c r="L425" i="10"/>
  <c r="A425" i="10"/>
  <c r="J425" i="10"/>
  <c r="M425" i="10"/>
  <c r="L426" i="10"/>
  <c r="A426" i="10"/>
  <c r="J426" i="10"/>
  <c r="M426" i="10"/>
  <c r="L427" i="10"/>
  <c r="A427" i="10"/>
  <c r="J427" i="10"/>
  <c r="M427" i="10"/>
  <c r="L428" i="10"/>
  <c r="A428" i="10"/>
  <c r="J428" i="10"/>
  <c r="M428" i="10"/>
  <c r="L429" i="10"/>
  <c r="A429" i="10"/>
  <c r="J429" i="10"/>
  <c r="M429" i="10"/>
  <c r="L430" i="10"/>
  <c r="A430" i="10"/>
  <c r="J430" i="10"/>
  <c r="M430" i="10"/>
  <c r="L431" i="10"/>
  <c r="A431" i="10"/>
  <c r="J431" i="10"/>
  <c r="M431" i="10"/>
  <c r="L432" i="10"/>
  <c r="A432" i="10"/>
  <c r="J432" i="10"/>
  <c r="M432" i="10"/>
  <c r="L433" i="10"/>
  <c r="A433" i="10"/>
  <c r="J433" i="10"/>
  <c r="M433" i="10"/>
  <c r="L434" i="10"/>
  <c r="A434" i="10"/>
  <c r="J434" i="10"/>
  <c r="M434" i="10"/>
  <c r="L435" i="10"/>
  <c r="A435" i="10"/>
  <c r="J435" i="10"/>
  <c r="M435" i="10"/>
  <c r="L436" i="10"/>
  <c r="A436" i="10"/>
  <c r="J436" i="10"/>
  <c r="M436" i="10"/>
  <c r="L437" i="10"/>
  <c r="A437" i="10"/>
  <c r="J437" i="10"/>
  <c r="M437" i="10"/>
  <c r="L438" i="10"/>
  <c r="A438" i="10"/>
  <c r="J438" i="10"/>
  <c r="M438" i="10"/>
  <c r="L439" i="10"/>
  <c r="A439" i="10"/>
  <c r="J439" i="10"/>
  <c r="M439" i="10"/>
  <c r="L440" i="10"/>
  <c r="A440" i="10"/>
  <c r="J440" i="10"/>
  <c r="M440" i="10"/>
  <c r="L441" i="10"/>
  <c r="A441" i="10"/>
  <c r="J441" i="10"/>
  <c r="M441" i="10"/>
  <c r="L442" i="10"/>
  <c r="A442" i="10"/>
  <c r="J442" i="10"/>
  <c r="M442" i="10"/>
  <c r="L443" i="10"/>
  <c r="A443" i="10"/>
  <c r="J443" i="10"/>
  <c r="M443" i="10"/>
  <c r="L444" i="10"/>
  <c r="A444" i="10"/>
  <c r="J444" i="10"/>
  <c r="M444" i="10"/>
  <c r="L445" i="10"/>
  <c r="A445" i="10"/>
  <c r="J445" i="10"/>
  <c r="M445" i="10"/>
  <c r="L446" i="10"/>
  <c r="A446" i="10"/>
  <c r="J446" i="10"/>
  <c r="M446" i="10"/>
  <c r="L447" i="10"/>
  <c r="A447" i="10"/>
  <c r="J447" i="10"/>
  <c r="M447" i="10"/>
  <c r="L448" i="10"/>
  <c r="A448" i="10"/>
  <c r="J448" i="10"/>
  <c r="M448" i="10"/>
  <c r="L449" i="10"/>
  <c r="A449" i="10"/>
  <c r="J449" i="10"/>
  <c r="M449" i="10"/>
  <c r="L450" i="10"/>
  <c r="A450" i="10"/>
  <c r="J450" i="10"/>
  <c r="M450" i="10"/>
  <c r="L451" i="10"/>
  <c r="A451" i="10"/>
  <c r="J451" i="10"/>
  <c r="M451" i="10"/>
  <c r="L452" i="10"/>
  <c r="A452" i="10"/>
  <c r="J452" i="10"/>
  <c r="M452" i="10"/>
  <c r="L453" i="10"/>
  <c r="A453" i="10"/>
  <c r="J453" i="10"/>
  <c r="M453" i="10"/>
  <c r="L454" i="10"/>
  <c r="A454" i="10"/>
  <c r="J454" i="10"/>
  <c r="M454" i="10"/>
  <c r="L455" i="10"/>
  <c r="A455" i="10"/>
  <c r="J455" i="10"/>
  <c r="M455" i="10"/>
  <c r="L456" i="10"/>
  <c r="A456" i="10"/>
  <c r="J456" i="10"/>
  <c r="M456" i="10"/>
  <c r="L457" i="10"/>
  <c r="A457" i="10"/>
  <c r="J457" i="10"/>
  <c r="M457" i="10"/>
  <c r="L458" i="10"/>
  <c r="A458" i="10"/>
  <c r="J458" i="10"/>
  <c r="M458" i="10"/>
  <c r="L459" i="10"/>
  <c r="A459" i="10"/>
  <c r="J459" i="10"/>
  <c r="M459" i="10"/>
  <c r="L460" i="10"/>
  <c r="A460" i="10"/>
  <c r="J460" i="10"/>
  <c r="M460" i="10"/>
  <c r="L461" i="10"/>
  <c r="A461" i="10"/>
  <c r="J461" i="10"/>
  <c r="M461" i="10"/>
  <c r="L462" i="10"/>
  <c r="A462" i="10"/>
  <c r="J462" i="10"/>
  <c r="M462" i="10"/>
  <c r="L463" i="10"/>
  <c r="A463" i="10"/>
  <c r="J463" i="10"/>
  <c r="M463" i="10"/>
  <c r="L464" i="10"/>
  <c r="A464" i="10"/>
  <c r="J464" i="10"/>
  <c r="M464" i="10"/>
  <c r="L465" i="10"/>
  <c r="A465" i="10"/>
  <c r="J465" i="10"/>
  <c r="M465" i="10"/>
  <c r="L466" i="10"/>
  <c r="A466" i="10"/>
  <c r="J466" i="10"/>
  <c r="M466" i="10"/>
  <c r="L467" i="10"/>
  <c r="A467" i="10"/>
  <c r="J467" i="10"/>
  <c r="M467" i="10"/>
  <c r="L468" i="10"/>
  <c r="A468" i="10"/>
  <c r="J468" i="10"/>
  <c r="M468" i="10"/>
  <c r="L469" i="10"/>
  <c r="A469" i="10"/>
  <c r="J469" i="10"/>
  <c r="M469" i="10"/>
  <c r="L470" i="10"/>
  <c r="A470" i="10"/>
  <c r="J470" i="10"/>
  <c r="M470" i="10"/>
  <c r="L471" i="10"/>
  <c r="A471" i="10"/>
  <c r="J471" i="10"/>
  <c r="M471" i="10"/>
  <c r="L472" i="10"/>
  <c r="A472" i="10"/>
  <c r="J472" i="10"/>
  <c r="M472" i="10"/>
  <c r="L473" i="10"/>
  <c r="A473" i="10"/>
  <c r="J473" i="10"/>
  <c r="M473" i="10"/>
  <c r="L474" i="10"/>
  <c r="A474" i="10"/>
  <c r="J474" i="10"/>
  <c r="M474" i="10"/>
  <c r="L475" i="10"/>
  <c r="A475" i="10"/>
  <c r="J475" i="10"/>
  <c r="M475" i="10"/>
  <c r="L476" i="10"/>
  <c r="A476" i="10"/>
  <c r="J476" i="10"/>
  <c r="M476" i="10"/>
  <c r="L477" i="10"/>
  <c r="A477" i="10"/>
  <c r="J477" i="10"/>
  <c r="M477" i="10"/>
  <c r="L478" i="10"/>
  <c r="A478" i="10"/>
  <c r="J478" i="10"/>
  <c r="M478" i="10"/>
  <c r="L479" i="10"/>
  <c r="A479" i="10"/>
  <c r="J479" i="10"/>
  <c r="M479" i="10"/>
  <c r="L480" i="10"/>
  <c r="A480" i="10"/>
  <c r="J480" i="10"/>
  <c r="M480" i="10"/>
  <c r="L481" i="10"/>
  <c r="A481" i="10"/>
  <c r="J481" i="10"/>
  <c r="M481" i="10"/>
  <c r="L482" i="10"/>
  <c r="A482" i="10"/>
  <c r="J482" i="10"/>
  <c r="M482" i="10"/>
  <c r="L483" i="10"/>
  <c r="A483" i="10"/>
  <c r="J483" i="10"/>
  <c r="M483" i="10"/>
  <c r="L484" i="10"/>
  <c r="A484" i="10"/>
  <c r="J484" i="10"/>
  <c r="M484" i="10"/>
  <c r="L485" i="10"/>
  <c r="A485" i="10"/>
  <c r="J485" i="10"/>
  <c r="M485" i="10"/>
  <c r="L486" i="10"/>
  <c r="A486" i="10"/>
  <c r="J486" i="10"/>
  <c r="M486" i="10"/>
  <c r="L487" i="10"/>
  <c r="A487" i="10"/>
  <c r="J487" i="10"/>
  <c r="M487" i="10"/>
  <c r="L488" i="10"/>
  <c r="A488" i="10"/>
  <c r="J488" i="10"/>
  <c r="M488" i="10"/>
  <c r="L489" i="10"/>
  <c r="A489" i="10"/>
  <c r="J489" i="10"/>
  <c r="M489" i="10"/>
  <c r="L490" i="10"/>
  <c r="A490" i="10"/>
  <c r="J490" i="10"/>
  <c r="M490" i="10"/>
  <c r="L491" i="10"/>
  <c r="A491" i="10"/>
  <c r="J491" i="10"/>
  <c r="M491" i="10"/>
  <c r="L492" i="10"/>
  <c r="A492" i="10"/>
  <c r="J492" i="10"/>
  <c r="M492" i="10"/>
  <c r="L493" i="10"/>
  <c r="A493" i="10"/>
  <c r="J493" i="10"/>
  <c r="M493" i="10"/>
  <c r="L494" i="10"/>
  <c r="A494" i="10"/>
  <c r="J494" i="10"/>
  <c r="M494" i="10"/>
  <c r="L495" i="10"/>
  <c r="A495" i="10"/>
  <c r="J495" i="10"/>
  <c r="M495" i="10"/>
  <c r="L496" i="10"/>
  <c r="A496" i="10"/>
  <c r="J496" i="10"/>
  <c r="M496" i="10"/>
  <c r="L497" i="10"/>
  <c r="A497" i="10"/>
  <c r="J497" i="10"/>
  <c r="M497" i="10"/>
  <c r="L498" i="10"/>
  <c r="A498" i="10"/>
  <c r="J498" i="10"/>
  <c r="M498" i="10"/>
  <c r="L499" i="10"/>
  <c r="A499" i="10"/>
  <c r="J499" i="10"/>
  <c r="M499" i="10"/>
  <c r="L500" i="10"/>
  <c r="A500" i="10"/>
  <c r="J500" i="10"/>
  <c r="M500" i="10"/>
  <c r="L501" i="10"/>
  <c r="A501" i="10"/>
  <c r="J501" i="10"/>
  <c r="M501" i="10"/>
  <c r="L502" i="10"/>
  <c r="A502" i="10"/>
  <c r="J502" i="10"/>
  <c r="M502" i="10"/>
  <c r="L503" i="10"/>
  <c r="A503" i="10"/>
  <c r="J503" i="10"/>
  <c r="M503" i="10"/>
  <c r="L504" i="10"/>
  <c r="A504" i="10"/>
  <c r="J504" i="10"/>
  <c r="M504" i="10"/>
  <c r="L505" i="10"/>
  <c r="A505" i="10"/>
  <c r="J505" i="10"/>
  <c r="M505" i="10"/>
  <c r="L506" i="10"/>
  <c r="A506" i="10"/>
  <c r="J506" i="10"/>
  <c r="M506" i="10"/>
  <c r="L507" i="10"/>
  <c r="A507" i="10"/>
  <c r="J507" i="10"/>
  <c r="M507" i="10"/>
  <c r="L508" i="10"/>
  <c r="A508" i="10"/>
  <c r="J508" i="10"/>
  <c r="M508" i="10"/>
  <c r="L509" i="10"/>
  <c r="A509" i="10"/>
  <c r="J509" i="10"/>
  <c r="M509" i="10"/>
  <c r="L510" i="10"/>
  <c r="A510" i="10"/>
  <c r="J510" i="10"/>
  <c r="M510" i="10"/>
  <c r="L511" i="10"/>
  <c r="A511" i="10"/>
  <c r="J511" i="10"/>
  <c r="M511" i="10"/>
  <c r="L512" i="10"/>
  <c r="A512" i="10"/>
  <c r="J512" i="10"/>
  <c r="M512" i="10"/>
  <c r="L513" i="10"/>
  <c r="A513" i="10"/>
  <c r="J513" i="10"/>
  <c r="M513" i="10"/>
  <c r="L514" i="10"/>
  <c r="A514" i="10"/>
  <c r="J514" i="10"/>
  <c r="M514" i="10"/>
  <c r="L515" i="10"/>
  <c r="A515" i="10"/>
  <c r="J515" i="10"/>
  <c r="M515" i="10"/>
  <c r="L516" i="10"/>
  <c r="A516" i="10"/>
  <c r="J516" i="10"/>
  <c r="M516" i="10"/>
  <c r="L517" i="10"/>
  <c r="A517" i="10"/>
  <c r="J517" i="10"/>
  <c r="M517" i="10"/>
  <c r="L518" i="10"/>
  <c r="A518" i="10"/>
  <c r="J518" i="10"/>
  <c r="M518" i="10"/>
  <c r="L519" i="10"/>
  <c r="A519" i="10"/>
  <c r="J519" i="10"/>
  <c r="M519" i="10"/>
  <c r="L520" i="10"/>
  <c r="A520" i="10"/>
  <c r="J520" i="10"/>
  <c r="M520" i="10"/>
  <c r="L521" i="10"/>
  <c r="A521" i="10"/>
  <c r="J521" i="10"/>
  <c r="M521" i="10"/>
  <c r="L522" i="10"/>
  <c r="A522" i="10"/>
  <c r="J522" i="10"/>
  <c r="M522" i="10"/>
  <c r="L523" i="10"/>
  <c r="A523" i="10"/>
  <c r="J523" i="10"/>
  <c r="M523" i="10"/>
  <c r="L524" i="10"/>
  <c r="A524" i="10"/>
  <c r="J524" i="10"/>
  <c r="M524" i="10"/>
  <c r="L525" i="10"/>
  <c r="A525" i="10"/>
  <c r="J525" i="10"/>
  <c r="M525" i="10"/>
  <c r="L526" i="10"/>
  <c r="A526" i="10"/>
  <c r="J526" i="10"/>
  <c r="M526" i="10"/>
  <c r="L527" i="10"/>
  <c r="A527" i="10"/>
  <c r="J527" i="10"/>
  <c r="M527" i="10"/>
  <c r="L528" i="10"/>
  <c r="A528" i="10"/>
  <c r="J528" i="10"/>
  <c r="M528" i="10"/>
  <c r="L529" i="10"/>
  <c r="A529" i="10"/>
  <c r="J529" i="10"/>
  <c r="M529" i="10"/>
  <c r="L530" i="10"/>
  <c r="A530" i="10"/>
  <c r="J530" i="10"/>
  <c r="M530" i="10"/>
  <c r="L531" i="10"/>
  <c r="A531" i="10"/>
  <c r="J531" i="10"/>
  <c r="M531" i="10"/>
  <c r="L532" i="10"/>
  <c r="A532" i="10"/>
  <c r="J532" i="10"/>
  <c r="M532" i="10"/>
  <c r="L533" i="10"/>
  <c r="A533" i="10"/>
  <c r="J533" i="10"/>
  <c r="M533" i="10"/>
  <c r="L534" i="10"/>
  <c r="A534" i="10"/>
  <c r="J534" i="10"/>
  <c r="M534" i="10"/>
  <c r="L535" i="10"/>
  <c r="A535" i="10"/>
  <c r="J535" i="10"/>
  <c r="M535" i="10"/>
  <c r="L536" i="10"/>
  <c r="A536" i="10"/>
  <c r="J536" i="10"/>
  <c r="M536" i="10"/>
  <c r="L537" i="10"/>
  <c r="A537" i="10"/>
  <c r="J537" i="10"/>
  <c r="M537" i="10"/>
  <c r="L538" i="10"/>
  <c r="A538" i="10"/>
  <c r="J538" i="10"/>
  <c r="M538" i="10"/>
  <c r="L539" i="10"/>
  <c r="A539" i="10"/>
  <c r="J539" i="10"/>
  <c r="M539" i="10"/>
  <c r="L540" i="10"/>
  <c r="A540" i="10"/>
  <c r="J540" i="10"/>
  <c r="M540" i="10"/>
  <c r="L541" i="10"/>
  <c r="A541" i="10"/>
  <c r="J541" i="10"/>
  <c r="M541" i="10"/>
  <c r="L542" i="10"/>
  <c r="A542" i="10"/>
  <c r="J542" i="10"/>
  <c r="M542" i="10"/>
  <c r="L543" i="10"/>
  <c r="A543" i="10"/>
  <c r="J543" i="10"/>
  <c r="M543" i="10"/>
  <c r="L544" i="10"/>
  <c r="A544" i="10"/>
  <c r="J544" i="10"/>
  <c r="M544" i="10"/>
  <c r="L545" i="10"/>
  <c r="A545" i="10"/>
  <c r="J545" i="10"/>
  <c r="M545" i="10"/>
  <c r="L546" i="10"/>
  <c r="A546" i="10"/>
  <c r="J546" i="10"/>
  <c r="M546" i="10"/>
  <c r="L547" i="10"/>
  <c r="A547" i="10"/>
  <c r="J547" i="10"/>
  <c r="M547" i="10"/>
  <c r="L548" i="10"/>
  <c r="A548" i="10"/>
  <c r="J548" i="10"/>
  <c r="M548" i="10"/>
  <c r="L549" i="10"/>
  <c r="A549" i="10"/>
  <c r="J549" i="10"/>
  <c r="M549" i="10"/>
  <c r="L550" i="10"/>
  <c r="A550" i="10"/>
  <c r="J550" i="10"/>
  <c r="M550" i="10"/>
  <c r="L551" i="10"/>
  <c r="A551" i="10"/>
  <c r="J551" i="10"/>
  <c r="M551" i="10"/>
  <c r="L552" i="10"/>
  <c r="A552" i="10"/>
  <c r="J552" i="10"/>
  <c r="M552" i="10"/>
  <c r="L553" i="10"/>
  <c r="A553" i="10"/>
  <c r="J553" i="10"/>
  <c r="M553" i="10"/>
  <c r="L554" i="10"/>
  <c r="A554" i="10"/>
  <c r="J554" i="10"/>
  <c r="M554" i="10"/>
  <c r="L555" i="10"/>
  <c r="A555" i="10"/>
  <c r="J555" i="10"/>
  <c r="M555" i="10"/>
  <c r="L556" i="10"/>
  <c r="A556" i="10"/>
  <c r="J556" i="10"/>
  <c r="M556" i="10"/>
  <c r="L557" i="10"/>
  <c r="A557" i="10"/>
  <c r="J557" i="10"/>
  <c r="M557" i="10"/>
  <c r="L558" i="10"/>
  <c r="A558" i="10"/>
  <c r="J558" i="10"/>
  <c r="M558" i="10"/>
  <c r="L559" i="10"/>
  <c r="A559" i="10"/>
  <c r="J559" i="10"/>
  <c r="M559" i="10"/>
  <c r="L560" i="10"/>
  <c r="A560" i="10"/>
  <c r="J560" i="10"/>
  <c r="M560" i="10"/>
  <c r="L561" i="10"/>
  <c r="A561" i="10"/>
  <c r="J561" i="10"/>
  <c r="M561" i="10"/>
  <c r="L562" i="10"/>
  <c r="A562" i="10"/>
  <c r="J562" i="10"/>
  <c r="M562" i="10"/>
  <c r="L563" i="10"/>
  <c r="A563" i="10"/>
  <c r="J563" i="10"/>
  <c r="M563" i="10"/>
  <c r="L564" i="10"/>
  <c r="A564" i="10"/>
  <c r="J564" i="10"/>
  <c r="M564" i="10"/>
  <c r="L565" i="10"/>
  <c r="A565" i="10"/>
  <c r="J565" i="10"/>
  <c r="M565" i="10"/>
  <c r="L566" i="10"/>
  <c r="A566" i="10"/>
  <c r="J566" i="10"/>
  <c r="M566" i="10"/>
  <c r="L567" i="10"/>
  <c r="A567" i="10"/>
  <c r="J567" i="10"/>
  <c r="M567" i="10"/>
  <c r="L568" i="10"/>
  <c r="A568" i="10"/>
  <c r="J568" i="10"/>
  <c r="M568" i="10"/>
  <c r="L569" i="10"/>
  <c r="A569" i="10"/>
  <c r="J569" i="10"/>
  <c r="M569" i="10"/>
  <c r="L570" i="10"/>
  <c r="A570" i="10"/>
  <c r="J570" i="10"/>
  <c r="M570" i="10"/>
  <c r="L571" i="10"/>
  <c r="A571" i="10"/>
  <c r="J571" i="10"/>
  <c r="M571" i="10"/>
  <c r="L572" i="10"/>
  <c r="A572" i="10"/>
  <c r="J572" i="10"/>
  <c r="M572" i="10"/>
  <c r="L573" i="10"/>
  <c r="A573" i="10"/>
  <c r="J573" i="10"/>
  <c r="M573" i="10"/>
  <c r="L574" i="10"/>
  <c r="A574" i="10"/>
  <c r="J574" i="10"/>
  <c r="M574" i="10"/>
  <c r="L575" i="10"/>
  <c r="A575" i="10"/>
  <c r="J575" i="10"/>
  <c r="M575" i="10"/>
  <c r="L576" i="10"/>
  <c r="A576" i="10"/>
  <c r="J576" i="10"/>
  <c r="M576" i="10"/>
  <c r="L577" i="10"/>
  <c r="A577" i="10"/>
  <c r="J577" i="10"/>
  <c r="M577" i="10"/>
  <c r="L578" i="10"/>
  <c r="A578" i="10"/>
  <c r="J578" i="10"/>
  <c r="M578" i="10"/>
  <c r="L579" i="10"/>
  <c r="A579" i="10"/>
  <c r="J579" i="10"/>
  <c r="M579" i="10"/>
  <c r="L580" i="10"/>
  <c r="A580" i="10"/>
  <c r="J580" i="10"/>
  <c r="M580" i="10"/>
  <c r="L581" i="10"/>
  <c r="A581" i="10"/>
  <c r="J581" i="10"/>
  <c r="M581" i="10"/>
  <c r="L582" i="10"/>
  <c r="A582" i="10"/>
  <c r="J582" i="10"/>
  <c r="M582" i="10"/>
  <c r="L583" i="10"/>
  <c r="A583" i="10"/>
  <c r="J583" i="10"/>
  <c r="M583" i="10"/>
  <c r="L584" i="10"/>
  <c r="A584" i="10"/>
  <c r="J584" i="10"/>
  <c r="M584" i="10"/>
  <c r="L585" i="10"/>
  <c r="A585" i="10"/>
  <c r="J585" i="10"/>
  <c r="M585" i="10"/>
  <c r="L586" i="10"/>
  <c r="A586" i="10"/>
  <c r="J586" i="10"/>
  <c r="M586" i="10"/>
  <c r="L587" i="10"/>
  <c r="A587" i="10"/>
  <c r="J587" i="10"/>
  <c r="M587" i="10"/>
  <c r="L588" i="10"/>
  <c r="A588" i="10"/>
  <c r="J588" i="10"/>
  <c r="M588" i="10"/>
  <c r="L589" i="10"/>
  <c r="A589" i="10"/>
  <c r="J589" i="10"/>
  <c r="M589" i="10"/>
  <c r="L590" i="10"/>
  <c r="A590" i="10"/>
  <c r="J590" i="10"/>
  <c r="M590" i="10"/>
  <c r="L591" i="10"/>
  <c r="A591" i="10"/>
  <c r="J591" i="10"/>
  <c r="M591" i="10"/>
  <c r="L592" i="10"/>
  <c r="A592" i="10"/>
  <c r="J592" i="10"/>
  <c r="M592" i="10"/>
  <c r="L593" i="10"/>
  <c r="A593" i="10"/>
  <c r="J593" i="10"/>
  <c r="M593" i="10"/>
  <c r="L594" i="10"/>
  <c r="A594" i="10"/>
  <c r="J594" i="10"/>
  <c r="M594" i="10"/>
  <c r="L595" i="10"/>
  <c r="A595" i="10"/>
  <c r="J595" i="10"/>
  <c r="M595" i="10"/>
  <c r="L596" i="10"/>
  <c r="A596" i="10"/>
  <c r="J596" i="10"/>
  <c r="M596" i="10"/>
  <c r="L597" i="10"/>
  <c r="A597" i="10"/>
  <c r="J597" i="10"/>
  <c r="M597" i="10"/>
  <c r="L598" i="10"/>
  <c r="A598" i="10"/>
  <c r="J598" i="10"/>
  <c r="M598" i="10"/>
  <c r="L599" i="10"/>
  <c r="A599" i="10"/>
  <c r="J599" i="10"/>
  <c r="M599" i="10"/>
  <c r="L600" i="10"/>
  <c r="A600" i="10"/>
  <c r="J600" i="10"/>
  <c r="M600" i="10"/>
  <c r="L601" i="10"/>
  <c r="A601" i="10"/>
  <c r="J601" i="10"/>
  <c r="M601" i="10"/>
  <c r="L602" i="10"/>
  <c r="A602" i="10"/>
  <c r="J602" i="10"/>
  <c r="M602" i="10"/>
  <c r="L603" i="10"/>
  <c r="A603" i="10"/>
  <c r="J603" i="10"/>
  <c r="M603" i="10"/>
  <c r="L604" i="10"/>
  <c r="A604" i="10"/>
  <c r="J604" i="10"/>
  <c r="M604" i="10"/>
  <c r="L605" i="10"/>
  <c r="A605" i="10"/>
  <c r="J605" i="10"/>
  <c r="M605" i="10"/>
  <c r="L606" i="10"/>
  <c r="A606" i="10"/>
  <c r="J606" i="10"/>
  <c r="M606" i="10"/>
  <c r="L607" i="10"/>
  <c r="A607" i="10"/>
  <c r="J607" i="10"/>
  <c r="M607" i="10"/>
  <c r="L608" i="10"/>
  <c r="A608" i="10"/>
  <c r="J608" i="10"/>
  <c r="M608" i="10"/>
  <c r="L609" i="10"/>
  <c r="A609" i="10"/>
  <c r="J609" i="10"/>
  <c r="M609" i="10"/>
  <c r="L610" i="10"/>
  <c r="A610" i="10"/>
  <c r="J610" i="10"/>
  <c r="M610" i="10"/>
  <c r="L611" i="10"/>
  <c r="A611" i="10"/>
  <c r="J611" i="10"/>
  <c r="M611" i="10"/>
  <c r="L612" i="10"/>
  <c r="A612" i="10"/>
  <c r="J612" i="10"/>
  <c r="M612" i="10"/>
  <c r="L613" i="10"/>
  <c r="A613" i="10"/>
  <c r="J613" i="10"/>
  <c r="M613" i="10"/>
  <c r="L614" i="10"/>
  <c r="A614" i="10"/>
  <c r="J614" i="10"/>
  <c r="M614" i="10"/>
  <c r="L615" i="10"/>
  <c r="A615" i="10"/>
  <c r="J615" i="10"/>
  <c r="M615" i="10"/>
  <c r="L616" i="10"/>
  <c r="A616" i="10"/>
  <c r="J616" i="10"/>
  <c r="M616" i="10"/>
  <c r="L617" i="10"/>
  <c r="A617" i="10"/>
  <c r="J617" i="10"/>
  <c r="M617" i="10"/>
  <c r="L618" i="10"/>
  <c r="A618" i="10"/>
  <c r="J618" i="10"/>
  <c r="M618" i="10"/>
  <c r="L619" i="10"/>
  <c r="A619" i="10"/>
  <c r="J619" i="10"/>
  <c r="M619" i="10"/>
  <c r="L620" i="10"/>
  <c r="A620" i="10"/>
  <c r="J620" i="10"/>
  <c r="M620" i="10"/>
  <c r="L621" i="10"/>
  <c r="A621" i="10"/>
  <c r="J621" i="10"/>
  <c r="M621" i="10"/>
  <c r="L622" i="10"/>
  <c r="A622" i="10"/>
  <c r="J622" i="10"/>
  <c r="M622" i="10"/>
  <c r="L623" i="10"/>
  <c r="A623" i="10"/>
  <c r="J623" i="10"/>
  <c r="M623" i="10"/>
  <c r="L624" i="10"/>
  <c r="A624" i="10"/>
  <c r="J624" i="10"/>
  <c r="M624" i="10"/>
  <c r="L625" i="10"/>
  <c r="A625" i="10"/>
  <c r="J625" i="10"/>
  <c r="M625" i="10"/>
  <c r="L626" i="10"/>
  <c r="A626" i="10"/>
  <c r="J626" i="10"/>
  <c r="M626" i="10"/>
  <c r="L627" i="10"/>
  <c r="A627" i="10"/>
  <c r="J627" i="10"/>
  <c r="M627" i="10"/>
  <c r="L628" i="10"/>
  <c r="A628" i="10"/>
  <c r="J628" i="10"/>
  <c r="M628" i="10"/>
  <c r="L629" i="10"/>
  <c r="A629" i="10"/>
  <c r="J629" i="10"/>
  <c r="M629" i="10"/>
  <c r="L630" i="10"/>
  <c r="A630" i="10"/>
  <c r="J630" i="10"/>
  <c r="M630" i="10"/>
  <c r="L631" i="10"/>
  <c r="A631" i="10"/>
  <c r="J631" i="10"/>
  <c r="M631" i="10"/>
  <c r="L632" i="10"/>
  <c r="A632" i="10"/>
  <c r="J632" i="10"/>
  <c r="M632" i="10"/>
  <c r="L633" i="10"/>
  <c r="A633" i="10"/>
  <c r="J633" i="10"/>
  <c r="M633" i="10"/>
  <c r="L634" i="10"/>
  <c r="A634" i="10"/>
  <c r="J634" i="10"/>
  <c r="M634" i="10"/>
  <c r="L635" i="10"/>
  <c r="A635" i="10"/>
  <c r="J635" i="10"/>
  <c r="M635" i="10"/>
  <c r="L636" i="10"/>
  <c r="A636" i="10"/>
  <c r="J636" i="10"/>
  <c r="M636" i="10"/>
  <c r="L637" i="10"/>
  <c r="A637" i="10"/>
  <c r="J637" i="10"/>
  <c r="M637" i="10"/>
  <c r="L638" i="10"/>
  <c r="A638" i="10"/>
  <c r="J638" i="10"/>
  <c r="M638" i="10"/>
  <c r="L639" i="10"/>
  <c r="A639" i="10"/>
  <c r="J639" i="10"/>
  <c r="M639" i="10"/>
  <c r="L640" i="10"/>
  <c r="A640" i="10"/>
  <c r="J640" i="10"/>
  <c r="M640" i="10"/>
  <c r="L641" i="10"/>
  <c r="A641" i="10"/>
  <c r="J641" i="10"/>
  <c r="M641" i="10"/>
  <c r="L642" i="10"/>
  <c r="A642" i="10"/>
  <c r="J642" i="10"/>
  <c r="M642" i="10"/>
  <c r="L643" i="10"/>
  <c r="A643" i="10"/>
  <c r="J643" i="10"/>
  <c r="M643" i="10"/>
  <c r="L644" i="10"/>
  <c r="A644" i="10"/>
  <c r="J644" i="10"/>
  <c r="M644" i="10"/>
  <c r="L645" i="10"/>
  <c r="A645" i="10"/>
  <c r="J645" i="10"/>
  <c r="M645" i="10"/>
  <c r="L646" i="10"/>
  <c r="A646" i="10"/>
  <c r="J646" i="10"/>
  <c r="M646" i="10"/>
  <c r="L647" i="10"/>
  <c r="A647" i="10"/>
  <c r="J647" i="10"/>
  <c r="M647" i="10"/>
  <c r="L648" i="10"/>
  <c r="A648" i="10"/>
  <c r="J648" i="10"/>
  <c r="M648" i="10"/>
  <c r="L649" i="10"/>
  <c r="A649" i="10"/>
  <c r="J649" i="10"/>
  <c r="M649" i="10"/>
  <c r="L650" i="10"/>
  <c r="A650" i="10"/>
  <c r="J650" i="10"/>
  <c r="M650" i="10"/>
  <c r="L651" i="10"/>
  <c r="A651" i="10"/>
  <c r="J651" i="10"/>
  <c r="M651" i="10"/>
  <c r="L652" i="10"/>
  <c r="A652" i="10"/>
  <c r="J652" i="10"/>
  <c r="M652" i="10"/>
  <c r="L653" i="10"/>
  <c r="A653" i="10"/>
  <c r="J653" i="10"/>
  <c r="M653" i="10"/>
  <c r="L654" i="10"/>
  <c r="A654" i="10"/>
  <c r="J654" i="10"/>
  <c r="M654" i="10"/>
  <c r="L655" i="10"/>
  <c r="A655" i="10"/>
  <c r="J655" i="10"/>
  <c r="M655" i="10"/>
  <c r="L656" i="10"/>
  <c r="A656" i="10"/>
  <c r="J656" i="10"/>
  <c r="M656" i="10"/>
  <c r="L657" i="10"/>
  <c r="A657" i="10"/>
  <c r="J657" i="10"/>
  <c r="M657" i="10"/>
  <c r="L658" i="10"/>
  <c r="A658" i="10"/>
  <c r="J658" i="10"/>
  <c r="M658" i="10"/>
  <c r="L659" i="10"/>
  <c r="A659" i="10"/>
  <c r="J659" i="10"/>
  <c r="M659" i="10"/>
  <c r="L660" i="10"/>
  <c r="A660" i="10"/>
  <c r="J660" i="10"/>
  <c r="M660" i="10"/>
  <c r="L661" i="10"/>
  <c r="A661" i="10"/>
  <c r="J661" i="10"/>
  <c r="M661" i="10"/>
  <c r="L662" i="10"/>
  <c r="A662" i="10"/>
  <c r="J662" i="10"/>
  <c r="M662" i="10"/>
  <c r="L663" i="10"/>
  <c r="A663" i="10"/>
  <c r="J663" i="10"/>
  <c r="M663" i="10"/>
  <c r="L664" i="10"/>
  <c r="A664" i="10"/>
  <c r="J664" i="10"/>
  <c r="M664" i="10"/>
  <c r="L665" i="10"/>
  <c r="A665" i="10"/>
  <c r="J665" i="10"/>
  <c r="M665" i="10"/>
  <c r="L666" i="10"/>
  <c r="A666" i="10"/>
  <c r="J666" i="10"/>
  <c r="M666" i="10"/>
  <c r="L667" i="10"/>
  <c r="A667" i="10"/>
  <c r="J667" i="10"/>
  <c r="M667" i="10"/>
  <c r="L668" i="10"/>
  <c r="A668" i="10"/>
  <c r="J668" i="10"/>
  <c r="M668" i="10"/>
  <c r="L669" i="10"/>
  <c r="A669" i="10"/>
  <c r="J669" i="10"/>
  <c r="M669" i="10"/>
  <c r="L670" i="10"/>
  <c r="A670" i="10"/>
  <c r="J670" i="10"/>
  <c r="M670" i="10"/>
  <c r="L671" i="10"/>
  <c r="A671" i="10"/>
  <c r="J671" i="10"/>
  <c r="M671" i="10"/>
  <c r="L672" i="10"/>
  <c r="A672" i="10"/>
  <c r="J672" i="10"/>
  <c r="M672" i="10"/>
  <c r="L673" i="10"/>
  <c r="A673" i="10"/>
  <c r="J673" i="10"/>
  <c r="M673" i="10"/>
  <c r="L674" i="10"/>
  <c r="A674" i="10"/>
  <c r="J674" i="10"/>
  <c r="M674" i="10"/>
  <c r="L675" i="10"/>
  <c r="A675" i="10"/>
  <c r="J675" i="10"/>
  <c r="M675" i="10"/>
  <c r="L676" i="10"/>
  <c r="A676" i="10"/>
  <c r="J676" i="10"/>
  <c r="M676" i="10"/>
  <c r="L677" i="10"/>
  <c r="A677" i="10"/>
  <c r="J677" i="10"/>
  <c r="M677" i="10"/>
  <c r="L678" i="10"/>
  <c r="A678" i="10"/>
  <c r="J678" i="10"/>
  <c r="M678" i="10"/>
  <c r="L679" i="10"/>
  <c r="A679" i="10"/>
  <c r="J679" i="10"/>
  <c r="M679" i="10"/>
  <c r="L680" i="10"/>
  <c r="A680" i="10"/>
  <c r="J680" i="10"/>
  <c r="M680" i="10"/>
  <c r="L681" i="10"/>
  <c r="A681" i="10"/>
  <c r="J681" i="10"/>
  <c r="M681" i="10"/>
  <c r="L682" i="10"/>
  <c r="A682" i="10"/>
  <c r="J682" i="10"/>
  <c r="M682" i="10"/>
  <c r="L683" i="10"/>
  <c r="A683" i="10"/>
  <c r="J683" i="10"/>
  <c r="M683" i="10"/>
  <c r="L684" i="10"/>
  <c r="A684" i="10"/>
  <c r="J684" i="10"/>
  <c r="M684" i="10"/>
  <c r="L685" i="10"/>
  <c r="A685" i="10"/>
  <c r="J685" i="10"/>
  <c r="M685" i="10"/>
  <c r="L686" i="10"/>
  <c r="A686" i="10"/>
  <c r="J686" i="10"/>
  <c r="M686" i="10"/>
  <c r="L687" i="10"/>
  <c r="A687" i="10"/>
  <c r="J687" i="10"/>
  <c r="M687" i="10"/>
  <c r="L688" i="10"/>
  <c r="A688" i="10"/>
  <c r="J688" i="10"/>
  <c r="M688" i="10"/>
  <c r="L689" i="10"/>
  <c r="A689" i="10"/>
  <c r="J689" i="10"/>
  <c r="M689" i="10"/>
  <c r="L690" i="10"/>
  <c r="A690" i="10"/>
  <c r="J690" i="10"/>
  <c r="M690" i="10"/>
  <c r="L691" i="10"/>
  <c r="A691" i="10"/>
  <c r="J691" i="10"/>
  <c r="M691" i="10"/>
  <c r="L692" i="10"/>
  <c r="A692" i="10"/>
  <c r="J692" i="10"/>
  <c r="M692" i="10"/>
  <c r="L693" i="10"/>
  <c r="A693" i="10"/>
  <c r="J693" i="10"/>
  <c r="M693" i="10"/>
  <c r="L694" i="10"/>
  <c r="A694" i="10"/>
  <c r="J694" i="10"/>
  <c r="M694" i="10"/>
  <c r="L695" i="10"/>
  <c r="A695" i="10"/>
  <c r="J695" i="10"/>
  <c r="M695" i="10"/>
  <c r="L696" i="10"/>
  <c r="A696" i="10"/>
  <c r="J696" i="10"/>
  <c r="M696" i="10"/>
  <c r="L697" i="10"/>
  <c r="A697" i="10"/>
  <c r="J697" i="10"/>
  <c r="M697" i="10"/>
  <c r="L698" i="10"/>
  <c r="A698" i="10"/>
  <c r="J698" i="10"/>
  <c r="M698" i="10"/>
  <c r="L699" i="10"/>
  <c r="A699" i="10"/>
  <c r="J699" i="10"/>
  <c r="M699" i="10"/>
  <c r="L700" i="10"/>
  <c r="A700" i="10"/>
  <c r="J700" i="10"/>
  <c r="M700" i="10"/>
  <c r="L701" i="10"/>
  <c r="A701" i="10"/>
  <c r="J701" i="10"/>
  <c r="M701" i="10"/>
  <c r="L702" i="10"/>
  <c r="A702" i="10"/>
  <c r="J702" i="10"/>
  <c r="M702" i="10"/>
  <c r="L703" i="10"/>
  <c r="A703" i="10"/>
  <c r="J703" i="10"/>
  <c r="M703" i="10"/>
  <c r="L704" i="10"/>
  <c r="A704" i="10"/>
  <c r="J704" i="10"/>
  <c r="M704" i="10"/>
  <c r="L705" i="10"/>
  <c r="A705" i="10"/>
  <c r="J705" i="10"/>
  <c r="M705" i="10"/>
  <c r="L706" i="10"/>
  <c r="A706" i="10"/>
  <c r="J706" i="10"/>
  <c r="M706" i="10"/>
  <c r="L707" i="10"/>
  <c r="A707" i="10"/>
  <c r="J707" i="10"/>
  <c r="M707" i="10"/>
  <c r="L708" i="10"/>
  <c r="A708" i="10"/>
  <c r="J708" i="10"/>
  <c r="M708" i="10"/>
  <c r="L709" i="10"/>
  <c r="A709" i="10"/>
  <c r="J709" i="10"/>
  <c r="M709" i="10"/>
  <c r="L710" i="10"/>
  <c r="A710" i="10"/>
  <c r="J710" i="10"/>
  <c r="M710" i="10"/>
  <c r="L711" i="10"/>
  <c r="A711" i="10"/>
  <c r="J711" i="10"/>
  <c r="M711" i="10"/>
  <c r="L712" i="10"/>
  <c r="A712" i="10"/>
  <c r="J712" i="10"/>
  <c r="M712" i="10"/>
  <c r="L713" i="10"/>
  <c r="A713" i="10"/>
  <c r="J713" i="10"/>
  <c r="M713" i="10"/>
  <c r="L714" i="10"/>
  <c r="A714" i="10"/>
  <c r="J714" i="10"/>
  <c r="M714" i="10"/>
  <c r="L715" i="10"/>
  <c r="A715" i="10"/>
  <c r="J715" i="10"/>
  <c r="M715" i="10"/>
  <c r="L716" i="10"/>
  <c r="A716" i="10"/>
  <c r="J716" i="10"/>
  <c r="M716" i="10"/>
  <c r="L717" i="10"/>
  <c r="A717" i="10"/>
  <c r="J717" i="10"/>
  <c r="M717" i="10"/>
  <c r="L718" i="10"/>
  <c r="A718" i="10"/>
  <c r="J718" i="10"/>
  <c r="M718" i="10"/>
  <c r="L719" i="10"/>
  <c r="A719" i="10"/>
  <c r="J719" i="10"/>
  <c r="M719" i="10"/>
  <c r="L720" i="10"/>
  <c r="A720" i="10"/>
  <c r="J720" i="10"/>
  <c r="M720" i="10"/>
  <c r="L721" i="10"/>
  <c r="A721" i="10"/>
  <c r="J721" i="10"/>
  <c r="M721" i="10"/>
  <c r="L722" i="10"/>
  <c r="A722" i="10"/>
  <c r="J722" i="10"/>
  <c r="M722" i="10"/>
  <c r="L723" i="10"/>
  <c r="A723" i="10"/>
  <c r="J723" i="10"/>
  <c r="M723" i="10"/>
  <c r="L724" i="10"/>
  <c r="A724" i="10"/>
  <c r="J724" i="10"/>
  <c r="M724" i="10"/>
  <c r="L725" i="10"/>
  <c r="A725" i="10"/>
  <c r="J725" i="10"/>
  <c r="M725" i="10"/>
  <c r="L726" i="10"/>
  <c r="A726" i="10"/>
  <c r="J726" i="10"/>
  <c r="M726" i="10"/>
  <c r="L727" i="10"/>
  <c r="A727" i="10"/>
  <c r="J727" i="10"/>
  <c r="M727" i="10"/>
  <c r="L728" i="10"/>
  <c r="A728" i="10"/>
  <c r="J728" i="10"/>
  <c r="M728" i="10"/>
  <c r="L729" i="10"/>
  <c r="A729" i="10"/>
  <c r="J729" i="10"/>
  <c r="M729" i="10"/>
  <c r="L3" i="10"/>
  <c r="A3" i="10"/>
  <c r="J3" i="10"/>
  <c r="M3" i="10"/>
  <c r="AF2" i="2"/>
  <c r="P10" i="2"/>
  <c r="P1" i="2"/>
  <c r="P2" i="2"/>
  <c r="P3" i="2"/>
  <c r="P4" i="2"/>
  <c r="P5" i="2"/>
  <c r="P6" i="2"/>
  <c r="P7" i="2"/>
  <c r="P8" i="2"/>
  <c r="P9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R10" i="2"/>
  <c r="R11" i="2"/>
  <c r="R13" i="2"/>
  <c r="R19" i="2"/>
  <c r="R21" i="2"/>
  <c r="R22" i="2"/>
  <c r="R28" i="2"/>
  <c r="R29" i="2"/>
  <c r="R39" i="2"/>
  <c r="R42" i="2"/>
  <c r="R2" i="2"/>
  <c r="R4" i="2"/>
  <c r="R3" i="2"/>
  <c r="R5" i="2"/>
  <c r="R6" i="2"/>
  <c r="R9" i="2"/>
  <c r="R14" i="2"/>
  <c r="R16" i="2"/>
  <c r="R18" i="2"/>
  <c r="R23" i="2"/>
  <c r="R26" i="2"/>
  <c r="R27" i="2"/>
  <c r="R30" i="2"/>
  <c r="R32" i="2"/>
  <c r="R33" i="2"/>
  <c r="R35" i="2"/>
  <c r="R40" i="2"/>
  <c r="R43" i="2"/>
  <c r="R1" i="2"/>
  <c r="R7" i="2"/>
  <c r="R8" i="2"/>
  <c r="R15" i="2"/>
  <c r="R17" i="2"/>
  <c r="R20" i="2"/>
  <c r="R24" i="2"/>
  <c r="R25" i="2"/>
  <c r="R31" i="2"/>
  <c r="R34" i="2"/>
  <c r="R36" i="2"/>
  <c r="R37" i="2"/>
  <c r="R38" i="2"/>
  <c r="R41" i="2"/>
  <c r="R12" i="2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N162" i="10"/>
  <c r="N163" i="10"/>
  <c r="N164" i="10"/>
  <c r="N165" i="10"/>
  <c r="N166" i="10"/>
  <c r="N167" i="10"/>
  <c r="N168" i="10"/>
  <c r="N169" i="10"/>
  <c r="N170" i="10"/>
  <c r="N171" i="10"/>
  <c r="N172" i="10"/>
  <c r="N173" i="10"/>
  <c r="N174" i="10"/>
  <c r="N175" i="10"/>
  <c r="N176" i="10"/>
  <c r="N177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N190" i="10"/>
  <c r="N191" i="10"/>
  <c r="N192" i="10"/>
  <c r="N193" i="10"/>
  <c r="N194" i="10"/>
  <c r="N195" i="10"/>
  <c r="N196" i="10"/>
  <c r="N197" i="10"/>
  <c r="N198" i="10"/>
  <c r="N199" i="10"/>
  <c r="N200" i="10"/>
  <c r="N201" i="10"/>
  <c r="N202" i="10"/>
  <c r="N203" i="10"/>
  <c r="N204" i="10"/>
  <c r="N205" i="10"/>
  <c r="N206" i="10"/>
  <c r="N207" i="10"/>
  <c r="N208" i="10"/>
  <c r="N209" i="10"/>
  <c r="N210" i="10"/>
  <c r="N211" i="10"/>
  <c r="N212" i="10"/>
  <c r="N213" i="10"/>
  <c r="N214" i="10"/>
  <c r="N215" i="10"/>
  <c r="N216" i="10"/>
  <c r="N217" i="10"/>
  <c r="N218" i="10"/>
  <c r="N219" i="10"/>
  <c r="N220" i="10"/>
  <c r="N221" i="10"/>
  <c r="N222" i="10"/>
  <c r="N223" i="10"/>
  <c r="N224" i="10"/>
  <c r="N225" i="10"/>
  <c r="N226" i="10"/>
  <c r="N227" i="10"/>
  <c r="N228" i="10"/>
  <c r="N229" i="10"/>
  <c r="N230" i="10"/>
  <c r="N231" i="10"/>
  <c r="N232" i="10"/>
  <c r="N233" i="10"/>
  <c r="N234" i="10"/>
  <c r="N235" i="10"/>
  <c r="N236" i="10"/>
  <c r="N237" i="10"/>
  <c r="N238" i="10"/>
  <c r="N239" i="10"/>
  <c r="N240" i="10"/>
  <c r="N241" i="10"/>
  <c r="N242" i="10"/>
  <c r="N243" i="10"/>
  <c r="N244" i="10"/>
  <c r="N245" i="10"/>
  <c r="N246" i="10"/>
  <c r="N247" i="10"/>
  <c r="N248" i="10"/>
  <c r="N249" i="10"/>
  <c r="N250" i="10"/>
  <c r="N251" i="10"/>
  <c r="N252" i="10"/>
  <c r="N253" i="10"/>
  <c r="N254" i="10"/>
  <c r="N255" i="10"/>
  <c r="N256" i="10"/>
  <c r="N257" i="10"/>
  <c r="N258" i="10"/>
  <c r="N259" i="10"/>
  <c r="N260" i="10"/>
  <c r="N261" i="10"/>
  <c r="N262" i="10"/>
  <c r="N263" i="10"/>
  <c r="N264" i="10"/>
  <c r="N265" i="10"/>
  <c r="N266" i="10"/>
  <c r="N267" i="10"/>
  <c r="N268" i="10"/>
  <c r="N269" i="10"/>
  <c r="N270" i="10"/>
  <c r="N271" i="10"/>
  <c r="N272" i="10"/>
  <c r="N273" i="10"/>
  <c r="N274" i="10"/>
  <c r="N275" i="10"/>
  <c r="N276" i="10"/>
  <c r="N277" i="10"/>
  <c r="N278" i="10"/>
  <c r="N279" i="10"/>
  <c r="N280" i="10"/>
  <c r="N281" i="10"/>
  <c r="N282" i="10"/>
  <c r="N283" i="10"/>
  <c r="N284" i="10"/>
  <c r="N285" i="10"/>
  <c r="N286" i="10"/>
  <c r="N287" i="10"/>
  <c r="N288" i="10"/>
  <c r="N289" i="10"/>
  <c r="N290" i="10"/>
  <c r="N291" i="10"/>
  <c r="N292" i="10"/>
  <c r="N293" i="10"/>
  <c r="N294" i="10"/>
  <c r="N295" i="10"/>
  <c r="N296" i="10"/>
  <c r="N297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310" i="10"/>
  <c r="N311" i="10"/>
  <c r="N312" i="10"/>
  <c r="N313" i="10"/>
  <c r="N314" i="10"/>
  <c r="N315" i="10"/>
  <c r="N316" i="10"/>
  <c r="N317" i="10"/>
  <c r="N318" i="10"/>
  <c r="N319" i="10"/>
  <c r="N320" i="10"/>
  <c r="N321" i="10"/>
  <c r="N322" i="10"/>
  <c r="N323" i="10"/>
  <c r="N324" i="10"/>
  <c r="N325" i="10"/>
  <c r="N326" i="10"/>
  <c r="N327" i="10"/>
  <c r="N328" i="10"/>
  <c r="N329" i="10"/>
  <c r="N330" i="10"/>
  <c r="N331" i="10"/>
  <c r="N332" i="10"/>
  <c r="N333" i="10"/>
  <c r="N334" i="10"/>
  <c r="N335" i="10"/>
  <c r="N336" i="10"/>
  <c r="N337" i="10"/>
  <c r="N338" i="10"/>
  <c r="N339" i="10"/>
  <c r="N340" i="10"/>
  <c r="N341" i="10"/>
  <c r="N342" i="10"/>
  <c r="N343" i="10"/>
  <c r="N344" i="10"/>
  <c r="N345" i="10"/>
  <c r="N346" i="10"/>
  <c r="N347" i="10"/>
  <c r="N348" i="10"/>
  <c r="N349" i="10"/>
  <c r="N350" i="10"/>
  <c r="N351" i="10"/>
  <c r="N352" i="10"/>
  <c r="N353" i="10"/>
  <c r="N354" i="10"/>
  <c r="N355" i="10"/>
  <c r="N356" i="10"/>
  <c r="N357" i="10"/>
  <c r="N358" i="10"/>
  <c r="N359" i="10"/>
  <c r="N360" i="10"/>
  <c r="N361" i="10"/>
  <c r="N362" i="10"/>
  <c r="N363" i="10"/>
  <c r="N364" i="10"/>
  <c r="N365" i="10"/>
  <c r="N366" i="10"/>
  <c r="N367" i="10"/>
  <c r="N368" i="10"/>
  <c r="N369" i="10"/>
  <c r="N370" i="10"/>
  <c r="N371" i="10"/>
  <c r="N372" i="10"/>
  <c r="N373" i="10"/>
  <c r="N374" i="10"/>
  <c r="N375" i="10"/>
  <c r="N376" i="10"/>
  <c r="N377" i="10"/>
  <c r="N378" i="10"/>
  <c r="N379" i="10"/>
  <c r="N380" i="10"/>
  <c r="N381" i="10"/>
  <c r="N382" i="10"/>
  <c r="N383" i="10"/>
  <c r="N384" i="10"/>
  <c r="N385" i="10"/>
  <c r="N386" i="10"/>
  <c r="N387" i="10"/>
  <c r="N388" i="10"/>
  <c r="N389" i="10"/>
  <c r="N390" i="10"/>
  <c r="N391" i="10"/>
  <c r="N392" i="10"/>
  <c r="N393" i="10"/>
  <c r="N394" i="10"/>
  <c r="N395" i="10"/>
  <c r="N396" i="10"/>
  <c r="N397" i="10"/>
  <c r="N398" i="10"/>
  <c r="N399" i="10"/>
  <c r="N400" i="10"/>
  <c r="N401" i="10"/>
  <c r="N402" i="10"/>
  <c r="N403" i="10"/>
  <c r="N404" i="10"/>
  <c r="N405" i="10"/>
  <c r="N406" i="10"/>
  <c r="N407" i="10"/>
  <c r="N408" i="10"/>
  <c r="N409" i="10"/>
  <c r="N410" i="10"/>
  <c r="N411" i="10"/>
  <c r="N412" i="10"/>
  <c r="N413" i="10"/>
  <c r="N414" i="10"/>
  <c r="N415" i="10"/>
  <c r="N416" i="10"/>
  <c r="N417" i="10"/>
  <c r="N418" i="10"/>
  <c r="N419" i="10"/>
  <c r="N420" i="10"/>
  <c r="N421" i="10"/>
  <c r="N422" i="10"/>
  <c r="N423" i="10"/>
  <c r="N424" i="10"/>
  <c r="N425" i="10"/>
  <c r="N426" i="10"/>
  <c r="N427" i="10"/>
  <c r="N428" i="10"/>
  <c r="N429" i="10"/>
  <c r="N430" i="10"/>
  <c r="N431" i="10"/>
  <c r="N432" i="10"/>
  <c r="N433" i="10"/>
  <c r="N434" i="10"/>
  <c r="N435" i="10"/>
  <c r="N436" i="10"/>
  <c r="N437" i="10"/>
  <c r="N438" i="10"/>
  <c r="N439" i="10"/>
  <c r="N440" i="10"/>
  <c r="N441" i="10"/>
  <c r="N442" i="10"/>
  <c r="N443" i="10"/>
  <c r="N444" i="10"/>
  <c r="N445" i="10"/>
  <c r="N446" i="10"/>
  <c r="N447" i="10"/>
  <c r="N448" i="10"/>
  <c r="N449" i="10"/>
  <c r="N450" i="10"/>
  <c r="N451" i="10"/>
  <c r="N452" i="10"/>
  <c r="N453" i="10"/>
  <c r="N454" i="10"/>
  <c r="N455" i="10"/>
  <c r="N456" i="10"/>
  <c r="N457" i="10"/>
  <c r="N458" i="10"/>
  <c r="N459" i="10"/>
  <c r="N460" i="10"/>
  <c r="N461" i="10"/>
  <c r="N462" i="10"/>
  <c r="N463" i="10"/>
  <c r="N464" i="10"/>
  <c r="N465" i="10"/>
  <c r="N466" i="10"/>
  <c r="N467" i="10"/>
  <c r="N468" i="10"/>
  <c r="N469" i="10"/>
  <c r="N470" i="10"/>
  <c r="N471" i="10"/>
  <c r="N472" i="10"/>
  <c r="N473" i="10"/>
  <c r="N474" i="10"/>
  <c r="N475" i="10"/>
  <c r="N476" i="10"/>
  <c r="N477" i="10"/>
  <c r="N478" i="10"/>
  <c r="N479" i="10"/>
  <c r="N480" i="10"/>
  <c r="N481" i="10"/>
  <c r="N482" i="10"/>
  <c r="N483" i="10"/>
  <c r="N484" i="10"/>
  <c r="N485" i="10"/>
  <c r="N486" i="10"/>
  <c r="N487" i="10"/>
  <c r="N488" i="10"/>
  <c r="N489" i="10"/>
  <c r="N490" i="10"/>
  <c r="N491" i="10"/>
  <c r="N492" i="10"/>
  <c r="N493" i="10"/>
  <c r="N494" i="10"/>
  <c r="N495" i="10"/>
  <c r="N496" i="10"/>
  <c r="N497" i="10"/>
  <c r="N498" i="10"/>
  <c r="N499" i="10"/>
  <c r="N500" i="10"/>
  <c r="N501" i="10"/>
  <c r="N502" i="10"/>
  <c r="N503" i="10"/>
  <c r="N504" i="10"/>
  <c r="N505" i="10"/>
  <c r="N506" i="10"/>
  <c r="N507" i="10"/>
  <c r="N508" i="10"/>
  <c r="N509" i="10"/>
  <c r="N510" i="10"/>
  <c r="N511" i="10"/>
  <c r="N512" i="10"/>
  <c r="N513" i="10"/>
  <c r="N514" i="10"/>
  <c r="N515" i="10"/>
  <c r="N516" i="10"/>
  <c r="N517" i="10"/>
  <c r="N518" i="10"/>
  <c r="N519" i="10"/>
  <c r="N520" i="10"/>
  <c r="N521" i="10"/>
  <c r="N522" i="10"/>
  <c r="N523" i="10"/>
  <c r="N524" i="10"/>
  <c r="N525" i="10"/>
  <c r="N526" i="10"/>
  <c r="N527" i="10"/>
  <c r="N528" i="10"/>
  <c r="N529" i="10"/>
  <c r="N530" i="10"/>
  <c r="N531" i="10"/>
  <c r="N532" i="10"/>
  <c r="N533" i="10"/>
  <c r="N534" i="10"/>
  <c r="N535" i="10"/>
  <c r="N536" i="10"/>
  <c r="N537" i="10"/>
  <c r="N538" i="10"/>
  <c r="N539" i="10"/>
  <c r="N540" i="10"/>
  <c r="N541" i="10"/>
  <c r="N542" i="10"/>
  <c r="N543" i="10"/>
  <c r="N544" i="10"/>
  <c r="N545" i="10"/>
  <c r="N546" i="10"/>
  <c r="N547" i="10"/>
  <c r="N548" i="10"/>
  <c r="N549" i="10"/>
  <c r="N550" i="10"/>
  <c r="N551" i="10"/>
  <c r="N552" i="10"/>
  <c r="N553" i="10"/>
  <c r="N554" i="10"/>
  <c r="N555" i="10"/>
  <c r="N556" i="10"/>
  <c r="N557" i="10"/>
  <c r="N558" i="10"/>
  <c r="N559" i="10"/>
  <c r="N560" i="10"/>
  <c r="N561" i="10"/>
  <c r="N562" i="10"/>
  <c r="N563" i="10"/>
  <c r="N564" i="10"/>
  <c r="N565" i="10"/>
  <c r="N566" i="10"/>
  <c r="N567" i="10"/>
  <c r="N568" i="10"/>
  <c r="N569" i="10"/>
  <c r="N570" i="10"/>
  <c r="N571" i="10"/>
  <c r="N572" i="10"/>
  <c r="N573" i="10"/>
  <c r="N574" i="10"/>
  <c r="N575" i="10"/>
  <c r="N576" i="10"/>
  <c r="N577" i="10"/>
  <c r="N578" i="10"/>
  <c r="N579" i="10"/>
  <c r="N580" i="10"/>
  <c r="N581" i="10"/>
  <c r="N582" i="10"/>
  <c r="N583" i="10"/>
  <c r="N584" i="10"/>
  <c r="N585" i="10"/>
  <c r="N586" i="10"/>
  <c r="N587" i="10"/>
  <c r="N588" i="10"/>
  <c r="N589" i="10"/>
  <c r="N590" i="10"/>
  <c r="N591" i="10"/>
  <c r="N592" i="10"/>
  <c r="N593" i="10"/>
  <c r="N594" i="10"/>
  <c r="N595" i="10"/>
  <c r="N596" i="10"/>
  <c r="N597" i="10"/>
  <c r="N598" i="10"/>
  <c r="N599" i="10"/>
  <c r="N600" i="10"/>
  <c r="N601" i="10"/>
  <c r="N602" i="10"/>
  <c r="N603" i="10"/>
  <c r="N604" i="10"/>
  <c r="N605" i="10"/>
  <c r="N606" i="10"/>
  <c r="N607" i="10"/>
  <c r="N608" i="10"/>
  <c r="N609" i="10"/>
  <c r="N610" i="10"/>
  <c r="N611" i="10"/>
  <c r="N612" i="10"/>
  <c r="N613" i="10"/>
  <c r="N614" i="10"/>
  <c r="N615" i="10"/>
  <c r="N616" i="10"/>
  <c r="N617" i="10"/>
  <c r="N618" i="10"/>
  <c r="N619" i="10"/>
  <c r="N620" i="10"/>
  <c r="N621" i="10"/>
  <c r="N622" i="10"/>
  <c r="N623" i="10"/>
  <c r="N624" i="10"/>
  <c r="N625" i="10"/>
  <c r="N626" i="10"/>
  <c r="N627" i="10"/>
  <c r="N628" i="10"/>
  <c r="N629" i="10"/>
  <c r="N630" i="10"/>
  <c r="N631" i="10"/>
  <c r="N632" i="10"/>
  <c r="N633" i="10"/>
  <c r="N634" i="10"/>
  <c r="N635" i="10"/>
  <c r="N636" i="10"/>
  <c r="N637" i="10"/>
  <c r="N638" i="10"/>
  <c r="N639" i="10"/>
  <c r="N640" i="10"/>
  <c r="N641" i="10"/>
  <c r="N642" i="10"/>
  <c r="N643" i="10"/>
  <c r="N644" i="10"/>
  <c r="N645" i="10"/>
  <c r="N646" i="10"/>
  <c r="N647" i="10"/>
  <c r="N648" i="10"/>
  <c r="N649" i="10"/>
  <c r="N650" i="10"/>
  <c r="N651" i="10"/>
  <c r="N652" i="10"/>
  <c r="N653" i="10"/>
  <c r="N654" i="10"/>
  <c r="N655" i="10"/>
  <c r="N656" i="10"/>
  <c r="N657" i="10"/>
  <c r="N658" i="10"/>
  <c r="N659" i="10"/>
  <c r="N660" i="10"/>
  <c r="N661" i="10"/>
  <c r="N662" i="10"/>
  <c r="N663" i="10"/>
  <c r="N664" i="10"/>
  <c r="N665" i="10"/>
  <c r="N666" i="10"/>
  <c r="N667" i="10"/>
  <c r="N668" i="10"/>
  <c r="N669" i="10"/>
  <c r="N670" i="10"/>
  <c r="N671" i="10"/>
  <c r="N672" i="10"/>
  <c r="N673" i="10"/>
  <c r="N674" i="10"/>
  <c r="N675" i="10"/>
  <c r="N676" i="10"/>
  <c r="N677" i="10"/>
  <c r="N678" i="10"/>
  <c r="N679" i="10"/>
  <c r="N680" i="10"/>
  <c r="N681" i="10"/>
  <c r="N682" i="10"/>
  <c r="N683" i="10"/>
  <c r="N684" i="10"/>
  <c r="N685" i="10"/>
  <c r="N686" i="10"/>
  <c r="N687" i="10"/>
  <c r="N688" i="10"/>
  <c r="N689" i="10"/>
  <c r="N690" i="10"/>
  <c r="N691" i="10"/>
  <c r="N692" i="10"/>
  <c r="N693" i="10"/>
  <c r="N694" i="10"/>
  <c r="N695" i="10"/>
  <c r="N696" i="10"/>
  <c r="N697" i="10"/>
  <c r="N698" i="10"/>
  <c r="N699" i="10"/>
  <c r="N700" i="10"/>
  <c r="N701" i="10"/>
  <c r="N702" i="10"/>
  <c r="N703" i="10"/>
  <c r="N704" i="10"/>
  <c r="N705" i="10"/>
  <c r="N706" i="10"/>
  <c r="N707" i="10"/>
  <c r="N708" i="10"/>
  <c r="N709" i="10"/>
  <c r="N710" i="10"/>
  <c r="N711" i="10"/>
  <c r="N712" i="10"/>
  <c r="N713" i="10"/>
  <c r="N714" i="10"/>
  <c r="N715" i="10"/>
  <c r="N716" i="10"/>
  <c r="N717" i="10"/>
  <c r="N718" i="10"/>
  <c r="N719" i="10"/>
  <c r="N720" i="10"/>
  <c r="N721" i="10"/>
  <c r="N722" i="10"/>
  <c r="N723" i="10"/>
  <c r="N724" i="10"/>
  <c r="N725" i="10"/>
  <c r="N726" i="10"/>
  <c r="N727" i="10"/>
  <c r="N728" i="10"/>
  <c r="N729" i="10"/>
  <c r="N3" i="10"/>
  <c r="N2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3" i="2"/>
  <c r="N4" i="2"/>
  <c r="N1" i="2"/>
  <c r="K10" i="6"/>
  <c r="K14" i="6"/>
  <c r="K50" i="6"/>
  <c r="O50" i="6"/>
  <c r="L10" i="6"/>
  <c r="L14" i="6"/>
  <c r="L50" i="6"/>
  <c r="P50" i="6"/>
  <c r="M10" i="6"/>
  <c r="M14" i="6"/>
  <c r="M50" i="6"/>
  <c r="Q50" i="6"/>
  <c r="K15" i="6"/>
  <c r="K51" i="6"/>
  <c r="O51" i="6"/>
  <c r="L15" i="6"/>
  <c r="L51" i="6"/>
  <c r="P51" i="6"/>
  <c r="M15" i="6"/>
  <c r="M51" i="6"/>
  <c r="Q51" i="6"/>
  <c r="K16" i="6"/>
  <c r="K52" i="6"/>
  <c r="O52" i="6"/>
  <c r="L16" i="6"/>
  <c r="L52" i="6"/>
  <c r="P52" i="6"/>
  <c r="M52" i="6"/>
  <c r="Q52" i="6"/>
  <c r="K17" i="6"/>
  <c r="K53" i="6"/>
  <c r="O53" i="6"/>
  <c r="L17" i="6"/>
  <c r="L53" i="6"/>
  <c r="P53" i="6"/>
  <c r="M3" i="6"/>
  <c r="M53" i="6"/>
  <c r="Q53" i="6"/>
  <c r="K18" i="6"/>
  <c r="K54" i="6"/>
  <c r="O54" i="6"/>
  <c r="L18" i="6"/>
  <c r="L54" i="6"/>
  <c r="P54" i="6"/>
  <c r="M4" i="6"/>
  <c r="M54" i="6"/>
  <c r="Q54" i="6"/>
  <c r="K19" i="6"/>
  <c r="K55" i="6"/>
  <c r="O55" i="6"/>
  <c r="L19" i="6"/>
  <c r="L55" i="6"/>
  <c r="P55" i="6"/>
  <c r="M5" i="6"/>
  <c r="M55" i="6"/>
  <c r="Q55" i="6"/>
  <c r="K20" i="6"/>
  <c r="K56" i="6"/>
  <c r="O56" i="6"/>
  <c r="L56" i="6"/>
  <c r="P56" i="6"/>
  <c r="M11" i="6"/>
  <c r="M56" i="6"/>
  <c r="Q56" i="6"/>
  <c r="K57" i="6"/>
  <c r="O57" i="6"/>
  <c r="L3" i="6"/>
  <c r="L57" i="6"/>
  <c r="P57" i="6"/>
  <c r="M16" i="6"/>
  <c r="M57" i="6"/>
  <c r="Q57" i="6"/>
  <c r="K3" i="6"/>
  <c r="K58" i="6"/>
  <c r="O58" i="6"/>
  <c r="L4" i="6"/>
  <c r="L58" i="6"/>
  <c r="P58" i="6"/>
  <c r="M17" i="6"/>
  <c r="M58" i="6"/>
  <c r="Q58" i="6"/>
  <c r="K4" i="6"/>
  <c r="K59" i="6"/>
  <c r="O59" i="6"/>
  <c r="L5" i="6"/>
  <c r="L59" i="6"/>
  <c r="P59" i="6"/>
  <c r="M18" i="6"/>
  <c r="M59" i="6"/>
  <c r="Q59" i="6"/>
  <c r="K5" i="6"/>
  <c r="K60" i="6"/>
  <c r="O60" i="6"/>
  <c r="L11" i="6"/>
  <c r="L60" i="6"/>
  <c r="P60" i="6"/>
  <c r="Q60" i="6"/>
  <c r="K11" i="6"/>
  <c r="K61" i="6"/>
  <c r="O61" i="6"/>
  <c r="L20" i="6"/>
  <c r="L61" i="6"/>
  <c r="P61" i="6"/>
  <c r="K21" i="6"/>
  <c r="K62" i="6"/>
  <c r="O62" i="6"/>
  <c r="P62" i="6"/>
  <c r="K22" i="6"/>
  <c r="K63" i="6"/>
  <c r="O63" i="6"/>
  <c r="K23" i="6"/>
  <c r="K64" i="6"/>
  <c r="O64" i="6"/>
  <c r="K24" i="6"/>
  <c r="K65" i="6"/>
  <c r="O65" i="6"/>
  <c r="K25" i="6"/>
  <c r="K66" i="6"/>
  <c r="O66" i="6"/>
  <c r="K26" i="6"/>
  <c r="K67" i="6"/>
  <c r="O67" i="6"/>
  <c r="K27" i="6"/>
  <c r="K68" i="6"/>
  <c r="O68" i="6"/>
  <c r="K28" i="6"/>
  <c r="K69" i="6"/>
  <c r="O69" i="6"/>
  <c r="K29" i="6"/>
  <c r="K70" i="6"/>
  <c r="O70" i="6"/>
  <c r="K30" i="6"/>
  <c r="K71" i="6"/>
  <c r="O71" i="6"/>
  <c r="K31" i="6"/>
  <c r="K72" i="6"/>
  <c r="O72" i="6"/>
  <c r="K32" i="6"/>
  <c r="K73" i="6"/>
  <c r="O73" i="6"/>
  <c r="K33" i="6"/>
  <c r="K74" i="6"/>
  <c r="O74" i="6"/>
  <c r="K34" i="6"/>
  <c r="K75" i="6"/>
  <c r="O75" i="6"/>
  <c r="J10" i="6"/>
  <c r="J16" i="6"/>
  <c r="J52" i="6"/>
  <c r="J15" i="6"/>
  <c r="J51" i="6"/>
  <c r="N52" i="6"/>
  <c r="J17" i="6"/>
  <c r="J53" i="6"/>
  <c r="N53" i="6"/>
  <c r="J18" i="6"/>
  <c r="J54" i="6"/>
  <c r="N54" i="6"/>
  <c r="J19" i="6"/>
  <c r="J55" i="6"/>
  <c r="N55" i="6"/>
  <c r="J20" i="6"/>
  <c r="J56" i="6"/>
  <c r="N56" i="6"/>
  <c r="J21" i="6"/>
  <c r="J57" i="6"/>
  <c r="N57" i="6"/>
  <c r="J22" i="6"/>
  <c r="J58" i="6"/>
  <c r="N58" i="6"/>
  <c r="J23" i="6"/>
  <c r="J59" i="6"/>
  <c r="N59" i="6"/>
  <c r="J24" i="6"/>
  <c r="J60" i="6"/>
  <c r="N60" i="6"/>
  <c r="J25" i="6"/>
  <c r="J61" i="6"/>
  <c r="N61" i="6"/>
  <c r="J26" i="6"/>
  <c r="J62" i="6"/>
  <c r="N62" i="6"/>
  <c r="J27" i="6"/>
  <c r="J63" i="6"/>
  <c r="N63" i="6"/>
  <c r="J28" i="6"/>
  <c r="J64" i="6"/>
  <c r="N64" i="6"/>
  <c r="J65" i="6"/>
  <c r="N65" i="6"/>
  <c r="J11" i="6"/>
  <c r="J29" i="6"/>
  <c r="J70" i="6"/>
  <c r="J69" i="6"/>
  <c r="N70" i="6"/>
  <c r="J30" i="6"/>
  <c r="J71" i="6"/>
  <c r="N71" i="6"/>
  <c r="J31" i="6"/>
  <c r="J72" i="6"/>
  <c r="N72" i="6"/>
  <c r="J32" i="6"/>
  <c r="J73" i="6"/>
  <c r="N73" i="6"/>
  <c r="J33" i="6"/>
  <c r="J74" i="6"/>
  <c r="N74" i="6"/>
  <c r="J34" i="6"/>
  <c r="J75" i="6"/>
  <c r="N75" i="6"/>
  <c r="J35" i="6"/>
  <c r="J76" i="6"/>
  <c r="N76" i="6"/>
  <c r="J36" i="6"/>
  <c r="J77" i="6"/>
  <c r="N77" i="6"/>
  <c r="J37" i="6"/>
  <c r="J78" i="6"/>
  <c r="N78" i="6"/>
  <c r="J38" i="6"/>
  <c r="J79" i="6"/>
  <c r="N79" i="6"/>
  <c r="J39" i="6"/>
  <c r="J80" i="6"/>
  <c r="N80" i="6"/>
  <c r="J40" i="6"/>
  <c r="J81" i="6"/>
  <c r="N81" i="6"/>
  <c r="J41" i="6"/>
  <c r="J82" i="6"/>
  <c r="N82" i="6"/>
  <c r="J42" i="6"/>
  <c r="J83" i="6"/>
  <c r="N83" i="6"/>
  <c r="J43" i="6"/>
  <c r="J84" i="6"/>
  <c r="N84" i="6"/>
  <c r="J14" i="6"/>
  <c r="J50" i="6"/>
  <c r="N51" i="6"/>
  <c r="N50" i="6"/>
  <c r="J44" i="6"/>
  <c r="J85" i="6"/>
  <c r="N85" i="6"/>
  <c r="K2" i="6"/>
  <c r="L2" i="6"/>
  <c r="M2" i="6"/>
  <c r="K6" i="6"/>
  <c r="L6" i="6"/>
  <c r="M6" i="6"/>
  <c r="J4" i="6"/>
  <c r="J67" i="6"/>
  <c r="J5" i="6"/>
  <c r="J68" i="6"/>
  <c r="J3" i="6"/>
  <c r="J66" i="6"/>
  <c r="N66" i="6"/>
  <c r="J6" i="6"/>
  <c r="J2" i="6"/>
  <c r="X26" i="6"/>
  <c r="Y26" i="6"/>
  <c r="Z26" i="6"/>
  <c r="AA26" i="6"/>
  <c r="X27" i="6"/>
  <c r="Y27" i="6"/>
  <c r="Z27" i="6"/>
  <c r="AA27" i="6"/>
  <c r="X28" i="6"/>
  <c r="Y28" i="6"/>
  <c r="Z28" i="6"/>
  <c r="AA28" i="6"/>
  <c r="X29" i="6"/>
  <c r="Y29" i="6"/>
  <c r="Z29" i="6"/>
  <c r="AA29" i="6"/>
  <c r="X30" i="6"/>
  <c r="Y30" i="6"/>
  <c r="Z30" i="6"/>
  <c r="AA30" i="6"/>
  <c r="X31" i="6"/>
  <c r="Y31" i="6"/>
  <c r="Z31" i="6"/>
  <c r="AA31" i="6"/>
  <c r="X32" i="6"/>
  <c r="Y32" i="6"/>
  <c r="Z32" i="6"/>
  <c r="AA32" i="6"/>
  <c r="X33" i="6"/>
  <c r="Y33" i="6"/>
  <c r="Z33" i="6"/>
  <c r="AA33" i="6"/>
  <c r="X34" i="6"/>
  <c r="Y34" i="6"/>
  <c r="Z34" i="6"/>
  <c r="AA34" i="6"/>
  <c r="X35" i="6"/>
  <c r="Y35" i="6"/>
  <c r="Z35" i="6"/>
  <c r="AA35" i="6"/>
  <c r="X36" i="6"/>
  <c r="Y36" i="6"/>
  <c r="Z36" i="6"/>
  <c r="AA36" i="6"/>
  <c r="X37" i="6"/>
  <c r="Y37" i="6"/>
  <c r="Z37" i="6"/>
  <c r="AA37" i="6"/>
  <c r="X38" i="6"/>
  <c r="Y38" i="6"/>
  <c r="Z38" i="6"/>
  <c r="AA38" i="6"/>
  <c r="X39" i="6"/>
  <c r="Y39" i="6"/>
  <c r="Z39" i="6"/>
  <c r="AA39" i="6"/>
  <c r="X40" i="6"/>
  <c r="Y40" i="6"/>
  <c r="Z40" i="6"/>
  <c r="AA40" i="6"/>
  <c r="X41" i="6"/>
  <c r="Y41" i="6"/>
  <c r="Z41" i="6"/>
  <c r="AA41" i="6"/>
  <c r="X42" i="6"/>
  <c r="Y42" i="6"/>
  <c r="Z42" i="6"/>
  <c r="AA42" i="6"/>
  <c r="X43" i="6"/>
  <c r="Y43" i="6"/>
  <c r="Z43" i="6"/>
  <c r="AA43" i="6"/>
  <c r="X44" i="6"/>
  <c r="Y44" i="6"/>
  <c r="Z44" i="6"/>
  <c r="AA44" i="6"/>
  <c r="X45" i="6"/>
  <c r="Y45" i="6"/>
  <c r="Z45" i="6"/>
  <c r="AA45" i="6"/>
  <c r="Y25" i="6"/>
  <c r="Z25" i="6"/>
  <c r="AA25" i="6"/>
  <c r="X25" i="6"/>
  <c r="N67" i="6"/>
  <c r="N69" i="6"/>
  <c r="N68" i="6"/>
  <c r="M7" i="6"/>
  <c r="M8" i="6"/>
  <c r="J7" i="6"/>
  <c r="J9" i="6"/>
  <c r="K7" i="6"/>
  <c r="K9" i="6"/>
  <c r="L7" i="6"/>
  <c r="L8" i="6"/>
  <c r="M9" i="6"/>
  <c r="J8" i="6"/>
  <c r="K8" i="6"/>
  <c r="L9" i="6"/>
  <c r="Y3" i="1"/>
  <c r="X3" i="1"/>
  <c r="O3" i="1"/>
  <c r="P4" i="1" a="1"/>
  <c r="P4" i="1"/>
  <c r="Q4" i="1" a="1"/>
  <c r="Q4" i="1"/>
  <c r="R4" i="1" a="1"/>
  <c r="R4" i="1"/>
  <c r="S4" i="1" a="1"/>
  <c r="S4" i="1"/>
  <c r="T4" i="1" a="1"/>
  <c r="T4" i="1"/>
  <c r="U4" i="1" a="1"/>
  <c r="U4" i="1"/>
  <c r="O4" i="1" a="1"/>
  <c r="O4" i="1"/>
  <c r="P5" i="1"/>
  <c r="Q5" i="1"/>
  <c r="R5" i="1"/>
  <c r="S5" i="1"/>
  <c r="T5" i="1"/>
  <c r="U5" i="1"/>
  <c r="O5" i="1"/>
  <c r="P3" i="1"/>
  <c r="Q3" i="1"/>
  <c r="R3" i="1"/>
  <c r="S3" i="1"/>
  <c r="T3" i="1"/>
  <c r="U3" i="1"/>
  <c r="O6" i="1"/>
  <c r="O7" i="1"/>
  <c r="O9" i="1"/>
  <c r="R6" i="1"/>
  <c r="R7" i="1"/>
  <c r="R9" i="1"/>
  <c r="U6" i="1"/>
  <c r="U7" i="1"/>
  <c r="U9" i="1"/>
  <c r="T6" i="1"/>
  <c r="T7" i="1"/>
  <c r="T9" i="1"/>
  <c r="P6" i="1"/>
  <c r="P7" i="1"/>
  <c r="P9" i="1"/>
  <c r="S6" i="1"/>
  <c r="S7" i="1"/>
  <c r="S9" i="1"/>
  <c r="Q6" i="1"/>
  <c r="Q7" i="1"/>
  <c r="Q9" i="1"/>
  <c r="K732" i="1"/>
  <c r="J732" i="1"/>
  <c r="K731" i="1"/>
  <c r="J731" i="1"/>
  <c r="K730" i="1"/>
  <c r="J730" i="1"/>
  <c r="K729" i="1"/>
  <c r="J729" i="1"/>
  <c r="K728" i="1"/>
  <c r="J728" i="1"/>
  <c r="K727" i="1"/>
  <c r="J727" i="1"/>
  <c r="K726" i="1"/>
  <c r="J726" i="1"/>
  <c r="K725" i="1"/>
  <c r="J725" i="1"/>
  <c r="K724" i="1"/>
  <c r="J724" i="1"/>
  <c r="K723" i="1"/>
  <c r="J723" i="1"/>
  <c r="K722" i="1"/>
  <c r="J722" i="1"/>
  <c r="K721" i="1"/>
  <c r="J721" i="1"/>
  <c r="K720" i="1"/>
  <c r="J720" i="1"/>
  <c r="K719" i="1"/>
  <c r="J719" i="1"/>
  <c r="K718" i="1"/>
  <c r="J718" i="1"/>
  <c r="K717" i="1"/>
  <c r="J717" i="1"/>
  <c r="K716" i="1"/>
  <c r="J716" i="1"/>
  <c r="K715" i="1"/>
  <c r="J715" i="1"/>
  <c r="K714" i="1"/>
  <c r="J714" i="1"/>
  <c r="K713" i="1"/>
  <c r="J713" i="1"/>
  <c r="K712" i="1"/>
  <c r="J712" i="1"/>
  <c r="K711" i="1"/>
  <c r="J711" i="1"/>
  <c r="K710" i="1"/>
  <c r="J710" i="1"/>
  <c r="K709" i="1"/>
  <c r="J709" i="1"/>
  <c r="K708" i="1"/>
  <c r="J708" i="1"/>
  <c r="K707" i="1"/>
  <c r="J707" i="1"/>
  <c r="K706" i="1"/>
  <c r="J706" i="1"/>
  <c r="K705" i="1"/>
  <c r="J705" i="1"/>
  <c r="K704" i="1"/>
  <c r="J704" i="1"/>
  <c r="K703" i="1"/>
  <c r="J703" i="1"/>
  <c r="K702" i="1"/>
  <c r="J702" i="1"/>
  <c r="K701" i="1"/>
  <c r="J701" i="1"/>
  <c r="K700" i="1"/>
  <c r="J700" i="1"/>
  <c r="K699" i="1"/>
  <c r="J699" i="1"/>
  <c r="K698" i="1"/>
  <c r="J698" i="1"/>
  <c r="K697" i="1"/>
  <c r="J697" i="1"/>
  <c r="K696" i="1"/>
  <c r="J696" i="1"/>
  <c r="K695" i="1"/>
  <c r="J695" i="1"/>
  <c r="K694" i="1"/>
  <c r="J694" i="1"/>
  <c r="K693" i="1"/>
  <c r="J693" i="1"/>
  <c r="K692" i="1"/>
  <c r="J692" i="1"/>
  <c r="K691" i="1"/>
  <c r="J691" i="1"/>
  <c r="K690" i="1"/>
  <c r="J690" i="1"/>
  <c r="K689" i="1"/>
  <c r="J689" i="1"/>
  <c r="K688" i="1"/>
  <c r="J688" i="1"/>
  <c r="K687" i="1"/>
  <c r="J687" i="1"/>
  <c r="K686" i="1"/>
  <c r="J686" i="1"/>
  <c r="K685" i="1"/>
  <c r="J685" i="1"/>
  <c r="K684" i="1"/>
  <c r="J684" i="1"/>
  <c r="K683" i="1"/>
  <c r="J683" i="1"/>
  <c r="K682" i="1"/>
  <c r="J682" i="1"/>
  <c r="K681" i="1"/>
  <c r="J681" i="1"/>
  <c r="K680" i="1"/>
  <c r="J680" i="1"/>
  <c r="K679" i="1"/>
  <c r="J679" i="1"/>
  <c r="K678" i="1"/>
  <c r="J678" i="1"/>
  <c r="K677" i="1"/>
  <c r="J677" i="1"/>
  <c r="K676" i="1"/>
  <c r="J676" i="1"/>
  <c r="K675" i="1"/>
  <c r="J675" i="1"/>
  <c r="K674" i="1"/>
  <c r="J674" i="1"/>
  <c r="K673" i="1"/>
  <c r="J673" i="1"/>
  <c r="K672" i="1"/>
  <c r="J672" i="1"/>
  <c r="K671" i="1"/>
  <c r="J671" i="1"/>
  <c r="K670" i="1"/>
  <c r="J670" i="1"/>
  <c r="K669" i="1"/>
  <c r="J669" i="1"/>
  <c r="K668" i="1"/>
  <c r="J668" i="1"/>
  <c r="K667" i="1"/>
  <c r="J667" i="1"/>
  <c r="K666" i="1"/>
  <c r="J666" i="1"/>
  <c r="K665" i="1"/>
  <c r="J665" i="1"/>
  <c r="K664" i="1"/>
  <c r="J664" i="1"/>
  <c r="K663" i="1"/>
  <c r="J663" i="1"/>
  <c r="K662" i="1"/>
  <c r="J662" i="1"/>
  <c r="K661" i="1"/>
  <c r="J661" i="1"/>
  <c r="K660" i="1"/>
  <c r="J660" i="1"/>
  <c r="K659" i="1"/>
  <c r="J659" i="1"/>
  <c r="K658" i="1"/>
  <c r="J658" i="1"/>
  <c r="K657" i="1"/>
  <c r="J657" i="1"/>
  <c r="K656" i="1"/>
  <c r="J656" i="1"/>
  <c r="K655" i="1"/>
  <c r="J655" i="1"/>
  <c r="K654" i="1"/>
  <c r="J654" i="1"/>
  <c r="K653" i="1"/>
  <c r="J653" i="1"/>
  <c r="K652" i="1"/>
  <c r="J652" i="1"/>
  <c r="K651" i="1"/>
  <c r="J651" i="1"/>
  <c r="K650" i="1"/>
  <c r="J650" i="1"/>
  <c r="K649" i="1"/>
  <c r="J649" i="1"/>
  <c r="K648" i="1"/>
  <c r="J648" i="1"/>
  <c r="K647" i="1"/>
  <c r="J647" i="1"/>
  <c r="K646" i="1"/>
  <c r="J646" i="1"/>
  <c r="K645" i="1"/>
  <c r="J645" i="1"/>
  <c r="K644" i="1"/>
  <c r="J644" i="1"/>
  <c r="K643" i="1"/>
  <c r="J643" i="1"/>
  <c r="K642" i="1"/>
  <c r="J642" i="1"/>
  <c r="K641" i="1"/>
  <c r="J641" i="1"/>
  <c r="K640" i="1"/>
  <c r="J640" i="1"/>
  <c r="K639" i="1"/>
  <c r="J639" i="1"/>
  <c r="K638" i="1"/>
  <c r="J638" i="1"/>
  <c r="K637" i="1"/>
  <c r="J637" i="1"/>
  <c r="K636" i="1"/>
  <c r="J636" i="1"/>
  <c r="K635" i="1"/>
  <c r="J635" i="1"/>
  <c r="K634" i="1"/>
  <c r="J634" i="1"/>
  <c r="K633" i="1"/>
  <c r="J633" i="1"/>
  <c r="K632" i="1"/>
  <c r="J632" i="1"/>
  <c r="K631" i="1"/>
  <c r="J631" i="1"/>
  <c r="K630" i="1"/>
  <c r="J630" i="1"/>
  <c r="K629" i="1"/>
  <c r="J629" i="1"/>
  <c r="K628" i="1"/>
  <c r="J628" i="1"/>
  <c r="K627" i="1"/>
  <c r="J627" i="1"/>
  <c r="K626" i="1"/>
  <c r="J626" i="1"/>
  <c r="K625" i="1"/>
  <c r="J625" i="1"/>
  <c r="K624" i="1"/>
  <c r="J624" i="1"/>
  <c r="K623" i="1"/>
  <c r="J623" i="1"/>
  <c r="K622" i="1"/>
  <c r="J622" i="1"/>
  <c r="K621" i="1"/>
  <c r="J621" i="1"/>
  <c r="K620" i="1"/>
  <c r="J620" i="1"/>
  <c r="K619" i="1"/>
  <c r="J619" i="1"/>
  <c r="K618" i="1"/>
  <c r="J618" i="1"/>
  <c r="K617" i="1"/>
  <c r="J617" i="1"/>
  <c r="K616" i="1"/>
  <c r="J616" i="1"/>
  <c r="K615" i="1"/>
  <c r="J615" i="1"/>
  <c r="K614" i="1"/>
  <c r="J614" i="1"/>
  <c r="K613" i="1"/>
  <c r="J613" i="1"/>
  <c r="K612" i="1"/>
  <c r="J612" i="1"/>
  <c r="K611" i="1"/>
  <c r="J611" i="1"/>
  <c r="K610" i="1"/>
  <c r="J610" i="1"/>
  <c r="K609" i="1"/>
  <c r="J609" i="1"/>
  <c r="K608" i="1"/>
  <c r="J608" i="1"/>
  <c r="K607" i="1"/>
  <c r="J607" i="1"/>
  <c r="K606" i="1"/>
  <c r="J606" i="1"/>
  <c r="K605" i="1"/>
  <c r="J605" i="1"/>
  <c r="K604" i="1"/>
  <c r="J604" i="1"/>
  <c r="K603" i="1"/>
  <c r="J603" i="1"/>
  <c r="K602" i="1"/>
  <c r="J602" i="1"/>
  <c r="K601" i="1"/>
  <c r="J601" i="1"/>
  <c r="K600" i="1"/>
  <c r="J600" i="1"/>
  <c r="K599" i="1"/>
  <c r="J599" i="1"/>
  <c r="K598" i="1"/>
  <c r="J598" i="1"/>
  <c r="K597" i="1"/>
  <c r="J597" i="1"/>
  <c r="K596" i="1"/>
  <c r="J596" i="1"/>
  <c r="K595" i="1"/>
  <c r="J595" i="1"/>
  <c r="K594" i="1"/>
  <c r="J594" i="1"/>
  <c r="K593" i="1"/>
  <c r="J593" i="1"/>
  <c r="K592" i="1"/>
  <c r="J592" i="1"/>
  <c r="K591" i="1"/>
  <c r="J591" i="1"/>
  <c r="K590" i="1"/>
  <c r="J590" i="1"/>
  <c r="K589" i="1"/>
  <c r="J589" i="1"/>
  <c r="K588" i="1"/>
  <c r="J588" i="1"/>
  <c r="K587" i="1"/>
  <c r="J587" i="1"/>
  <c r="K586" i="1"/>
  <c r="J586" i="1"/>
  <c r="K585" i="1"/>
  <c r="J585" i="1"/>
  <c r="K584" i="1"/>
  <c r="J584" i="1"/>
  <c r="K583" i="1"/>
  <c r="J583" i="1"/>
  <c r="K582" i="1"/>
  <c r="J582" i="1"/>
  <c r="K581" i="1"/>
  <c r="J581" i="1"/>
  <c r="K580" i="1"/>
  <c r="J580" i="1"/>
  <c r="K579" i="1"/>
  <c r="J579" i="1"/>
  <c r="K578" i="1"/>
  <c r="J578" i="1"/>
  <c r="K577" i="1"/>
  <c r="J577" i="1"/>
  <c r="K576" i="1"/>
  <c r="J576" i="1"/>
  <c r="K575" i="1"/>
  <c r="J575" i="1"/>
  <c r="K574" i="1"/>
  <c r="J574" i="1"/>
  <c r="K573" i="1"/>
  <c r="J573" i="1"/>
  <c r="K572" i="1"/>
  <c r="J572" i="1"/>
  <c r="K571" i="1"/>
  <c r="J571" i="1"/>
  <c r="K570" i="1"/>
  <c r="J570" i="1"/>
  <c r="K569" i="1"/>
  <c r="J569" i="1"/>
  <c r="K568" i="1"/>
  <c r="J568" i="1"/>
  <c r="K567" i="1"/>
  <c r="J567" i="1"/>
  <c r="K566" i="1"/>
  <c r="J566" i="1"/>
  <c r="K565" i="1"/>
  <c r="J565" i="1"/>
  <c r="K564" i="1"/>
  <c r="J564" i="1"/>
  <c r="K563" i="1"/>
  <c r="J563" i="1"/>
  <c r="K562" i="1"/>
  <c r="J562" i="1"/>
  <c r="K561" i="1"/>
  <c r="J561" i="1"/>
  <c r="K560" i="1"/>
  <c r="J560" i="1"/>
  <c r="K559" i="1"/>
  <c r="J559" i="1"/>
  <c r="K558" i="1"/>
  <c r="J558" i="1"/>
  <c r="K557" i="1"/>
  <c r="J557" i="1"/>
  <c r="K556" i="1"/>
  <c r="J556" i="1"/>
  <c r="K555" i="1"/>
  <c r="J555" i="1"/>
  <c r="K554" i="1"/>
  <c r="J554" i="1"/>
  <c r="K553" i="1"/>
  <c r="J553" i="1"/>
  <c r="K552" i="1"/>
  <c r="J552" i="1"/>
  <c r="K551" i="1"/>
  <c r="J551" i="1"/>
  <c r="K550" i="1"/>
  <c r="J550" i="1"/>
  <c r="K549" i="1"/>
  <c r="J549" i="1"/>
  <c r="K548" i="1"/>
  <c r="J548" i="1"/>
  <c r="K547" i="1"/>
  <c r="J547" i="1"/>
  <c r="K546" i="1"/>
  <c r="J546" i="1"/>
  <c r="K545" i="1"/>
  <c r="J545" i="1"/>
  <c r="K544" i="1"/>
  <c r="J544" i="1"/>
  <c r="K543" i="1"/>
  <c r="J543" i="1"/>
  <c r="K542" i="1"/>
  <c r="J542" i="1"/>
  <c r="K541" i="1"/>
  <c r="J541" i="1"/>
  <c r="K540" i="1"/>
  <c r="J540" i="1"/>
  <c r="K539" i="1"/>
  <c r="J539" i="1"/>
  <c r="K538" i="1"/>
  <c r="J538" i="1"/>
  <c r="K537" i="1"/>
  <c r="J537" i="1"/>
  <c r="K536" i="1"/>
  <c r="J536" i="1"/>
  <c r="K535" i="1"/>
  <c r="J535" i="1"/>
  <c r="K534" i="1"/>
  <c r="J534" i="1"/>
  <c r="K533" i="1"/>
  <c r="J533" i="1"/>
  <c r="K532" i="1"/>
  <c r="J532" i="1"/>
  <c r="K531" i="1"/>
  <c r="J531" i="1"/>
  <c r="K530" i="1"/>
  <c r="J530" i="1"/>
  <c r="K529" i="1"/>
  <c r="J529" i="1"/>
  <c r="K528" i="1"/>
  <c r="J528" i="1"/>
  <c r="K527" i="1"/>
  <c r="J527" i="1"/>
  <c r="K526" i="1"/>
  <c r="J526" i="1"/>
  <c r="K525" i="1"/>
  <c r="J525" i="1"/>
  <c r="K524" i="1"/>
  <c r="J524" i="1"/>
  <c r="K523" i="1"/>
  <c r="J523" i="1"/>
  <c r="K522" i="1"/>
  <c r="J522" i="1"/>
  <c r="K521" i="1"/>
  <c r="J521" i="1"/>
  <c r="K520" i="1"/>
  <c r="J520" i="1"/>
  <c r="K519" i="1"/>
  <c r="J519" i="1"/>
  <c r="K518" i="1"/>
  <c r="J518" i="1"/>
  <c r="K517" i="1"/>
  <c r="J517" i="1"/>
  <c r="K516" i="1"/>
  <c r="J516" i="1"/>
  <c r="K515" i="1"/>
  <c r="J515" i="1"/>
  <c r="K514" i="1"/>
  <c r="J514" i="1"/>
  <c r="K513" i="1"/>
  <c r="J513" i="1"/>
  <c r="K512" i="1"/>
  <c r="J512" i="1"/>
  <c r="K511" i="1"/>
  <c r="J511" i="1"/>
  <c r="K510" i="1"/>
  <c r="J510" i="1"/>
  <c r="K509" i="1"/>
  <c r="J509" i="1"/>
  <c r="K508" i="1"/>
  <c r="J508" i="1"/>
  <c r="K507" i="1"/>
  <c r="J507" i="1"/>
  <c r="K506" i="1"/>
  <c r="J506" i="1"/>
  <c r="K505" i="1"/>
  <c r="J505" i="1"/>
  <c r="K504" i="1"/>
  <c r="J504" i="1"/>
  <c r="K503" i="1"/>
  <c r="J503" i="1"/>
  <c r="K502" i="1"/>
  <c r="J502" i="1"/>
  <c r="K501" i="1"/>
  <c r="J501" i="1"/>
  <c r="K500" i="1"/>
  <c r="J500" i="1"/>
  <c r="K499" i="1"/>
  <c r="J499" i="1"/>
  <c r="K498" i="1"/>
  <c r="J498" i="1"/>
  <c r="K497" i="1"/>
  <c r="J497" i="1"/>
  <c r="K496" i="1"/>
  <c r="J496" i="1"/>
  <c r="K495" i="1"/>
  <c r="J495" i="1"/>
  <c r="K494" i="1"/>
  <c r="J494" i="1"/>
  <c r="K493" i="1"/>
  <c r="J493" i="1"/>
  <c r="K492" i="1"/>
  <c r="J492" i="1"/>
  <c r="K491" i="1"/>
  <c r="J491" i="1"/>
  <c r="K490" i="1"/>
  <c r="J490" i="1"/>
  <c r="K489" i="1"/>
  <c r="J489" i="1"/>
  <c r="K488" i="1"/>
  <c r="J488" i="1"/>
  <c r="K487" i="1"/>
  <c r="J487" i="1"/>
  <c r="K486" i="1"/>
  <c r="J486" i="1"/>
  <c r="K485" i="1"/>
  <c r="J485" i="1"/>
  <c r="K484" i="1"/>
  <c r="J484" i="1"/>
  <c r="K483" i="1"/>
  <c r="J483" i="1"/>
  <c r="K482" i="1"/>
  <c r="J482" i="1"/>
  <c r="K481" i="1"/>
  <c r="J481" i="1"/>
  <c r="K480" i="1"/>
  <c r="J480" i="1"/>
  <c r="K479" i="1"/>
  <c r="J479" i="1"/>
  <c r="K478" i="1"/>
  <c r="J478" i="1"/>
  <c r="K477" i="1"/>
  <c r="J477" i="1"/>
  <c r="K476" i="1"/>
  <c r="J476" i="1"/>
  <c r="K475" i="1"/>
  <c r="J475" i="1"/>
  <c r="K474" i="1"/>
  <c r="J474" i="1"/>
  <c r="K473" i="1"/>
  <c r="J473" i="1"/>
  <c r="K472" i="1"/>
  <c r="J472" i="1"/>
  <c r="K471" i="1"/>
  <c r="J471" i="1"/>
  <c r="K470" i="1"/>
  <c r="J470" i="1"/>
  <c r="K469" i="1"/>
  <c r="J469" i="1"/>
  <c r="K468" i="1"/>
  <c r="J468" i="1"/>
  <c r="K467" i="1"/>
  <c r="J467" i="1"/>
  <c r="K466" i="1"/>
  <c r="J466" i="1"/>
  <c r="K465" i="1"/>
  <c r="J465" i="1"/>
  <c r="K464" i="1"/>
  <c r="J464" i="1"/>
  <c r="K463" i="1"/>
  <c r="J463" i="1"/>
  <c r="K462" i="1"/>
  <c r="J462" i="1"/>
  <c r="K461" i="1"/>
  <c r="J461" i="1"/>
  <c r="K460" i="1"/>
  <c r="J460" i="1"/>
  <c r="K459" i="1"/>
  <c r="J459" i="1"/>
  <c r="K458" i="1"/>
  <c r="J458" i="1"/>
  <c r="K457" i="1"/>
  <c r="J457" i="1"/>
  <c r="K456" i="1"/>
  <c r="J456" i="1"/>
  <c r="K455" i="1"/>
  <c r="J455" i="1"/>
  <c r="K454" i="1"/>
  <c r="J454" i="1"/>
  <c r="K453" i="1"/>
  <c r="J453" i="1"/>
  <c r="K452" i="1"/>
  <c r="J452" i="1"/>
  <c r="K451" i="1"/>
  <c r="J451" i="1"/>
  <c r="K450" i="1"/>
  <c r="J450" i="1"/>
  <c r="K449" i="1"/>
  <c r="J449" i="1"/>
  <c r="K448" i="1"/>
  <c r="J448" i="1"/>
  <c r="K447" i="1"/>
  <c r="J447" i="1"/>
  <c r="K446" i="1"/>
  <c r="J446" i="1"/>
  <c r="K445" i="1"/>
  <c r="J445" i="1"/>
  <c r="K444" i="1"/>
  <c r="J444" i="1"/>
  <c r="K443" i="1"/>
  <c r="J443" i="1"/>
  <c r="K442" i="1"/>
  <c r="J442" i="1"/>
  <c r="K441" i="1"/>
  <c r="J441" i="1"/>
  <c r="K440" i="1"/>
  <c r="J440" i="1"/>
  <c r="K439" i="1"/>
  <c r="J439" i="1"/>
  <c r="K438" i="1"/>
  <c r="J438" i="1"/>
  <c r="K437" i="1"/>
  <c r="J437" i="1"/>
  <c r="K436" i="1"/>
  <c r="J436" i="1"/>
  <c r="K435" i="1"/>
  <c r="J435" i="1"/>
  <c r="K434" i="1"/>
  <c r="J434" i="1"/>
  <c r="K433" i="1"/>
  <c r="J433" i="1"/>
  <c r="K432" i="1"/>
  <c r="J432" i="1"/>
  <c r="K431" i="1"/>
  <c r="J431" i="1"/>
  <c r="K430" i="1"/>
  <c r="J430" i="1"/>
  <c r="K429" i="1"/>
  <c r="J429" i="1"/>
  <c r="K428" i="1"/>
  <c r="J428" i="1"/>
  <c r="K427" i="1"/>
  <c r="J427" i="1"/>
  <c r="K426" i="1"/>
  <c r="J426" i="1"/>
  <c r="K425" i="1"/>
  <c r="J425" i="1"/>
  <c r="K424" i="1"/>
  <c r="J424" i="1"/>
  <c r="K423" i="1"/>
  <c r="J423" i="1"/>
  <c r="K422" i="1"/>
  <c r="J422" i="1"/>
  <c r="K421" i="1"/>
  <c r="J421" i="1"/>
  <c r="K420" i="1"/>
  <c r="J420" i="1"/>
  <c r="K419" i="1"/>
  <c r="J419" i="1"/>
  <c r="K418" i="1"/>
  <c r="J418" i="1"/>
  <c r="K417" i="1"/>
  <c r="J417" i="1"/>
  <c r="K416" i="1"/>
  <c r="J416" i="1"/>
  <c r="K415" i="1"/>
  <c r="J415" i="1"/>
  <c r="K414" i="1"/>
  <c r="J414" i="1"/>
  <c r="K413" i="1"/>
  <c r="J413" i="1"/>
  <c r="K412" i="1"/>
  <c r="J412" i="1"/>
  <c r="K411" i="1"/>
  <c r="J411" i="1"/>
  <c r="K410" i="1"/>
  <c r="J410" i="1"/>
  <c r="K409" i="1"/>
  <c r="J409" i="1"/>
  <c r="K408" i="1"/>
  <c r="J408" i="1"/>
  <c r="K407" i="1"/>
  <c r="J407" i="1"/>
  <c r="K406" i="1"/>
  <c r="J406" i="1"/>
  <c r="K405" i="1"/>
  <c r="J405" i="1"/>
  <c r="K404" i="1"/>
  <c r="J404" i="1"/>
  <c r="K403" i="1"/>
  <c r="J403" i="1"/>
  <c r="K402" i="1"/>
  <c r="J402" i="1"/>
  <c r="K401" i="1"/>
  <c r="J401" i="1"/>
  <c r="K400" i="1"/>
  <c r="J400" i="1"/>
  <c r="K399" i="1"/>
  <c r="J399" i="1"/>
  <c r="K398" i="1"/>
  <c r="J398" i="1"/>
  <c r="K397" i="1"/>
  <c r="J397" i="1"/>
  <c r="K396" i="1"/>
  <c r="J396" i="1"/>
  <c r="K395" i="1"/>
  <c r="J395" i="1"/>
  <c r="K394" i="1"/>
  <c r="J394" i="1"/>
  <c r="K393" i="1"/>
  <c r="J393" i="1"/>
  <c r="K392" i="1"/>
  <c r="J392" i="1"/>
  <c r="K391" i="1"/>
  <c r="J391" i="1"/>
  <c r="K390" i="1"/>
  <c r="J390" i="1"/>
  <c r="K389" i="1"/>
  <c r="J389" i="1"/>
  <c r="K388" i="1"/>
  <c r="J388" i="1"/>
  <c r="K387" i="1"/>
  <c r="J387" i="1"/>
  <c r="K386" i="1"/>
  <c r="J386" i="1"/>
  <c r="K385" i="1"/>
  <c r="J385" i="1"/>
  <c r="K384" i="1"/>
  <c r="J384" i="1"/>
  <c r="K383" i="1"/>
  <c r="J383" i="1"/>
  <c r="K382" i="1"/>
  <c r="J382" i="1"/>
  <c r="K381" i="1"/>
  <c r="J381" i="1"/>
  <c r="K380" i="1"/>
  <c r="J380" i="1"/>
  <c r="K379" i="1"/>
  <c r="J379" i="1"/>
  <c r="K378" i="1"/>
  <c r="J378" i="1"/>
  <c r="K377" i="1"/>
  <c r="J377" i="1"/>
  <c r="K376" i="1"/>
  <c r="J376" i="1"/>
  <c r="K375" i="1"/>
  <c r="J375" i="1"/>
  <c r="K374" i="1"/>
  <c r="J374" i="1"/>
  <c r="K373" i="1"/>
  <c r="J373" i="1"/>
  <c r="K372" i="1"/>
  <c r="J372" i="1"/>
  <c r="K371" i="1"/>
  <c r="J371" i="1"/>
  <c r="K370" i="1"/>
  <c r="J370" i="1"/>
  <c r="K369" i="1"/>
  <c r="J369" i="1"/>
  <c r="K368" i="1"/>
  <c r="J368" i="1"/>
  <c r="K367" i="1"/>
  <c r="J367" i="1"/>
  <c r="K366" i="1"/>
  <c r="J366" i="1"/>
  <c r="K365" i="1"/>
  <c r="J365" i="1"/>
  <c r="K364" i="1"/>
  <c r="J364" i="1"/>
  <c r="K363" i="1"/>
  <c r="J363" i="1"/>
  <c r="K362" i="1"/>
  <c r="J362" i="1"/>
  <c r="K361" i="1"/>
  <c r="J361" i="1"/>
  <c r="K360" i="1"/>
  <c r="J360" i="1"/>
  <c r="K359" i="1"/>
  <c r="J359" i="1"/>
  <c r="K358" i="1"/>
  <c r="J358" i="1"/>
  <c r="K357" i="1"/>
  <c r="J357" i="1"/>
  <c r="K356" i="1"/>
  <c r="J356" i="1"/>
  <c r="K355" i="1"/>
  <c r="J355" i="1"/>
  <c r="K354" i="1"/>
  <c r="J354" i="1"/>
  <c r="K353" i="1"/>
  <c r="J353" i="1"/>
  <c r="K352" i="1"/>
  <c r="J352" i="1"/>
  <c r="K351" i="1"/>
  <c r="J351" i="1"/>
  <c r="K350" i="1"/>
  <c r="J350" i="1"/>
  <c r="K349" i="1"/>
  <c r="J349" i="1"/>
  <c r="K348" i="1"/>
  <c r="J348" i="1"/>
  <c r="K347" i="1"/>
  <c r="J347" i="1"/>
  <c r="K346" i="1"/>
  <c r="J346" i="1"/>
  <c r="K345" i="1"/>
  <c r="J345" i="1"/>
  <c r="K344" i="1"/>
  <c r="J344" i="1"/>
  <c r="K343" i="1"/>
  <c r="J343" i="1"/>
  <c r="K342" i="1"/>
  <c r="J342" i="1"/>
  <c r="K341" i="1"/>
  <c r="J341" i="1"/>
  <c r="K340" i="1"/>
  <c r="J340" i="1"/>
  <c r="K339" i="1"/>
  <c r="J339" i="1"/>
  <c r="K338" i="1"/>
  <c r="J338" i="1"/>
  <c r="K337" i="1"/>
  <c r="J337" i="1"/>
  <c r="K336" i="1"/>
  <c r="J336" i="1"/>
  <c r="K335" i="1"/>
  <c r="J335" i="1"/>
  <c r="K334" i="1"/>
  <c r="J334" i="1"/>
  <c r="K333" i="1"/>
  <c r="J333" i="1"/>
  <c r="K332" i="1"/>
  <c r="J332" i="1"/>
  <c r="K331" i="1"/>
  <c r="J331" i="1"/>
  <c r="K330" i="1"/>
  <c r="J330" i="1"/>
  <c r="K329" i="1"/>
  <c r="J329" i="1"/>
  <c r="K328" i="1"/>
  <c r="J328" i="1"/>
  <c r="K327" i="1"/>
  <c r="J327" i="1"/>
  <c r="K326" i="1"/>
  <c r="J326" i="1"/>
  <c r="K325" i="1"/>
  <c r="J325" i="1"/>
  <c r="K324" i="1"/>
  <c r="J324" i="1"/>
  <c r="K323" i="1"/>
  <c r="J323" i="1"/>
  <c r="K322" i="1"/>
  <c r="J322" i="1"/>
  <c r="K321" i="1"/>
  <c r="J321" i="1"/>
  <c r="K320" i="1"/>
  <c r="J320" i="1"/>
  <c r="K319" i="1"/>
  <c r="J319" i="1"/>
  <c r="K318" i="1"/>
  <c r="J318" i="1"/>
  <c r="K317" i="1"/>
  <c r="J317" i="1"/>
  <c r="K316" i="1"/>
  <c r="J316" i="1"/>
  <c r="K315" i="1"/>
  <c r="J315" i="1"/>
  <c r="K314" i="1"/>
  <c r="J314" i="1"/>
  <c r="K313" i="1"/>
  <c r="J313" i="1"/>
  <c r="K312" i="1"/>
  <c r="J312" i="1"/>
  <c r="K311" i="1"/>
  <c r="J311" i="1"/>
  <c r="K310" i="1"/>
  <c r="J310" i="1"/>
  <c r="K309" i="1"/>
  <c r="J309" i="1"/>
  <c r="K308" i="1"/>
  <c r="J308" i="1"/>
  <c r="K307" i="1"/>
  <c r="J307" i="1"/>
  <c r="K306" i="1"/>
  <c r="J306" i="1"/>
  <c r="K305" i="1"/>
  <c r="J305" i="1"/>
  <c r="K304" i="1"/>
  <c r="J304" i="1"/>
  <c r="K303" i="1"/>
  <c r="J303" i="1"/>
  <c r="K302" i="1"/>
  <c r="J302" i="1"/>
  <c r="K301" i="1"/>
  <c r="J301" i="1"/>
  <c r="K300" i="1"/>
  <c r="J300" i="1"/>
  <c r="K299" i="1"/>
  <c r="J299" i="1"/>
  <c r="K298" i="1"/>
  <c r="J298" i="1"/>
  <c r="K297" i="1"/>
  <c r="J297" i="1"/>
  <c r="K296" i="1"/>
  <c r="J296" i="1"/>
  <c r="K295" i="1"/>
  <c r="J295" i="1"/>
  <c r="K294" i="1"/>
  <c r="J294" i="1"/>
  <c r="K293" i="1"/>
  <c r="J293" i="1"/>
  <c r="K292" i="1"/>
  <c r="J292" i="1"/>
  <c r="K291" i="1"/>
  <c r="J291" i="1"/>
  <c r="K290" i="1"/>
  <c r="J290" i="1"/>
  <c r="K289" i="1"/>
  <c r="J289" i="1"/>
  <c r="K288" i="1"/>
  <c r="J288" i="1"/>
  <c r="K287" i="1"/>
  <c r="J287" i="1"/>
  <c r="K286" i="1"/>
  <c r="J286" i="1"/>
  <c r="K285" i="1"/>
  <c r="J285" i="1"/>
  <c r="K284" i="1"/>
  <c r="J284" i="1"/>
  <c r="K283" i="1"/>
  <c r="J283" i="1"/>
  <c r="K282" i="1"/>
  <c r="J282" i="1"/>
  <c r="K281" i="1"/>
  <c r="J281" i="1"/>
  <c r="K280" i="1"/>
  <c r="J280" i="1"/>
  <c r="K279" i="1"/>
  <c r="J279" i="1"/>
  <c r="K278" i="1"/>
  <c r="J278" i="1"/>
  <c r="K277" i="1"/>
  <c r="J277" i="1"/>
  <c r="K276" i="1"/>
  <c r="J276" i="1"/>
  <c r="K275" i="1"/>
  <c r="J275" i="1"/>
  <c r="K274" i="1"/>
  <c r="J274" i="1"/>
  <c r="K273" i="1"/>
  <c r="J273" i="1"/>
  <c r="K272" i="1"/>
  <c r="J272" i="1"/>
  <c r="K271" i="1"/>
  <c r="J271" i="1"/>
  <c r="K270" i="1"/>
  <c r="J270" i="1"/>
  <c r="K269" i="1"/>
  <c r="J269" i="1"/>
  <c r="K268" i="1"/>
  <c r="J268" i="1"/>
  <c r="K267" i="1"/>
  <c r="J267" i="1"/>
  <c r="K266" i="1"/>
  <c r="J266" i="1"/>
  <c r="K265" i="1"/>
  <c r="J265" i="1"/>
  <c r="K264" i="1"/>
  <c r="J264" i="1"/>
  <c r="K263" i="1"/>
  <c r="J263" i="1"/>
  <c r="K262" i="1"/>
  <c r="J262" i="1"/>
  <c r="K261" i="1"/>
  <c r="J261" i="1"/>
  <c r="K260" i="1"/>
  <c r="J260" i="1"/>
  <c r="K259" i="1"/>
  <c r="J259" i="1"/>
  <c r="K258" i="1"/>
  <c r="J258" i="1"/>
  <c r="K257" i="1"/>
  <c r="J257" i="1"/>
  <c r="K256" i="1"/>
  <c r="J256" i="1"/>
  <c r="K255" i="1"/>
  <c r="J255" i="1"/>
  <c r="K254" i="1"/>
  <c r="J254" i="1"/>
  <c r="K253" i="1"/>
  <c r="J253" i="1"/>
  <c r="K252" i="1"/>
  <c r="J252" i="1"/>
  <c r="K251" i="1"/>
  <c r="J251" i="1"/>
  <c r="K250" i="1"/>
  <c r="J250" i="1"/>
  <c r="K249" i="1"/>
  <c r="J249" i="1"/>
  <c r="K248" i="1"/>
  <c r="J248" i="1"/>
  <c r="K247" i="1"/>
  <c r="J247" i="1"/>
  <c r="K246" i="1"/>
  <c r="J246" i="1"/>
  <c r="K245" i="1"/>
  <c r="J245" i="1"/>
  <c r="K244" i="1"/>
  <c r="J244" i="1"/>
  <c r="K243" i="1"/>
  <c r="J243" i="1"/>
  <c r="K242" i="1"/>
  <c r="J242" i="1"/>
  <c r="K241" i="1"/>
  <c r="J241" i="1"/>
  <c r="K240" i="1"/>
  <c r="J240" i="1"/>
  <c r="K239" i="1"/>
  <c r="J239" i="1"/>
  <c r="K238" i="1"/>
  <c r="J238" i="1"/>
  <c r="K237" i="1"/>
  <c r="J237" i="1"/>
  <c r="K236" i="1"/>
  <c r="J236" i="1"/>
  <c r="K235" i="1"/>
  <c r="J235" i="1"/>
  <c r="K234" i="1"/>
  <c r="J234" i="1"/>
  <c r="K233" i="1"/>
  <c r="J233" i="1"/>
  <c r="K232" i="1"/>
  <c r="J232" i="1"/>
  <c r="K231" i="1"/>
  <c r="J231" i="1"/>
  <c r="K230" i="1"/>
  <c r="J230" i="1"/>
  <c r="K229" i="1"/>
  <c r="J229" i="1"/>
  <c r="K228" i="1"/>
  <c r="J228" i="1"/>
  <c r="K227" i="1"/>
  <c r="J227" i="1"/>
  <c r="K226" i="1"/>
  <c r="J226" i="1"/>
  <c r="K225" i="1"/>
  <c r="J225" i="1"/>
  <c r="K224" i="1"/>
  <c r="J224" i="1"/>
  <c r="K223" i="1"/>
  <c r="J223" i="1"/>
  <c r="K222" i="1"/>
  <c r="J222" i="1"/>
  <c r="K221" i="1"/>
  <c r="J221" i="1"/>
  <c r="K220" i="1"/>
  <c r="J220" i="1"/>
  <c r="K219" i="1"/>
  <c r="J219" i="1"/>
  <c r="K218" i="1"/>
  <c r="J218" i="1"/>
  <c r="K217" i="1"/>
  <c r="J217" i="1"/>
  <c r="K216" i="1"/>
  <c r="J216" i="1"/>
  <c r="K215" i="1"/>
  <c r="J215" i="1"/>
  <c r="K214" i="1"/>
  <c r="J214" i="1"/>
  <c r="K213" i="1"/>
  <c r="J213" i="1"/>
  <c r="K212" i="1"/>
  <c r="J212" i="1"/>
  <c r="K211" i="1"/>
  <c r="J211" i="1"/>
  <c r="K210" i="1"/>
  <c r="J210" i="1"/>
  <c r="K209" i="1"/>
  <c r="J209" i="1"/>
  <c r="K208" i="1"/>
  <c r="J208" i="1"/>
  <c r="K207" i="1"/>
  <c r="J207" i="1"/>
  <c r="K206" i="1"/>
  <c r="J206" i="1"/>
  <c r="K205" i="1"/>
  <c r="J205" i="1"/>
  <c r="K204" i="1"/>
  <c r="J204" i="1"/>
  <c r="K203" i="1"/>
  <c r="J203" i="1"/>
  <c r="K202" i="1"/>
  <c r="J202" i="1"/>
  <c r="K201" i="1"/>
  <c r="J201" i="1"/>
  <c r="K200" i="1"/>
  <c r="J200" i="1"/>
  <c r="K199" i="1"/>
  <c r="J199" i="1"/>
  <c r="K198" i="1"/>
  <c r="J198" i="1"/>
  <c r="K197" i="1"/>
  <c r="J197" i="1"/>
  <c r="K196" i="1"/>
  <c r="J196" i="1"/>
  <c r="K195" i="1"/>
  <c r="J195" i="1"/>
  <c r="K194" i="1"/>
  <c r="J194" i="1"/>
  <c r="K193" i="1"/>
  <c r="J193" i="1"/>
  <c r="K192" i="1"/>
  <c r="J192" i="1"/>
  <c r="K191" i="1"/>
  <c r="J191" i="1"/>
  <c r="K190" i="1"/>
  <c r="J190" i="1"/>
  <c r="K189" i="1"/>
  <c r="J189" i="1"/>
  <c r="K188" i="1"/>
  <c r="J188" i="1"/>
  <c r="K187" i="1"/>
  <c r="J187" i="1"/>
  <c r="K186" i="1"/>
  <c r="J186" i="1"/>
  <c r="K185" i="1"/>
  <c r="J185" i="1"/>
  <c r="K184" i="1"/>
  <c r="J184" i="1"/>
  <c r="K183" i="1"/>
  <c r="J183" i="1"/>
  <c r="K182" i="1"/>
  <c r="J182" i="1"/>
  <c r="K181" i="1"/>
  <c r="J181" i="1"/>
  <c r="K180" i="1"/>
  <c r="J180" i="1"/>
  <c r="K179" i="1"/>
  <c r="J179" i="1"/>
  <c r="K178" i="1"/>
  <c r="J178" i="1"/>
  <c r="K177" i="1"/>
  <c r="J177" i="1"/>
  <c r="K176" i="1"/>
  <c r="J176" i="1"/>
  <c r="K175" i="1"/>
  <c r="J175" i="1"/>
  <c r="K174" i="1"/>
  <c r="J174" i="1"/>
  <c r="K173" i="1"/>
  <c r="J173" i="1"/>
  <c r="K172" i="1"/>
  <c r="J172" i="1"/>
  <c r="K171" i="1"/>
  <c r="J171" i="1"/>
  <c r="K170" i="1"/>
  <c r="J170" i="1"/>
  <c r="K169" i="1"/>
  <c r="J169" i="1"/>
  <c r="K168" i="1"/>
  <c r="J168" i="1"/>
  <c r="K167" i="1"/>
  <c r="J167" i="1"/>
  <c r="K166" i="1"/>
  <c r="J166" i="1"/>
  <c r="K165" i="1"/>
  <c r="J165" i="1"/>
  <c r="K164" i="1"/>
  <c r="J164" i="1"/>
  <c r="K163" i="1"/>
  <c r="J163" i="1"/>
  <c r="K162" i="1"/>
  <c r="J162" i="1"/>
  <c r="K161" i="1"/>
  <c r="J161" i="1"/>
  <c r="K160" i="1"/>
  <c r="J160" i="1"/>
  <c r="K159" i="1"/>
  <c r="J159" i="1"/>
  <c r="K158" i="1"/>
  <c r="J158" i="1"/>
  <c r="K157" i="1"/>
  <c r="J157" i="1"/>
  <c r="K156" i="1"/>
  <c r="J156" i="1"/>
  <c r="K155" i="1"/>
  <c r="J155" i="1"/>
  <c r="K154" i="1"/>
  <c r="J154" i="1"/>
  <c r="K153" i="1"/>
  <c r="J153" i="1"/>
  <c r="K152" i="1"/>
  <c r="J152" i="1"/>
  <c r="K151" i="1"/>
  <c r="J151" i="1"/>
  <c r="K150" i="1"/>
  <c r="J150" i="1"/>
  <c r="K149" i="1"/>
  <c r="J149" i="1"/>
  <c r="K148" i="1"/>
  <c r="J148" i="1"/>
  <c r="K147" i="1"/>
  <c r="J147" i="1"/>
  <c r="K146" i="1"/>
  <c r="J146" i="1"/>
  <c r="K145" i="1"/>
  <c r="J145" i="1"/>
  <c r="K144" i="1"/>
  <c r="J144" i="1"/>
  <c r="K143" i="1"/>
  <c r="J143" i="1"/>
  <c r="K142" i="1"/>
  <c r="J142" i="1"/>
  <c r="K141" i="1"/>
  <c r="J141" i="1"/>
  <c r="K140" i="1"/>
  <c r="J140" i="1"/>
  <c r="K139" i="1"/>
  <c r="J139" i="1"/>
  <c r="K138" i="1"/>
  <c r="J138" i="1"/>
  <c r="K137" i="1"/>
  <c r="J137" i="1"/>
  <c r="K136" i="1"/>
  <c r="J136" i="1"/>
  <c r="K135" i="1"/>
  <c r="J135" i="1"/>
  <c r="K134" i="1"/>
  <c r="J134" i="1"/>
  <c r="K133" i="1"/>
  <c r="J133" i="1"/>
  <c r="K132" i="1"/>
  <c r="J132" i="1"/>
  <c r="K131" i="1"/>
  <c r="J131" i="1"/>
  <c r="K130" i="1"/>
  <c r="J130" i="1"/>
  <c r="K129" i="1"/>
  <c r="J129" i="1"/>
  <c r="K128" i="1"/>
  <c r="J128" i="1"/>
  <c r="K127" i="1"/>
  <c r="J127" i="1"/>
  <c r="K126" i="1"/>
  <c r="J126" i="1"/>
  <c r="K125" i="1"/>
  <c r="J125" i="1"/>
  <c r="K124" i="1"/>
  <c r="J124" i="1"/>
  <c r="K123" i="1"/>
  <c r="J123" i="1"/>
  <c r="K122" i="1"/>
  <c r="J122" i="1"/>
  <c r="K121" i="1"/>
  <c r="J121" i="1"/>
  <c r="K120" i="1"/>
  <c r="J120" i="1"/>
  <c r="K119" i="1"/>
  <c r="J119" i="1"/>
  <c r="K118" i="1"/>
  <c r="J118" i="1"/>
  <c r="K117" i="1"/>
  <c r="J117" i="1"/>
  <c r="K116" i="1"/>
  <c r="J116" i="1"/>
  <c r="K115" i="1"/>
  <c r="J115" i="1"/>
  <c r="K114" i="1"/>
  <c r="J114" i="1"/>
  <c r="K113" i="1"/>
  <c r="J113" i="1"/>
  <c r="K112" i="1"/>
  <c r="J112" i="1"/>
  <c r="K111" i="1"/>
  <c r="J111" i="1"/>
  <c r="K110" i="1"/>
  <c r="J110" i="1"/>
  <c r="K109" i="1"/>
  <c r="J109" i="1"/>
  <c r="K108" i="1"/>
  <c r="J108" i="1"/>
  <c r="K107" i="1"/>
  <c r="J107" i="1"/>
  <c r="K106" i="1"/>
  <c r="J106" i="1"/>
  <c r="K105" i="1"/>
  <c r="J105" i="1"/>
  <c r="K104" i="1"/>
  <c r="J104" i="1"/>
  <c r="K103" i="1"/>
  <c r="J103" i="1"/>
  <c r="K102" i="1"/>
  <c r="J102" i="1"/>
  <c r="K101" i="1"/>
  <c r="J101" i="1"/>
  <c r="K100" i="1"/>
  <c r="J100" i="1"/>
  <c r="K99" i="1"/>
  <c r="J99" i="1"/>
  <c r="K98" i="1"/>
  <c r="J98" i="1"/>
  <c r="K97" i="1"/>
  <c r="J97" i="1"/>
  <c r="K96" i="1"/>
  <c r="J96" i="1"/>
  <c r="K95" i="1"/>
  <c r="J95" i="1"/>
  <c r="K94" i="1"/>
  <c r="J94" i="1"/>
  <c r="K93" i="1"/>
  <c r="J93" i="1"/>
  <c r="K92" i="1"/>
  <c r="J92" i="1"/>
  <c r="K91" i="1"/>
  <c r="J91" i="1"/>
  <c r="K90" i="1"/>
  <c r="J90" i="1"/>
  <c r="K89" i="1"/>
  <c r="J89" i="1"/>
  <c r="K88" i="1"/>
  <c r="J88" i="1"/>
  <c r="K87" i="1"/>
  <c r="J87" i="1"/>
  <c r="K86" i="1"/>
  <c r="J86" i="1"/>
  <c r="K85" i="1"/>
  <c r="J85" i="1"/>
  <c r="K84" i="1"/>
  <c r="J84" i="1"/>
  <c r="K83" i="1"/>
  <c r="J83" i="1"/>
  <c r="K82" i="1"/>
  <c r="J82" i="1"/>
  <c r="K81" i="1"/>
  <c r="J81" i="1"/>
  <c r="K80" i="1"/>
  <c r="J80" i="1"/>
  <c r="K79" i="1"/>
  <c r="J79" i="1"/>
  <c r="K78" i="1"/>
  <c r="J78" i="1"/>
  <c r="K77" i="1"/>
  <c r="J77" i="1"/>
  <c r="K76" i="1"/>
  <c r="J76" i="1"/>
  <c r="K75" i="1"/>
  <c r="J75" i="1"/>
  <c r="K74" i="1"/>
  <c r="J74" i="1"/>
  <c r="K73" i="1"/>
  <c r="J73" i="1"/>
  <c r="K72" i="1"/>
  <c r="J72" i="1"/>
  <c r="K71" i="1"/>
  <c r="J71" i="1"/>
  <c r="K70" i="1"/>
  <c r="J70" i="1"/>
  <c r="K69" i="1"/>
  <c r="J69" i="1"/>
  <c r="K68" i="1"/>
  <c r="J68" i="1"/>
  <c r="K67" i="1"/>
  <c r="J67" i="1"/>
  <c r="K66" i="1"/>
  <c r="J66" i="1"/>
  <c r="K65" i="1"/>
  <c r="J65" i="1"/>
  <c r="K64" i="1"/>
  <c r="J64" i="1"/>
  <c r="K63" i="1"/>
  <c r="J63" i="1"/>
  <c r="K62" i="1"/>
  <c r="J62" i="1"/>
  <c r="K61" i="1"/>
  <c r="J61" i="1"/>
  <c r="K60" i="1"/>
  <c r="J60" i="1"/>
  <c r="K59" i="1"/>
  <c r="J59" i="1"/>
  <c r="K58" i="1"/>
  <c r="J58" i="1"/>
  <c r="K57" i="1"/>
  <c r="J57" i="1"/>
  <c r="K56" i="1"/>
  <c r="J56" i="1"/>
  <c r="K55" i="1"/>
  <c r="J55" i="1"/>
  <c r="K54" i="1"/>
  <c r="J54" i="1"/>
  <c r="K53" i="1"/>
  <c r="J53" i="1"/>
  <c r="K52" i="1"/>
  <c r="J52" i="1"/>
  <c r="K51" i="1"/>
  <c r="J51" i="1"/>
  <c r="K50" i="1"/>
  <c r="J50" i="1"/>
  <c r="K49" i="1"/>
  <c r="J49" i="1"/>
  <c r="K48" i="1"/>
  <c r="J48" i="1"/>
  <c r="K47" i="1"/>
  <c r="J47" i="1"/>
  <c r="K46" i="1"/>
  <c r="J46" i="1"/>
  <c r="K45" i="1"/>
  <c r="J45" i="1"/>
  <c r="K44" i="1"/>
  <c r="J44" i="1"/>
  <c r="K43" i="1"/>
  <c r="J43" i="1"/>
  <c r="K42" i="1"/>
  <c r="J42" i="1"/>
  <c r="K41" i="1"/>
  <c r="J41" i="1"/>
  <c r="K40" i="1"/>
  <c r="J40" i="1"/>
  <c r="K39" i="1"/>
  <c r="J39" i="1"/>
  <c r="K38" i="1"/>
  <c r="J38" i="1"/>
  <c r="K37" i="1"/>
  <c r="J37" i="1"/>
  <c r="K36" i="1"/>
  <c r="J36" i="1"/>
  <c r="K35" i="1"/>
  <c r="J35" i="1"/>
  <c r="K34" i="1"/>
  <c r="J34" i="1"/>
  <c r="K33" i="1"/>
  <c r="J33" i="1"/>
  <c r="K32" i="1"/>
  <c r="J32" i="1"/>
  <c r="K31" i="1"/>
  <c r="J31" i="1"/>
  <c r="K30" i="1"/>
  <c r="J30" i="1"/>
  <c r="K29" i="1"/>
  <c r="J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  <c r="K4" i="1"/>
  <c r="J4" i="1"/>
  <c r="K3" i="1"/>
  <c r="J3" i="1"/>
  <c r="S23" i="1"/>
  <c r="S15" i="1"/>
  <c r="S33" i="1"/>
  <c r="S25" i="1"/>
  <c r="S13" i="1"/>
  <c r="S35" i="1"/>
  <c r="U15" i="1"/>
  <c r="U23" i="1"/>
  <c r="U25" i="1"/>
  <c r="U33" i="1"/>
  <c r="U13" i="1"/>
  <c r="U35" i="1"/>
  <c r="P23" i="1"/>
  <c r="P13" i="1"/>
  <c r="P33" i="1"/>
  <c r="P15" i="1"/>
  <c r="P35" i="1"/>
  <c r="P25" i="1"/>
  <c r="Y4" i="1"/>
  <c r="S24" i="1" a="1"/>
  <c r="S24" i="1"/>
  <c r="U14" i="1" a="1"/>
  <c r="U14" i="1"/>
  <c r="S34" i="1" a="1"/>
  <c r="S34" i="1"/>
  <c r="R14" i="1" a="1"/>
  <c r="R14" i="1"/>
  <c r="T14" i="1" a="1"/>
  <c r="T14" i="1"/>
  <c r="Q34" i="1" a="1"/>
  <c r="Q34" i="1"/>
  <c r="O14" i="1" a="1"/>
  <c r="O14" i="1"/>
  <c r="X5" i="1"/>
  <c r="X6" i="1"/>
  <c r="O35" i="1"/>
  <c r="P24" i="1" a="1"/>
  <c r="P24" i="1"/>
  <c r="Q24" i="1" a="1"/>
  <c r="Q24" i="1"/>
  <c r="R24" i="1" a="1"/>
  <c r="R24" i="1"/>
  <c r="T34" i="1" a="1"/>
  <c r="T34" i="1"/>
  <c r="X4" i="1"/>
  <c r="O34" i="1" a="1"/>
  <c r="O34" i="1"/>
  <c r="P34" i="1" a="1"/>
  <c r="P34" i="1"/>
  <c r="O15" i="1"/>
  <c r="P14" i="1" a="1"/>
  <c r="P14" i="1"/>
  <c r="Y5" i="1"/>
  <c r="S14" i="1" a="1"/>
  <c r="S14" i="1"/>
  <c r="Y6" i="1"/>
  <c r="T24" i="1" a="1"/>
  <c r="T24" i="1"/>
  <c r="U24" i="1" a="1"/>
  <c r="U24" i="1"/>
  <c r="U34" i="1" a="1"/>
  <c r="U34" i="1"/>
  <c r="O25" i="1"/>
  <c r="O33" i="1"/>
  <c r="O23" i="1"/>
  <c r="Q14" i="1" a="1"/>
  <c r="Q14" i="1"/>
  <c r="O24" i="1" a="1"/>
  <c r="O24" i="1"/>
  <c r="R34" i="1" a="1"/>
  <c r="R34" i="1"/>
  <c r="Q15" i="1"/>
  <c r="Q13" i="1"/>
  <c r="Q25" i="1"/>
  <c r="Q35" i="1"/>
  <c r="Q33" i="1"/>
  <c r="Q36" i="1"/>
  <c r="Q37" i="1"/>
  <c r="Q39" i="1"/>
  <c r="Q23" i="1"/>
  <c r="R25" i="1"/>
  <c r="R23" i="1"/>
  <c r="R13" i="1"/>
  <c r="R33" i="1"/>
  <c r="R15" i="1"/>
  <c r="R35" i="1"/>
  <c r="T25" i="1"/>
  <c r="T13" i="1"/>
  <c r="T33" i="1"/>
  <c r="T35" i="1"/>
  <c r="T23" i="1"/>
  <c r="T15" i="1"/>
  <c r="O26" i="1"/>
  <c r="O27" i="1"/>
  <c r="O29" i="1"/>
  <c r="U26" i="1"/>
  <c r="U27" i="1"/>
  <c r="U29" i="1"/>
  <c r="O36" i="1"/>
  <c r="O37" i="1"/>
  <c r="O39" i="1"/>
  <c r="P36" i="1"/>
  <c r="P37" i="1"/>
  <c r="P39" i="1"/>
  <c r="T16" i="1"/>
  <c r="T17" i="1"/>
  <c r="T19" i="1"/>
  <c r="R26" i="1"/>
  <c r="R27" i="1"/>
  <c r="R29" i="1"/>
  <c r="O16" i="1"/>
  <c r="O17" i="1"/>
  <c r="O19" i="1"/>
  <c r="P16" i="1"/>
  <c r="P17" i="1"/>
  <c r="P19" i="1"/>
  <c r="R36" i="1"/>
  <c r="R37" i="1"/>
  <c r="R39" i="1"/>
  <c r="Q16" i="1"/>
  <c r="Q17" i="1"/>
  <c r="Q19" i="1"/>
  <c r="P26" i="1"/>
  <c r="P27" i="1"/>
  <c r="P29" i="1"/>
  <c r="S16" i="1"/>
  <c r="S17" i="1"/>
  <c r="S19" i="1"/>
  <c r="U16" i="1"/>
  <c r="U17" i="1"/>
  <c r="U19" i="1"/>
  <c r="S36" i="1"/>
  <c r="S37" i="1"/>
  <c r="S39" i="1"/>
  <c r="T26" i="1"/>
  <c r="T27" i="1"/>
  <c r="T29" i="1"/>
  <c r="R16" i="1"/>
  <c r="R17" i="1"/>
  <c r="R19" i="1"/>
  <c r="T36" i="1"/>
  <c r="T37" i="1"/>
  <c r="T39" i="1"/>
  <c r="U36" i="1"/>
  <c r="U37" i="1"/>
  <c r="U39" i="1"/>
  <c r="Q26" i="1"/>
  <c r="Q27" i="1"/>
  <c r="Q29" i="1"/>
  <c r="S26" i="1"/>
  <c r="S27" i="1"/>
  <c r="S29" i="1"/>
  <c r="X17" i="11"/>
  <c r="X19" i="11"/>
  <c r="AT4" i="11"/>
  <c r="AU4" i="11"/>
  <c r="AW4" i="11"/>
  <c r="AT5" i="11"/>
  <c r="AU5" i="11"/>
  <c r="AW5" i="11"/>
  <c r="AT6" i="11"/>
  <c r="AU6" i="11"/>
  <c r="AW6" i="11"/>
</calcChain>
</file>

<file path=xl/sharedStrings.xml><?xml version="1.0" encoding="utf-8"?>
<sst xmlns="http://schemas.openxmlformats.org/spreadsheetml/2006/main" count="18861" uniqueCount="194">
  <si>
    <t>yield change</t>
  </si>
  <si>
    <t>Country</t>
  </si>
  <si>
    <t>Crop</t>
  </si>
  <si>
    <t>min</t>
  </si>
  <si>
    <t>Ave</t>
  </si>
  <si>
    <t>max</t>
  </si>
  <si>
    <t>Horizon</t>
  </si>
  <si>
    <t>Crop model</t>
  </si>
  <si>
    <t>Additional info</t>
  </si>
  <si>
    <t>Low bound</t>
  </si>
  <si>
    <t>high bound</t>
  </si>
  <si>
    <t>Austria</t>
  </si>
  <si>
    <t>Wheat</t>
  </si>
  <si>
    <t>&gt;3</t>
  </si>
  <si>
    <t>CO2E</t>
  </si>
  <si>
    <t>Barley</t>
  </si>
  <si>
    <t>Bulgaria</t>
  </si>
  <si>
    <t>Maize</t>
  </si>
  <si>
    <t>-</t>
  </si>
  <si>
    <t>CSIRO-Mk2b</t>
  </si>
  <si>
    <t>CCEO</t>
  </si>
  <si>
    <t>WOFOST</t>
  </si>
  <si>
    <t>UK</t>
  </si>
  <si>
    <t>Potato</t>
  </si>
  <si>
    <t>Low emission</t>
  </si>
  <si>
    <t>High emission</t>
  </si>
  <si>
    <t>Optimal conditions</t>
  </si>
  <si>
    <t>Italy</t>
  </si>
  <si>
    <t>GISS</t>
  </si>
  <si>
    <t>EPIC</t>
  </si>
  <si>
    <t>STAMINA</t>
  </si>
  <si>
    <t>Switzerland</t>
  </si>
  <si>
    <t>Cropsyst</t>
  </si>
  <si>
    <t>I added the results from 2 emission scenarios and only CC, CC+CO2 &amp; CC+CO2+Tech (see 13-Ap3)</t>
  </si>
  <si>
    <t>Belgium</t>
  </si>
  <si>
    <t>Cyprus</t>
  </si>
  <si>
    <t>Czech Republic</t>
  </si>
  <si>
    <t>Germany</t>
  </si>
  <si>
    <t>Denmark</t>
  </si>
  <si>
    <t>Estonia</t>
  </si>
  <si>
    <t>Spain</t>
  </si>
  <si>
    <t>Finland</t>
  </si>
  <si>
    <t>France</t>
  </si>
  <si>
    <t>Greece</t>
  </si>
  <si>
    <t>Hungary</t>
  </si>
  <si>
    <t>Ireland</t>
  </si>
  <si>
    <t>Lithuania</t>
  </si>
  <si>
    <t>Luxemburg</t>
  </si>
  <si>
    <t>Latvia</t>
  </si>
  <si>
    <t>Malta</t>
  </si>
  <si>
    <t>Netherlands</t>
  </si>
  <si>
    <t>Norway</t>
  </si>
  <si>
    <t>Poland</t>
  </si>
  <si>
    <t>Portugal</t>
  </si>
  <si>
    <t>Romania</t>
  </si>
  <si>
    <t>Sweden</t>
  </si>
  <si>
    <t>Slovenia</t>
  </si>
  <si>
    <t>Slovakia</t>
  </si>
  <si>
    <t>Uk</t>
  </si>
  <si>
    <t>Southern Europe</t>
  </si>
  <si>
    <t>Spring Wheat</t>
  </si>
  <si>
    <t>Winter Wheat</t>
  </si>
  <si>
    <t>Rye</t>
  </si>
  <si>
    <t>Sugar Beet</t>
  </si>
  <si>
    <t>Sirius</t>
  </si>
  <si>
    <t>Croatia</t>
  </si>
  <si>
    <t>Serbia/Mn.</t>
  </si>
  <si>
    <t>Macedonia</t>
  </si>
  <si>
    <t>Albania</t>
  </si>
  <si>
    <t>Turkey</t>
  </si>
  <si>
    <t>Belorussia</t>
  </si>
  <si>
    <t>Russia</t>
  </si>
  <si>
    <t>Moldova</t>
  </si>
  <si>
    <t>Ukraine</t>
  </si>
  <si>
    <t>Georgia</t>
  </si>
  <si>
    <t>CropSyst</t>
  </si>
  <si>
    <t>HIRHAM4 initial conditions are obtained from HadAM3H that are, at the same time, driven with the output from HadCM3</t>
  </si>
  <si>
    <t>HIRHAM4 initial conditions are obtained from HadAM3H that are, at the same time, driven with the output from HadCM4</t>
  </si>
  <si>
    <t>CGCM</t>
  </si>
  <si>
    <t>ECHAM</t>
  </si>
  <si>
    <t>GFDL</t>
  </si>
  <si>
    <t>Linear Model</t>
  </si>
  <si>
    <t>Northern Europe</t>
  </si>
  <si>
    <t>LPOTCO</t>
  </si>
  <si>
    <t>Central Europe</t>
  </si>
  <si>
    <t>CO2</t>
  </si>
  <si>
    <t>min values correspond to Cconly and max to CO2 effect</t>
  </si>
  <si>
    <t>DSSAT</t>
  </si>
  <si>
    <t>The paper uses wheat, maize and soybean as indicators of crop productivity of the whole europe. They do not provide separate results per crop anyway</t>
  </si>
  <si>
    <t>POTATOS</t>
  </si>
  <si>
    <t>HCGG and HCGS experiments. Irrigated and non irrigated potatos together</t>
  </si>
  <si>
    <t>NPOTATO</t>
  </si>
  <si>
    <t>Rice</t>
  </si>
  <si>
    <t>PolyCrop</t>
  </si>
  <si>
    <t>No irrigation</t>
  </si>
  <si>
    <t>Manual irrigation</t>
  </si>
  <si>
    <t>Automatic irrigation</t>
  </si>
  <si>
    <t>PCM</t>
  </si>
  <si>
    <t>FASSET</t>
  </si>
  <si>
    <t>Irrigated crops in a coarse sandy soil rotation</t>
  </si>
  <si>
    <t>Irrigated crops in a sandy loam soil rotation</t>
  </si>
  <si>
    <t>Pig farm</t>
  </si>
  <si>
    <t>MAISPROQ</t>
  </si>
  <si>
    <t>DAISY</t>
  </si>
  <si>
    <t>SWAT</t>
  </si>
  <si>
    <t>HERMES</t>
  </si>
  <si>
    <t>Serbia</t>
  </si>
  <si>
    <t>Non-irrigated</t>
  </si>
  <si>
    <t>Irrigated</t>
  </si>
  <si>
    <t>Unespecified</t>
  </si>
  <si>
    <t>Monica</t>
  </si>
  <si>
    <t>Ensemble</t>
  </si>
  <si>
    <t>Estimated</t>
  </si>
  <si>
    <t>Undefined</t>
  </si>
  <si>
    <t>IPSL CM4 A2</t>
  </si>
  <si>
    <t>MIROC 3 2 MEDRES B1</t>
  </si>
  <si>
    <t>BCCR BCM 2 0 A2</t>
  </si>
  <si>
    <t>GISS ER B1</t>
  </si>
  <si>
    <t>Europe</t>
  </si>
  <si>
    <t>LINTUL2</t>
  </si>
  <si>
    <t>Belarus</t>
  </si>
  <si>
    <t>region</t>
  </si>
  <si>
    <t>t</t>
  </si>
  <si>
    <t>test</t>
  </si>
  <si>
    <t>signif</t>
  </si>
  <si>
    <t>average</t>
  </si>
  <si>
    <t>stdev</t>
  </si>
  <si>
    <t>p</t>
  </si>
  <si>
    <t>All crops</t>
  </si>
  <si>
    <t>Mean variation</t>
  </si>
  <si>
    <t>n</t>
  </si>
  <si>
    <t>Rank</t>
  </si>
  <si>
    <t>More</t>
  </si>
  <si>
    <t>Histogram</t>
  </si>
  <si>
    <t>Q1</t>
  </si>
  <si>
    <t>Q3</t>
  </si>
  <si>
    <t>Max</t>
  </si>
  <si>
    <t>InterQ Range</t>
  </si>
  <si>
    <t>Lower limit</t>
  </si>
  <si>
    <t>Upper limit</t>
  </si>
  <si>
    <t>Median</t>
  </si>
  <si>
    <t>Box-plot</t>
  </si>
  <si>
    <t>outliers</t>
  </si>
  <si>
    <t>low whisker</t>
  </si>
  <si>
    <t>upper whisker</t>
  </si>
  <si>
    <t>upper O-L</t>
  </si>
  <si>
    <t>lower whisk</t>
  </si>
  <si>
    <t>upper whisk</t>
  </si>
  <si>
    <t>lower O-L</t>
  </si>
  <si>
    <t>H2020</t>
  </si>
  <si>
    <t>H2030</t>
  </si>
  <si>
    <t>H2040</t>
  </si>
  <si>
    <t>H2050</t>
  </si>
  <si>
    <t>H2060</t>
  </si>
  <si>
    <t>H2070</t>
  </si>
  <si>
    <t>H2080</t>
  </si>
  <si>
    <t>H2100</t>
  </si>
  <si>
    <t>ALL</t>
  </si>
  <si>
    <t>COMPACT</t>
  </si>
  <si>
    <t>20+30</t>
  </si>
  <si>
    <t>40+50+60</t>
  </si>
  <si>
    <t>70+80+100</t>
  </si>
  <si>
    <t>GCM family</t>
  </si>
  <si>
    <t>CCSM</t>
  </si>
  <si>
    <t>HadCM</t>
  </si>
  <si>
    <t>ARPEGE</t>
  </si>
  <si>
    <t>Simple simulation</t>
  </si>
  <si>
    <t>Linear model</t>
  </si>
  <si>
    <t>All cgms</t>
  </si>
  <si>
    <t>Compact List</t>
  </si>
  <si>
    <t>Other</t>
  </si>
  <si>
    <t>Complex simulation</t>
  </si>
  <si>
    <t>Graph</t>
  </si>
  <si>
    <t>Per region</t>
  </si>
  <si>
    <t>Per crop</t>
  </si>
  <si>
    <t>Per country</t>
  </si>
  <si>
    <t>1-Europe</t>
  </si>
  <si>
    <t>2-Northern Europe</t>
  </si>
  <si>
    <t>3-Central Europe</t>
  </si>
  <si>
    <t>4-Southern Europe</t>
  </si>
  <si>
    <t>Combination(X)</t>
  </si>
  <si>
    <t>Yield (%)</t>
  </si>
  <si>
    <t>Low</t>
  </si>
  <si>
    <t>High</t>
  </si>
  <si>
    <t>Slice</t>
  </si>
  <si>
    <t>std</t>
  </si>
  <si>
    <t>cv</t>
  </si>
  <si>
    <t>MORE compact list</t>
  </si>
  <si>
    <t>Single GCM</t>
  </si>
  <si>
    <t>All</t>
  </si>
  <si>
    <t>Ne</t>
  </si>
  <si>
    <t>CE</t>
  </si>
  <si>
    <t>SE</t>
  </si>
  <si>
    <t>NaN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</si>
</sst>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25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0" fillId="0" borderId="0" xfId="0" quotePrefix="1"/>
    <xf numFmtId="1" fontId="0" fillId="0" borderId="0" xfId="0" applyNumberFormat="1"/>
    <xf numFmtId="0" fontId="0" fillId="0" borderId="0" xfId="0" applyFill="1" applyBorder="1" applyAlignment="1"/>
    <xf numFmtId="0" fontId="0" fillId="0" borderId="1" xfId="0" applyFill="1" applyBorder="1" applyAlignment="1"/>
    <xf numFmtId="1" fontId="0" fillId="0" borderId="0" xfId="2" applyNumberFormat="1" applyFont="1"/>
    <xf numFmtId="0" fontId="5" fillId="0" borderId="2" xfId="0" applyFont="1" applyBorder="1"/>
    <xf numFmtId="0" fontId="0" fillId="0" borderId="2" xfId="0" applyBorder="1"/>
    <xf numFmtId="0" fontId="4" fillId="0" borderId="3" xfId="0" applyFont="1" applyFill="1" applyBorder="1" applyAlignment="1">
      <alignment horizontal="center"/>
    </xf>
    <xf numFmtId="0" fontId="0" fillId="0" borderId="2" xfId="0" applyNumberFormat="1" applyFill="1" applyBorder="1" applyAlignment="1"/>
    <xf numFmtId="0" fontId="0" fillId="0" borderId="4" xfId="0" applyFill="1" applyBorder="1" applyAlignment="1"/>
    <xf numFmtId="0" fontId="0" fillId="2" borderId="0" xfId="0" applyFill="1"/>
    <xf numFmtId="0" fontId="0" fillId="0" borderId="0" xfId="0" applyFill="1"/>
    <xf numFmtId="0" fontId="1" fillId="0" borderId="2" xfId="0" applyFont="1" applyBorder="1"/>
    <xf numFmtId="0" fontId="1" fillId="0" borderId="0" xfId="0" applyFont="1" applyFill="1" applyBorder="1"/>
    <xf numFmtId="2" fontId="0" fillId="0" borderId="0" xfId="0" applyNumberFormat="1"/>
    <xf numFmtId="9" fontId="0" fillId="0" borderId="0" xfId="2" applyFont="1"/>
    <xf numFmtId="0" fontId="0" fillId="3" borderId="0" xfId="0" applyFill="1"/>
    <xf numFmtId="0" fontId="0" fillId="4" borderId="0" xfId="0" applyFill="1"/>
    <xf numFmtId="11" fontId="0" fillId="0" borderId="0" xfId="0" applyNumberFormat="1"/>
    <xf numFmtId="164" fontId="0" fillId="3" borderId="0" xfId="0" applyNumberFormat="1" applyFill="1"/>
    <xf numFmtId="2" fontId="0" fillId="3" borderId="0" xfId="0" applyNumberFormat="1" applyFill="1"/>
    <xf numFmtId="1" fontId="0" fillId="3" borderId="0" xfId="0" applyNumberFormat="1" applyFill="1"/>
    <xf numFmtId="164" fontId="0" fillId="4" borderId="0" xfId="0" applyNumberFormat="1" applyFill="1"/>
    <xf numFmtId="164" fontId="0" fillId="2" borderId="0" xfId="0" applyNumberFormat="1" applyFill="1"/>
    <xf numFmtId="2" fontId="0" fillId="4" borderId="0" xfId="0" applyNumberFormat="1" applyFill="1"/>
    <xf numFmtId="2" fontId="0" fillId="2" borderId="0" xfId="0" applyNumberFormat="1" applyFill="1"/>
    <xf numFmtId="1" fontId="0" fillId="4" borderId="0" xfId="0" applyNumberFormat="1" applyFill="1"/>
    <xf numFmtId="1" fontId="0" fillId="2" borderId="0" xfId="0" applyNumberFormat="1" applyFill="1"/>
    <xf numFmtId="0" fontId="0" fillId="0" borderId="0" xfId="0" applyBorder="1"/>
    <xf numFmtId="0" fontId="1" fillId="0" borderId="0" xfId="0" applyFont="1" applyAlignment="1">
      <alignment horizontal="center"/>
    </xf>
  </cellXfs>
  <cellStyles count="25"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Normal" xfId="0" builtinId="0"/>
    <cellStyle name="Normal 2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theme" Target="theme/theme1.xml"/><Relationship Id="rId5" Type="http://schemas.openxmlformats.org/officeDocument/2006/relationships/chartsheet" Target="chartsheets/sheet1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3"/>
    </mc:Choice>
    <mc:Fallback>
      <c:style val="3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244841859470468E-2"/>
          <c:y val="4.3713834455709553E-2"/>
          <c:w val="0.87180897042040939"/>
          <c:h val="0.855872772342410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'Regional Analysis'!$U$24</c:f>
              <c:strCache>
                <c:ptCount val="1"/>
                <c:pt idx="0">
                  <c:v>Northern Europe</c:v>
                </c:pt>
              </c:strCache>
            </c:strRef>
          </c:tx>
          <c:spPr>
            <a:solidFill>
              <a:schemeClr val="tx1">
                <a:lumMod val="85000"/>
                <a:lumOff val="15000"/>
              </a:schemeClr>
            </a:solidFill>
          </c:spPr>
          <c:invertIfNegative val="0"/>
          <c:cat>
            <c:strRef>
              <c:f>'Regional Analysis'!$S$25:$S$45</c:f>
              <c:strCache>
                <c:ptCount val="21"/>
                <c:pt idx="0">
                  <c:v>-95</c:v>
                </c:pt>
                <c:pt idx="1">
                  <c:v>-85</c:v>
                </c:pt>
                <c:pt idx="2">
                  <c:v>-75</c:v>
                </c:pt>
                <c:pt idx="3">
                  <c:v>-65</c:v>
                </c:pt>
                <c:pt idx="4">
                  <c:v>-55</c:v>
                </c:pt>
                <c:pt idx="5">
                  <c:v>-45</c:v>
                </c:pt>
                <c:pt idx="6">
                  <c:v>-35</c:v>
                </c:pt>
                <c:pt idx="7">
                  <c:v>-25</c:v>
                </c:pt>
                <c:pt idx="8">
                  <c:v>-15</c:v>
                </c:pt>
                <c:pt idx="9">
                  <c:v>-5</c:v>
                </c:pt>
                <c:pt idx="10">
                  <c:v>5</c:v>
                </c:pt>
                <c:pt idx="11">
                  <c:v>15</c:v>
                </c:pt>
                <c:pt idx="12">
                  <c:v>25</c:v>
                </c:pt>
                <c:pt idx="13">
                  <c:v>35</c:v>
                </c:pt>
                <c:pt idx="14">
                  <c:v>45</c:v>
                </c:pt>
                <c:pt idx="15">
                  <c:v>55</c:v>
                </c:pt>
                <c:pt idx="16">
                  <c:v>65</c:v>
                </c:pt>
                <c:pt idx="17">
                  <c:v>75</c:v>
                </c:pt>
                <c:pt idx="18">
                  <c:v>85</c:v>
                </c:pt>
                <c:pt idx="19">
                  <c:v>95</c:v>
                </c:pt>
                <c:pt idx="20">
                  <c:v>More</c:v>
                </c:pt>
              </c:strCache>
            </c:strRef>
          </c:cat>
          <c:val>
            <c:numRef>
              <c:f>'Regional Analysis'!$U$25:$U$45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4</c:v>
                </c:pt>
                <c:pt idx="8">
                  <c:v>4</c:v>
                </c:pt>
                <c:pt idx="9">
                  <c:v>22</c:v>
                </c:pt>
                <c:pt idx="10">
                  <c:v>35</c:v>
                </c:pt>
                <c:pt idx="11">
                  <c:v>84</c:v>
                </c:pt>
                <c:pt idx="12">
                  <c:v>35</c:v>
                </c:pt>
                <c:pt idx="13">
                  <c:v>22</c:v>
                </c:pt>
                <c:pt idx="14">
                  <c:v>6</c:v>
                </c:pt>
                <c:pt idx="15">
                  <c:v>3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7</c:v>
                </c:pt>
              </c:numCache>
            </c:numRef>
          </c:val>
        </c:ser>
        <c:ser>
          <c:idx val="1"/>
          <c:order val="1"/>
          <c:tx>
            <c:strRef>
              <c:f>'Regional Analysis'!$V$24</c:f>
              <c:strCache>
                <c:ptCount val="1"/>
                <c:pt idx="0">
                  <c:v>Central Europe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cat>
            <c:strRef>
              <c:f>'Regional Analysis'!$S$25:$S$45</c:f>
              <c:strCache>
                <c:ptCount val="21"/>
                <c:pt idx="0">
                  <c:v>-95</c:v>
                </c:pt>
                <c:pt idx="1">
                  <c:v>-85</c:v>
                </c:pt>
                <c:pt idx="2">
                  <c:v>-75</c:v>
                </c:pt>
                <c:pt idx="3">
                  <c:v>-65</c:v>
                </c:pt>
                <c:pt idx="4">
                  <c:v>-55</c:v>
                </c:pt>
                <c:pt idx="5">
                  <c:v>-45</c:v>
                </c:pt>
                <c:pt idx="6">
                  <c:v>-35</c:v>
                </c:pt>
                <c:pt idx="7">
                  <c:v>-25</c:v>
                </c:pt>
                <c:pt idx="8">
                  <c:v>-15</c:v>
                </c:pt>
                <c:pt idx="9">
                  <c:v>-5</c:v>
                </c:pt>
                <c:pt idx="10">
                  <c:v>5</c:v>
                </c:pt>
                <c:pt idx="11">
                  <c:v>15</c:v>
                </c:pt>
                <c:pt idx="12">
                  <c:v>25</c:v>
                </c:pt>
                <c:pt idx="13">
                  <c:v>35</c:v>
                </c:pt>
                <c:pt idx="14">
                  <c:v>45</c:v>
                </c:pt>
                <c:pt idx="15">
                  <c:v>55</c:v>
                </c:pt>
                <c:pt idx="16">
                  <c:v>65</c:v>
                </c:pt>
                <c:pt idx="17">
                  <c:v>75</c:v>
                </c:pt>
                <c:pt idx="18">
                  <c:v>85</c:v>
                </c:pt>
                <c:pt idx="19">
                  <c:v>95</c:v>
                </c:pt>
                <c:pt idx="20">
                  <c:v>More</c:v>
                </c:pt>
              </c:strCache>
            </c:strRef>
          </c:cat>
          <c:val>
            <c:numRef>
              <c:f>'Regional Analysis'!$V$25:$V$45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  <c:pt idx="7">
                  <c:v>6</c:v>
                </c:pt>
                <c:pt idx="8">
                  <c:v>26</c:v>
                </c:pt>
                <c:pt idx="9">
                  <c:v>31</c:v>
                </c:pt>
                <c:pt idx="10">
                  <c:v>65</c:v>
                </c:pt>
                <c:pt idx="11">
                  <c:v>94</c:v>
                </c:pt>
                <c:pt idx="12">
                  <c:v>45</c:v>
                </c:pt>
                <c:pt idx="13">
                  <c:v>33</c:v>
                </c:pt>
                <c:pt idx="14">
                  <c:v>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2"/>
          <c:order val="2"/>
          <c:tx>
            <c:strRef>
              <c:f>'Regional Analysis'!$W$24</c:f>
              <c:strCache>
                <c:ptCount val="1"/>
                <c:pt idx="0">
                  <c:v>Southern Europe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cat>
            <c:strRef>
              <c:f>'Regional Analysis'!$S$25:$S$45</c:f>
              <c:strCache>
                <c:ptCount val="21"/>
                <c:pt idx="0">
                  <c:v>-95</c:v>
                </c:pt>
                <c:pt idx="1">
                  <c:v>-85</c:v>
                </c:pt>
                <c:pt idx="2">
                  <c:v>-75</c:v>
                </c:pt>
                <c:pt idx="3">
                  <c:v>-65</c:v>
                </c:pt>
                <c:pt idx="4">
                  <c:v>-55</c:v>
                </c:pt>
                <c:pt idx="5">
                  <c:v>-45</c:v>
                </c:pt>
                <c:pt idx="6">
                  <c:v>-35</c:v>
                </c:pt>
                <c:pt idx="7">
                  <c:v>-25</c:v>
                </c:pt>
                <c:pt idx="8">
                  <c:v>-15</c:v>
                </c:pt>
                <c:pt idx="9">
                  <c:v>-5</c:v>
                </c:pt>
                <c:pt idx="10">
                  <c:v>5</c:v>
                </c:pt>
                <c:pt idx="11">
                  <c:v>15</c:v>
                </c:pt>
                <c:pt idx="12">
                  <c:v>25</c:v>
                </c:pt>
                <c:pt idx="13">
                  <c:v>35</c:v>
                </c:pt>
                <c:pt idx="14">
                  <c:v>45</c:v>
                </c:pt>
                <c:pt idx="15">
                  <c:v>55</c:v>
                </c:pt>
                <c:pt idx="16">
                  <c:v>65</c:v>
                </c:pt>
                <c:pt idx="17">
                  <c:v>75</c:v>
                </c:pt>
                <c:pt idx="18">
                  <c:v>85</c:v>
                </c:pt>
                <c:pt idx="19">
                  <c:v>95</c:v>
                </c:pt>
                <c:pt idx="20">
                  <c:v>More</c:v>
                </c:pt>
              </c:strCache>
            </c:strRef>
          </c:cat>
          <c:val>
            <c:numRef>
              <c:f>'Regional Analysis'!$W$25:$W$45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6</c:v>
                </c:pt>
                <c:pt idx="7">
                  <c:v>6</c:v>
                </c:pt>
                <c:pt idx="8">
                  <c:v>19</c:v>
                </c:pt>
                <c:pt idx="9">
                  <c:v>30</c:v>
                </c:pt>
                <c:pt idx="10">
                  <c:v>31</c:v>
                </c:pt>
                <c:pt idx="11">
                  <c:v>39</c:v>
                </c:pt>
                <c:pt idx="12">
                  <c:v>27</c:v>
                </c:pt>
                <c:pt idx="13">
                  <c:v>15</c:v>
                </c:pt>
                <c:pt idx="14">
                  <c:v>7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754136"/>
        <c:axId val="128756488"/>
      </c:barChart>
      <c:catAx>
        <c:axId val="128754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Main yield change (%)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28756488"/>
        <c:crosses val="autoZero"/>
        <c:auto val="1"/>
        <c:lblAlgn val="ctr"/>
        <c:lblOffset val="100"/>
        <c:noMultiLvlLbl val="0"/>
      </c:catAx>
      <c:valAx>
        <c:axId val="12875648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 (%)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28754136"/>
        <c:crosses val="autoZero"/>
        <c:crossBetween val="between"/>
      </c:valAx>
      <c:spPr>
        <a:noFill/>
        <a:ln>
          <a:solidFill>
            <a:schemeClr val="tx1"/>
          </a:solidFill>
        </a:ln>
      </c:spPr>
    </c:plotArea>
    <c:legend>
      <c:legendPos val="tr"/>
      <c:layout>
        <c:manualLayout>
          <c:xMode val="edge"/>
          <c:yMode val="edge"/>
          <c:x val="0.78712928045672659"/>
          <c:y val="6.8452863697283456E-2"/>
          <c:w val="0.15134610130795301"/>
          <c:h val="0.170888090433299"/>
        </c:manualLayout>
      </c:layout>
      <c:overlay val="1"/>
      <c:spPr>
        <a:solidFill>
          <a:schemeClr val="bg1"/>
        </a:solidFill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="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'Regional Analysis'!$N$50:$Q$50</c:f>
              <c:numCache>
                <c:formatCode>General</c:formatCode>
                <c:ptCount val="4"/>
                <c:pt idx="0">
                  <c:v>-75.84</c:v>
                </c:pt>
                <c:pt idx="1">
                  <c:v>-36.25</c:v>
                </c:pt>
                <c:pt idx="2">
                  <c:v>-41</c:v>
                </c:pt>
                <c:pt idx="3">
                  <c:v>-75.84</c:v>
                </c:pt>
              </c:numCache>
            </c:numRef>
          </c:val>
        </c:ser>
        <c:ser>
          <c:idx val="1"/>
          <c:order val="1"/>
          <c:invertIfNegative val="0"/>
          <c:val>
            <c:numRef>
              <c:f>'Regional Analysis'!$N$51:$Q$51</c:f>
              <c:numCache>
                <c:formatCode>General</c:formatCode>
                <c:ptCount val="4"/>
                <c:pt idx="0">
                  <c:v>15.162033898305076</c:v>
                </c:pt>
                <c:pt idx="1">
                  <c:v>4.5238095238095255</c:v>
                </c:pt>
                <c:pt idx="2">
                  <c:v>1</c:v>
                </c:pt>
                <c:pt idx="3">
                  <c:v>15.162033898305076</c:v>
                </c:pt>
              </c:numCache>
            </c:numRef>
          </c:val>
        </c:ser>
        <c:ser>
          <c:idx val="2"/>
          <c:order val="2"/>
          <c:invertIfNegative val="0"/>
          <c:val>
            <c:numRef>
              <c:f>'Regional Analysis'!$N$52:$Q$52</c:f>
              <c:numCache>
                <c:formatCode>General</c:formatCode>
                <c:ptCount val="4"/>
                <c:pt idx="0">
                  <c:v>16.677966101694928</c:v>
                </c:pt>
                <c:pt idx="1">
                  <c:v>0.4761904761904745</c:v>
                </c:pt>
                <c:pt idx="2">
                  <c:v>1.5</c:v>
                </c:pt>
                <c:pt idx="3">
                  <c:v>16.677966101694928</c:v>
                </c:pt>
              </c:numCache>
            </c:numRef>
          </c:val>
        </c:ser>
        <c:ser>
          <c:idx val="3"/>
          <c:order val="3"/>
          <c:invertIfNegative val="0"/>
          <c:val>
            <c:numRef>
              <c:f>'Regional Analysis'!$N$53:$Q$53</c:f>
              <c:numCache>
                <c:formatCode>General</c:formatCode>
                <c:ptCount val="4"/>
                <c:pt idx="0">
                  <c:v>3</c:v>
                </c:pt>
                <c:pt idx="1">
                  <c:v>5</c:v>
                </c:pt>
                <c:pt idx="2">
                  <c:v>0.5</c:v>
                </c:pt>
                <c:pt idx="3">
                  <c:v>35.1875</c:v>
                </c:pt>
              </c:numCache>
            </c:numRef>
          </c:val>
        </c:ser>
        <c:ser>
          <c:idx val="4"/>
          <c:order val="4"/>
          <c:invertIfNegative val="0"/>
          <c:val>
            <c:numRef>
              <c:f>'Regional Analysis'!$N$54:$Q$54</c:f>
              <c:numCache>
                <c:formatCode>General</c:formatCode>
                <c:ptCount val="4"/>
                <c:pt idx="0">
                  <c:v>0</c:v>
                </c:pt>
                <c:pt idx="1">
                  <c:v>0.5952380952380949</c:v>
                </c:pt>
                <c:pt idx="2">
                  <c:v>0.5</c:v>
                </c:pt>
                <c:pt idx="3">
                  <c:v>13.814242359926325</c:v>
                </c:pt>
              </c:numCache>
            </c:numRef>
          </c:val>
        </c:ser>
        <c:ser>
          <c:idx val="5"/>
          <c:order val="5"/>
          <c:invertIfNegative val="0"/>
          <c:val>
            <c:numRef>
              <c:f>'Regional Analysis'!$N$55:$Q$55</c:f>
              <c:numCache>
                <c:formatCode>General</c:formatCode>
                <c:ptCount val="4"/>
                <c:pt idx="0">
                  <c:v>1</c:v>
                </c:pt>
                <c:pt idx="1">
                  <c:v>4.1056836120650964</c:v>
                </c:pt>
                <c:pt idx="2">
                  <c:v>4</c:v>
                </c:pt>
                <c:pt idx="3">
                  <c:v>13.447528473406898</c:v>
                </c:pt>
              </c:numCache>
            </c:numRef>
          </c:val>
        </c:ser>
        <c:ser>
          <c:idx val="6"/>
          <c:order val="6"/>
          <c:invertIfNegative val="0"/>
          <c:val>
            <c:numRef>
              <c:f>'Regional Analysis'!$N$56:$Q$56</c:f>
              <c:numCache>
                <c:formatCode>General</c:formatCode>
                <c:ptCount val="4"/>
                <c:pt idx="0">
                  <c:v>1.5</c:v>
                </c:pt>
                <c:pt idx="1">
                  <c:v>1.965744959363473</c:v>
                </c:pt>
                <c:pt idx="2">
                  <c:v>3.3999999999999986</c:v>
                </c:pt>
                <c:pt idx="3">
                  <c:v>36.550729166666777</c:v>
                </c:pt>
              </c:numCache>
            </c:numRef>
          </c:val>
        </c:ser>
        <c:ser>
          <c:idx val="7"/>
          <c:order val="7"/>
          <c:invertIfNegative val="0"/>
          <c:val>
            <c:numRef>
              <c:f>'Regional Analysis'!$N$57:$Q$57</c:f>
              <c:numCache>
                <c:formatCode>General</c:formatCode>
                <c:ptCount val="4"/>
                <c:pt idx="0">
                  <c:v>0</c:v>
                </c:pt>
                <c:pt idx="1">
                  <c:v>3.7318840579710155</c:v>
                </c:pt>
                <c:pt idx="2">
                  <c:v>27.052323544994099</c:v>
                </c:pt>
                <c:pt idx="3">
                  <c:v>7</c:v>
                </c:pt>
              </c:numCache>
            </c:numRef>
          </c:val>
        </c:ser>
        <c:ser>
          <c:idx val="8"/>
          <c:order val="8"/>
          <c:invertIfNegative val="0"/>
          <c:val>
            <c:numRef>
              <c:f>'Regional Analysis'!$N$58:$Q$58</c:f>
              <c:numCache>
                <c:formatCode>General</c:formatCode>
                <c:ptCount val="4"/>
                <c:pt idx="0">
                  <c:v>0.5</c:v>
                </c:pt>
                <c:pt idx="1">
                  <c:v>19.697603121516167</c:v>
                </c:pt>
                <c:pt idx="2">
                  <c:v>10.547676455005902</c:v>
                </c:pt>
                <c:pt idx="3">
                  <c:v>3.5932203389830448</c:v>
                </c:pt>
              </c:numCache>
            </c:numRef>
          </c:val>
        </c:ser>
        <c:ser>
          <c:idx val="9"/>
          <c:order val="9"/>
          <c:invertIfNegative val="0"/>
          <c:val>
            <c:numRef>
              <c:f>'Regional Analysis'!$N$59:$Q$59</c:f>
              <c:numCache>
                <c:formatCode>General</c:formatCode>
                <c:ptCount val="4"/>
                <c:pt idx="0">
                  <c:v>0.5</c:v>
                </c:pt>
                <c:pt idx="1">
                  <c:v>6.1538461538461533</c:v>
                </c:pt>
                <c:pt idx="2">
                  <c:v>8.25</c:v>
                </c:pt>
                <c:pt idx="3">
                  <c:v>23.220338983050851</c:v>
                </c:pt>
              </c:numCache>
            </c:numRef>
          </c:val>
        </c:ser>
        <c:ser>
          <c:idx val="10"/>
          <c:order val="10"/>
          <c:invertIfNegative val="0"/>
          <c:val>
            <c:numRef>
              <c:f>'Regional Analysis'!$N$60:$Q$60</c:f>
              <c:numCache>
                <c:formatCode>General</c:formatCode>
                <c:ptCount val="4"/>
                <c:pt idx="0">
                  <c:v>0.5</c:v>
                </c:pt>
                <c:pt idx="1">
                  <c:v>9</c:v>
                </c:pt>
                <c:pt idx="2">
                  <c:v>25.689859481565726</c:v>
                </c:pt>
                <c:pt idx="3">
                  <c:v>-88.813559322033896</c:v>
                </c:pt>
              </c:numCache>
            </c:numRef>
          </c:val>
        </c:ser>
        <c:ser>
          <c:idx val="11"/>
          <c:order val="11"/>
          <c:invertIfNegative val="0"/>
          <c:val>
            <c:numRef>
              <c:f>'Regional Analysis'!$N$61:$Q$61</c:f>
              <c:numCache>
                <c:formatCode>General</c:formatCode>
                <c:ptCount val="4"/>
                <c:pt idx="0">
                  <c:v>0</c:v>
                </c:pt>
                <c:pt idx="1">
                  <c:v>20.5</c:v>
                </c:pt>
                <c:pt idx="2">
                  <c:v>3.4207062605656446</c:v>
                </c:pt>
              </c:numCache>
            </c:numRef>
          </c:val>
        </c:ser>
        <c:ser>
          <c:idx val="12"/>
          <c:order val="12"/>
          <c:invertIfNegative val="0"/>
          <c:val>
            <c:numRef>
              <c:f>'Regional Analysis'!$N$62:$Q$62</c:f>
              <c:numCache>
                <c:formatCode>General</c:formatCode>
                <c:ptCount val="4"/>
                <c:pt idx="0">
                  <c:v>0</c:v>
                </c:pt>
                <c:pt idx="1">
                  <c:v>3.3571428571428612</c:v>
                </c:pt>
                <c:pt idx="2">
                  <c:v>-44.860565742131371</c:v>
                </c:pt>
              </c:numCache>
            </c:numRef>
          </c:val>
        </c:ser>
        <c:ser>
          <c:idx val="13"/>
          <c:order val="13"/>
          <c:invertIfNegative val="0"/>
          <c:val>
            <c:numRef>
              <c:f>'Regional Analysis'!$N$63:$Q$63</c:f>
              <c:numCache>
                <c:formatCode>General</c:formatCode>
                <c:ptCount val="4"/>
                <c:pt idx="0">
                  <c:v>0.75</c:v>
                </c:pt>
                <c:pt idx="1">
                  <c:v>1.6428571428571388</c:v>
                </c:pt>
              </c:numCache>
            </c:numRef>
          </c:val>
        </c:ser>
        <c:ser>
          <c:idx val="14"/>
          <c:order val="14"/>
          <c:invertIfNegative val="0"/>
          <c:val>
            <c:numRef>
              <c:f>'Regional Analysis'!$N$64:$Q$64</c:f>
              <c:numCache>
                <c:formatCode>General</c:formatCode>
                <c:ptCount val="4"/>
                <c:pt idx="0">
                  <c:v>2.75</c:v>
                </c:pt>
                <c:pt idx="1">
                  <c:v>2.5</c:v>
                </c:pt>
              </c:numCache>
            </c:numRef>
          </c:val>
        </c:ser>
        <c:ser>
          <c:idx val="15"/>
          <c:order val="15"/>
          <c:invertIfNegative val="0"/>
          <c:val>
            <c:numRef>
              <c:f>'Regional Analysis'!$N$65:$Q$65</c:f>
              <c:numCache>
                <c:formatCode>General</c:formatCode>
                <c:ptCount val="4"/>
                <c:pt idx="0">
                  <c:v>1.7738095238095255</c:v>
                </c:pt>
                <c:pt idx="1">
                  <c:v>0.95103480637441606</c:v>
                </c:pt>
              </c:numCache>
            </c:numRef>
          </c:val>
        </c:ser>
        <c:ser>
          <c:idx val="16"/>
          <c:order val="16"/>
          <c:invertIfNegative val="0"/>
          <c:val>
            <c:numRef>
              <c:f>'Regional Analysis'!$N$66:$Q$66</c:f>
              <c:numCache>
                <c:formatCode>General</c:formatCode>
                <c:ptCount val="4"/>
                <c:pt idx="0">
                  <c:v>29.319034679089029</c:v>
                </c:pt>
                <c:pt idx="1">
                  <c:v>2.0489651936255839</c:v>
                </c:pt>
              </c:numCache>
            </c:numRef>
          </c:val>
        </c:ser>
        <c:ser>
          <c:idx val="17"/>
          <c:order val="17"/>
          <c:invertIfNegative val="0"/>
          <c:val>
            <c:numRef>
              <c:f>'Regional Analysis'!$N$67:$Q$67</c:f>
              <c:numCache>
                <c:formatCode>General</c:formatCode>
                <c:ptCount val="4"/>
                <c:pt idx="0">
                  <c:v>10.693614130434783</c:v>
                </c:pt>
                <c:pt idx="1">
                  <c:v>18.715888485400995</c:v>
                </c:pt>
              </c:numCache>
            </c:numRef>
          </c:val>
        </c:ser>
        <c:ser>
          <c:idx val="18"/>
          <c:order val="18"/>
          <c:invertIfNegative val="0"/>
          <c:val>
            <c:numRef>
              <c:f>'Regional Analysis'!$N$68:$Q$68</c:f>
              <c:numCache>
                <c:formatCode>General</c:formatCode>
                <c:ptCount val="4"/>
                <c:pt idx="0">
                  <c:v>9.5862324506820791</c:v>
                </c:pt>
                <c:pt idx="1">
                  <c:v>6.2891135153993218</c:v>
                </c:pt>
              </c:numCache>
            </c:numRef>
          </c:val>
        </c:ser>
        <c:ser>
          <c:idx val="19"/>
          <c:order val="19"/>
          <c:invertIfNegative val="0"/>
          <c:val>
            <c:numRef>
              <c:f>'Regional Analysis'!$N$69:$Q$69</c:f>
              <c:numCache>
                <c:formatCode>General</c:formatCode>
                <c:ptCount val="4"/>
                <c:pt idx="0">
                  <c:v>30.078344022359001</c:v>
                </c:pt>
                <c:pt idx="1">
                  <c:v>20.923114496340432</c:v>
                </c:pt>
              </c:numCache>
            </c:numRef>
          </c:val>
        </c:ser>
        <c:ser>
          <c:idx val="20"/>
          <c:order val="20"/>
          <c:invertIfNegative val="0"/>
          <c:val>
            <c:numRef>
              <c:f>'Regional Analysis'!$N$70:$Q$70</c:f>
              <c:numCache>
                <c:formatCode>General</c:formatCode>
                <c:ptCount val="4"/>
                <c:pt idx="0">
                  <c:v>2.0489651936255839</c:v>
                </c:pt>
                <c:pt idx="1">
                  <c:v>12.181101870698299</c:v>
                </c:pt>
              </c:numCache>
            </c:numRef>
          </c:val>
        </c:ser>
        <c:ser>
          <c:idx val="21"/>
          <c:order val="21"/>
          <c:invertIfNegative val="0"/>
          <c:val>
            <c:numRef>
              <c:f>'Regional Analysis'!$N$71:$Q$71</c:f>
              <c:numCache>
                <c:formatCode>General</c:formatCode>
                <c:ptCount val="4"/>
                <c:pt idx="0">
                  <c:v>2</c:v>
                </c:pt>
                <c:pt idx="1">
                  <c:v>4.2314289922556867</c:v>
                </c:pt>
              </c:numCache>
            </c:numRef>
          </c:val>
        </c:ser>
        <c:ser>
          <c:idx val="22"/>
          <c:order val="22"/>
          <c:invertIfNegative val="0"/>
          <c:val>
            <c:numRef>
              <c:f>'Regional Analysis'!$N$72:$Q$72</c:f>
              <c:numCache>
                <c:formatCode>General</c:formatCode>
                <c:ptCount val="4"/>
                <c:pt idx="0">
                  <c:v>3</c:v>
                </c:pt>
                <c:pt idx="1">
                  <c:v>60.457834351430492</c:v>
                </c:pt>
              </c:numCache>
            </c:numRef>
          </c:val>
        </c:ser>
        <c:ser>
          <c:idx val="23"/>
          <c:order val="23"/>
          <c:invertIfNegative val="0"/>
          <c:val>
            <c:numRef>
              <c:f>'Regional Analysis'!$N$73:$Q$73</c:f>
              <c:numCache>
                <c:formatCode>General</c:formatCode>
                <c:ptCount val="4"/>
                <c:pt idx="0">
                  <c:v>7</c:v>
                </c:pt>
                <c:pt idx="1">
                  <c:v>33.859373371295419</c:v>
                </c:pt>
              </c:numCache>
            </c:numRef>
          </c:val>
        </c:ser>
        <c:ser>
          <c:idx val="24"/>
          <c:order val="24"/>
          <c:invertIfNegative val="0"/>
          <c:val>
            <c:numRef>
              <c:f>'Regional Analysis'!$N$74:$Q$74</c:f>
              <c:numCache>
                <c:formatCode>General</c:formatCode>
                <c:ptCount val="4"/>
                <c:pt idx="0">
                  <c:v>3.269104965804317</c:v>
                </c:pt>
                <c:pt idx="1">
                  <c:v>3.3446424196768589</c:v>
                </c:pt>
              </c:numCache>
            </c:numRef>
          </c:val>
        </c:ser>
        <c:ser>
          <c:idx val="25"/>
          <c:order val="25"/>
          <c:invertIfNegative val="0"/>
          <c:val>
            <c:numRef>
              <c:f>'Regional Analysis'!$N$75:$Q$75</c:f>
              <c:numCache>
                <c:formatCode>General</c:formatCode>
                <c:ptCount val="4"/>
                <c:pt idx="0">
                  <c:v>0.32411537317872785</c:v>
                </c:pt>
                <c:pt idx="1">
                  <c:v>503.63386613386615</c:v>
                </c:pt>
              </c:numCache>
            </c:numRef>
          </c:val>
        </c:ser>
        <c:ser>
          <c:idx val="26"/>
          <c:order val="26"/>
          <c:invertIfNegative val="0"/>
          <c:val>
            <c:numRef>
              <c:f>'Regional Analysis'!$N$76:$Q$76</c:f>
              <c:numCache>
                <c:formatCode>General</c:formatCode>
                <c:ptCount val="4"/>
                <c:pt idx="0">
                  <c:v>3.1226681464179507</c:v>
                </c:pt>
              </c:numCache>
            </c:numRef>
          </c:val>
        </c:ser>
        <c:ser>
          <c:idx val="27"/>
          <c:order val="27"/>
          <c:invertIfNegative val="0"/>
          <c:val>
            <c:numRef>
              <c:f>'Regional Analysis'!$N$77:$Q$77</c:f>
              <c:numCache>
                <c:formatCode>General</c:formatCode>
                <c:ptCount val="4"/>
                <c:pt idx="0">
                  <c:v>6.2891135153993218</c:v>
                </c:pt>
              </c:numCache>
            </c:numRef>
          </c:val>
        </c:ser>
        <c:ser>
          <c:idx val="28"/>
          <c:order val="28"/>
          <c:invertIfNegative val="0"/>
          <c:val>
            <c:numRef>
              <c:f>'Regional Analysis'!$N$78:$Q$78</c:f>
              <c:numCache>
                <c:formatCode>General</c:formatCode>
                <c:ptCount val="4"/>
                <c:pt idx="0">
                  <c:v>13.808557321233579</c:v>
                </c:pt>
              </c:numCache>
            </c:numRef>
          </c:val>
        </c:ser>
        <c:ser>
          <c:idx val="29"/>
          <c:order val="29"/>
          <c:invertIfNegative val="0"/>
          <c:val>
            <c:numRef>
              <c:f>'Regional Analysis'!$N$79:$Q$79</c:f>
              <c:numCache>
                <c:formatCode>General</c:formatCode>
                <c:ptCount val="4"/>
                <c:pt idx="0">
                  <c:v>7.114557175106853</c:v>
                </c:pt>
              </c:numCache>
            </c:numRef>
          </c:val>
        </c:ser>
        <c:ser>
          <c:idx val="30"/>
          <c:order val="30"/>
          <c:invertIfNegative val="0"/>
          <c:val>
            <c:numRef>
              <c:f>'Regional Analysis'!$N$80:$Q$80</c:f>
              <c:numCache>
                <c:formatCode>General</c:formatCode>
                <c:ptCount val="4"/>
                <c:pt idx="0">
                  <c:v>12.181101870698299</c:v>
                </c:pt>
              </c:numCache>
            </c:numRef>
          </c:val>
        </c:ser>
        <c:ser>
          <c:idx val="31"/>
          <c:order val="31"/>
          <c:invertIfNegative val="0"/>
          <c:val>
            <c:numRef>
              <c:f>'Regional Analysis'!$N$81:$Q$81</c:f>
              <c:numCache>
                <c:formatCode>General</c:formatCode>
                <c:ptCount val="4"/>
                <c:pt idx="0">
                  <c:v>4.2314289922556867</c:v>
                </c:pt>
              </c:numCache>
            </c:numRef>
          </c:val>
        </c:ser>
        <c:ser>
          <c:idx val="32"/>
          <c:order val="32"/>
          <c:invertIfNegative val="0"/>
          <c:val>
            <c:numRef>
              <c:f>'Regional Analysis'!$N$82:$Q$82</c:f>
              <c:numCache>
                <c:formatCode>General</c:formatCode>
                <c:ptCount val="4"/>
                <c:pt idx="0">
                  <c:v>60.457834351430492</c:v>
                </c:pt>
              </c:numCache>
            </c:numRef>
          </c:val>
        </c:ser>
        <c:ser>
          <c:idx val="33"/>
          <c:order val="33"/>
          <c:invertIfNegative val="0"/>
          <c:val>
            <c:numRef>
              <c:f>'Regional Analysis'!$N$83:$Q$83</c:f>
              <c:numCache>
                <c:formatCode>General</c:formatCode>
                <c:ptCount val="4"/>
                <c:pt idx="0">
                  <c:v>33.859373371295419</c:v>
                </c:pt>
              </c:numCache>
            </c:numRef>
          </c:val>
        </c:ser>
        <c:ser>
          <c:idx val="34"/>
          <c:order val="34"/>
          <c:invertIfNegative val="0"/>
          <c:val>
            <c:numRef>
              <c:f>'Regional Analysis'!$N$84:$Q$84</c:f>
              <c:numCache>
                <c:formatCode>General</c:formatCode>
                <c:ptCount val="4"/>
                <c:pt idx="0">
                  <c:v>3.3446424196768589</c:v>
                </c:pt>
              </c:numCache>
            </c:numRef>
          </c:val>
        </c:ser>
        <c:ser>
          <c:idx val="35"/>
          <c:order val="35"/>
          <c:invertIfNegative val="0"/>
          <c:val>
            <c:numRef>
              <c:f>'Regional Analysis'!$N$85:$Q$85</c:f>
              <c:numCache>
                <c:formatCode>General</c:formatCode>
                <c:ptCount val="4"/>
                <c:pt idx="0">
                  <c:v>503.63386613386615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8753744"/>
        <c:axId val="128757664"/>
      </c:barChart>
      <c:catAx>
        <c:axId val="128753744"/>
        <c:scaling>
          <c:orientation val="minMax"/>
        </c:scaling>
        <c:delete val="0"/>
        <c:axPos val="b"/>
        <c:majorTickMark val="out"/>
        <c:minorTickMark val="none"/>
        <c:tickLblPos val="nextTo"/>
        <c:crossAx val="128757664"/>
        <c:crosses val="autoZero"/>
        <c:auto val="1"/>
        <c:lblAlgn val="ctr"/>
        <c:lblOffset val="100"/>
        <c:noMultiLvlLbl val="0"/>
      </c:catAx>
      <c:valAx>
        <c:axId val="1287576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753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Barley</c:v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rgbClr val="00B050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'All data analysis'!$O$3:$O$71</c:f>
                <c:numCache>
                  <c:formatCode>General</c:formatCode>
                  <c:ptCount val="69"/>
                  <c:pt idx="0">
                    <c:v>0.36003956478733917</c:v>
                  </c:pt>
                  <c:pt idx="1">
                    <c:v>0.105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0.13070973639997888</c:v>
                  </c:pt>
                  <c:pt idx="44">
                    <c:v>0.32798481711525229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0.34107352050671208</c:v>
                  </c:pt>
                  <c:pt idx="50">
                    <c:v>0.15359999999999999</c:v>
                  </c:pt>
                  <c:pt idx="51">
                    <c:v>0</c:v>
                  </c:pt>
                  <c:pt idx="52">
                    <c:v>0.25429999999999997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0.13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0.40423892100192715</c:v>
                  </c:pt>
                  <c:pt idx="68">
                    <c:v>0.47591522157996186</c:v>
                  </c:pt>
                </c:numCache>
              </c:numRef>
            </c:plus>
            <c:minus>
              <c:numRef>
                <c:f>'All data analysis'!$P$3:$P$71</c:f>
                <c:numCache>
                  <c:formatCode>General</c:formatCode>
                  <c:ptCount val="69"/>
                  <c:pt idx="0">
                    <c:v>0.70820969337289807</c:v>
                  </c:pt>
                  <c:pt idx="1">
                    <c:v>0.105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0.21614182584929942</c:v>
                  </c:pt>
                  <c:pt idx="43">
                    <c:v>0.34506666111554907</c:v>
                  </c:pt>
                  <c:pt idx="44">
                    <c:v>0.48940648723257424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0.16754716914846021</c:v>
                  </c:pt>
                  <c:pt idx="50">
                    <c:v>0</c:v>
                  </c:pt>
                  <c:pt idx="51">
                    <c:v>0.1137</c:v>
                  </c:pt>
                  <c:pt idx="52">
                    <c:v>0.15570000000000001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0.2585741811175335</c:v>
                  </c:pt>
                  <c:pt idx="68">
                    <c:v>0.30828516377649401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'All data analysis'!$M$3:$M$71</c:f>
              <c:numCache>
                <c:formatCode>0.00</c:formatCode>
                <c:ptCount val="69"/>
                <c:pt idx="0">
                  <c:v>145</c:v>
                </c:pt>
                <c:pt idx="1">
                  <c:v>325</c:v>
                </c:pt>
                <c:pt idx="2">
                  <c:v>325</c:v>
                </c:pt>
                <c:pt idx="3">
                  <c:v>325</c:v>
                </c:pt>
                <c:pt idx="4">
                  <c:v>325</c:v>
                </c:pt>
                <c:pt idx="5">
                  <c:v>325</c:v>
                </c:pt>
                <c:pt idx="6">
                  <c:v>325</c:v>
                </c:pt>
                <c:pt idx="7">
                  <c:v>325</c:v>
                </c:pt>
                <c:pt idx="8">
                  <c:v>325</c:v>
                </c:pt>
                <c:pt idx="9">
                  <c:v>325</c:v>
                </c:pt>
                <c:pt idx="10">
                  <c:v>325</c:v>
                </c:pt>
                <c:pt idx="11">
                  <c:v>325</c:v>
                </c:pt>
                <c:pt idx="12">
                  <c:v>325</c:v>
                </c:pt>
                <c:pt idx="13">
                  <c:v>325</c:v>
                </c:pt>
                <c:pt idx="14">
                  <c:v>325</c:v>
                </c:pt>
                <c:pt idx="15">
                  <c:v>325</c:v>
                </c:pt>
                <c:pt idx="16">
                  <c:v>325</c:v>
                </c:pt>
                <c:pt idx="17">
                  <c:v>325</c:v>
                </c:pt>
                <c:pt idx="18">
                  <c:v>325</c:v>
                </c:pt>
                <c:pt idx="19">
                  <c:v>325</c:v>
                </c:pt>
                <c:pt idx="20">
                  <c:v>325</c:v>
                </c:pt>
                <c:pt idx="21">
                  <c:v>325</c:v>
                </c:pt>
                <c:pt idx="22">
                  <c:v>325</c:v>
                </c:pt>
                <c:pt idx="23">
                  <c:v>325</c:v>
                </c:pt>
                <c:pt idx="24">
                  <c:v>325</c:v>
                </c:pt>
                <c:pt idx="25">
                  <c:v>325</c:v>
                </c:pt>
                <c:pt idx="26">
                  <c:v>325</c:v>
                </c:pt>
                <c:pt idx="27">
                  <c:v>325</c:v>
                </c:pt>
                <c:pt idx="28">
                  <c:v>325</c:v>
                </c:pt>
                <c:pt idx="29">
                  <c:v>325</c:v>
                </c:pt>
                <c:pt idx="30">
                  <c:v>325</c:v>
                </c:pt>
                <c:pt idx="31">
                  <c:v>325</c:v>
                </c:pt>
                <c:pt idx="32">
                  <c:v>325</c:v>
                </c:pt>
                <c:pt idx="33">
                  <c:v>325</c:v>
                </c:pt>
                <c:pt idx="34">
                  <c:v>325</c:v>
                </c:pt>
                <c:pt idx="35">
                  <c:v>325</c:v>
                </c:pt>
                <c:pt idx="36">
                  <c:v>325</c:v>
                </c:pt>
                <c:pt idx="37">
                  <c:v>325</c:v>
                </c:pt>
                <c:pt idx="38">
                  <c:v>325</c:v>
                </c:pt>
                <c:pt idx="39">
                  <c:v>325</c:v>
                </c:pt>
                <c:pt idx="40">
                  <c:v>325</c:v>
                </c:pt>
                <c:pt idx="41">
                  <c:v>325</c:v>
                </c:pt>
                <c:pt idx="42">
                  <c:v>485</c:v>
                </c:pt>
                <c:pt idx="43">
                  <c:v>485</c:v>
                </c:pt>
                <c:pt idx="44">
                  <c:v>485</c:v>
                </c:pt>
                <c:pt idx="45">
                  <c:v>485</c:v>
                </c:pt>
                <c:pt idx="46">
                  <c:v>485</c:v>
                </c:pt>
                <c:pt idx="47">
                  <c:v>485</c:v>
                </c:pt>
                <c:pt idx="48">
                  <c:v>485</c:v>
                </c:pt>
                <c:pt idx="49">
                  <c:v>485</c:v>
                </c:pt>
                <c:pt idx="50">
                  <c:v>1225</c:v>
                </c:pt>
                <c:pt idx="51">
                  <c:v>1225</c:v>
                </c:pt>
                <c:pt idx="52">
                  <c:v>1225</c:v>
                </c:pt>
                <c:pt idx="53">
                  <c:v>1225</c:v>
                </c:pt>
                <c:pt idx="54">
                  <c:v>1225</c:v>
                </c:pt>
                <c:pt idx="55">
                  <c:v>1225</c:v>
                </c:pt>
                <c:pt idx="56">
                  <c:v>1225</c:v>
                </c:pt>
                <c:pt idx="57">
                  <c:v>1225</c:v>
                </c:pt>
                <c:pt idx="58">
                  <c:v>1225</c:v>
                </c:pt>
                <c:pt idx="59">
                  <c:v>1225</c:v>
                </c:pt>
                <c:pt idx="60">
                  <c:v>1225</c:v>
                </c:pt>
                <c:pt idx="61">
                  <c:v>1225</c:v>
                </c:pt>
                <c:pt idx="62">
                  <c:v>1225</c:v>
                </c:pt>
                <c:pt idx="63">
                  <c:v>1225</c:v>
                </c:pt>
                <c:pt idx="64">
                  <c:v>1225</c:v>
                </c:pt>
                <c:pt idx="65">
                  <c:v>1785</c:v>
                </c:pt>
                <c:pt idx="66">
                  <c:v>1785</c:v>
                </c:pt>
                <c:pt idx="67">
                  <c:v>2425</c:v>
                </c:pt>
                <c:pt idx="68">
                  <c:v>2425</c:v>
                </c:pt>
              </c:numCache>
            </c:numRef>
          </c:xVal>
          <c:yVal>
            <c:numRef>
              <c:f>'All data analysis'!$N$3:$N$71</c:f>
              <c:numCache>
                <c:formatCode>0%</c:formatCode>
                <c:ptCount val="69"/>
                <c:pt idx="0">
                  <c:v>0.33036597428288816</c:v>
                </c:pt>
                <c:pt idx="1">
                  <c:v>6.5000000000000002E-2</c:v>
                </c:pt>
                <c:pt idx="2">
                  <c:v>-7.5000000000000011E-2</c:v>
                </c:pt>
                <c:pt idx="3">
                  <c:v>-0.11249999999999999</c:v>
                </c:pt>
                <c:pt idx="4">
                  <c:v>-0.13750000000000001</c:v>
                </c:pt>
                <c:pt idx="5">
                  <c:v>-0.125</c:v>
                </c:pt>
                <c:pt idx="6">
                  <c:v>-1.041666666666663E-2</c:v>
                </c:pt>
                <c:pt idx="7">
                  <c:v>-3.1249999999999983E-2</c:v>
                </c:pt>
                <c:pt idx="8">
                  <c:v>-0.11594202898550723</c:v>
                </c:pt>
                <c:pt idx="9">
                  <c:v>-0.1585144927536232</c:v>
                </c:pt>
                <c:pt idx="10">
                  <c:v>-8.7499999999999967E-2</c:v>
                </c:pt>
                <c:pt idx="11">
                  <c:v>-0.10000000000000003</c:v>
                </c:pt>
                <c:pt idx="12">
                  <c:v>-0.10000000000000003</c:v>
                </c:pt>
                <c:pt idx="13">
                  <c:v>-0.13750000000000001</c:v>
                </c:pt>
                <c:pt idx="14">
                  <c:v>-2.1286231884057899E-2</c:v>
                </c:pt>
                <c:pt idx="15">
                  <c:v>-5.2989130434782511E-2</c:v>
                </c:pt>
                <c:pt idx="16">
                  <c:v>-0.12681159420289848</c:v>
                </c:pt>
                <c:pt idx="17">
                  <c:v>-0.14764492753623185</c:v>
                </c:pt>
                <c:pt idx="18">
                  <c:v>-0.11011904761904766</c:v>
                </c:pt>
                <c:pt idx="19">
                  <c:v>-0.19583333333333336</c:v>
                </c:pt>
                <c:pt idx="20">
                  <c:v>-0.25654761904761902</c:v>
                </c:pt>
                <c:pt idx="21">
                  <c:v>-0.31726190476190474</c:v>
                </c:pt>
                <c:pt idx="22">
                  <c:v>-0.15000000000000002</c:v>
                </c:pt>
                <c:pt idx="23">
                  <c:v>-0.26250000000000001</c:v>
                </c:pt>
                <c:pt idx="24">
                  <c:v>-0.3125</c:v>
                </c:pt>
                <c:pt idx="25">
                  <c:v>-0.36249999999999999</c:v>
                </c:pt>
                <c:pt idx="26">
                  <c:v>-7.9533941236068911E-2</c:v>
                </c:pt>
                <c:pt idx="27">
                  <c:v>-0.10334346504559269</c:v>
                </c:pt>
                <c:pt idx="28">
                  <c:v>-5.8257345491388134E-2</c:v>
                </c:pt>
                <c:pt idx="29">
                  <c:v>-3.3181357649442834E-2</c:v>
                </c:pt>
                <c:pt idx="30">
                  <c:v>3.7772675086107918E-2</c:v>
                </c:pt>
                <c:pt idx="31">
                  <c:v>4.523536165327207E-2</c:v>
                </c:pt>
                <c:pt idx="32">
                  <c:v>3.0080367393800187E-2</c:v>
                </c:pt>
                <c:pt idx="33">
                  <c:v>-7.692307692307665E-3</c:v>
                </c:pt>
                <c:pt idx="34">
                  <c:v>-7.9533941236068911E-2</c:v>
                </c:pt>
                <c:pt idx="35">
                  <c:v>-0.11398176291793317</c:v>
                </c:pt>
                <c:pt idx="36">
                  <c:v>-9.0172239108409394E-2</c:v>
                </c:pt>
                <c:pt idx="37">
                  <c:v>-4.2553191489361736E-2</c:v>
                </c:pt>
                <c:pt idx="38">
                  <c:v>3.8461538461538464E-2</c:v>
                </c:pt>
                <c:pt idx="39">
                  <c:v>3.8461538461538464E-2</c:v>
                </c:pt>
                <c:pt idx="40">
                  <c:v>2.3076923076923061E-2</c:v>
                </c:pt>
                <c:pt idx="41">
                  <c:v>0</c:v>
                </c:pt>
                <c:pt idx="42">
                  <c:v>0.47951034806374415</c:v>
                </c:pt>
                <c:pt idx="43">
                  <c:v>0.95928116497140747</c:v>
                </c:pt>
                <c:pt idx="44">
                  <c:v>1.7279848171152523</c:v>
                </c:pt>
                <c:pt idx="45">
                  <c:v>-0.21549078292696808</c:v>
                </c:pt>
                <c:pt idx="46">
                  <c:v>-1.8977448195665568E-2</c:v>
                </c:pt>
                <c:pt idx="47">
                  <c:v>9.0083306327087651E-2</c:v>
                </c:pt>
                <c:pt idx="48">
                  <c:v>0.28977066931010237</c:v>
                </c:pt>
                <c:pt idx="49">
                  <c:v>0.13417696878257399</c:v>
                </c:pt>
                <c:pt idx="50">
                  <c:v>5.3600000000000002E-2</c:v>
                </c:pt>
                <c:pt idx="51">
                  <c:v>0.11630000000000001</c:v>
                </c:pt>
                <c:pt idx="52">
                  <c:v>0.12429999999999999</c:v>
                </c:pt>
                <c:pt idx="53">
                  <c:v>-3.5000000000000003E-2</c:v>
                </c:pt>
                <c:pt idx="54">
                  <c:v>-0.06</c:v>
                </c:pt>
                <c:pt idx="55">
                  <c:v>-0.10833333333333334</c:v>
                </c:pt>
                <c:pt idx="56">
                  <c:v>-0.11166666666666666</c:v>
                </c:pt>
                <c:pt idx="57">
                  <c:v>-0.14666666666666667</c:v>
                </c:pt>
                <c:pt idx="58">
                  <c:v>-0.19</c:v>
                </c:pt>
                <c:pt idx="59">
                  <c:v>7.4999999999999997E-2</c:v>
                </c:pt>
                <c:pt idx="60">
                  <c:v>0.13</c:v>
                </c:pt>
                <c:pt idx="61">
                  <c:v>0.10666666666666666</c:v>
                </c:pt>
                <c:pt idx="62">
                  <c:v>0.21333333333333332</c:v>
                </c:pt>
                <c:pt idx="63">
                  <c:v>0.16333333333333333</c:v>
                </c:pt>
                <c:pt idx="64">
                  <c:v>0.28999999999999998</c:v>
                </c:pt>
                <c:pt idx="65">
                  <c:v>2.6000000000000002E-2</c:v>
                </c:pt>
                <c:pt idx="66">
                  <c:v>5.0000000000000001E-3</c:v>
                </c:pt>
                <c:pt idx="67">
                  <c:v>7.0905587668593645E-2</c:v>
                </c:pt>
                <c:pt idx="68">
                  <c:v>6.9364161849711142E-2</c:v>
                </c:pt>
              </c:numCache>
            </c:numRef>
          </c:yVal>
          <c:smooth val="0"/>
        </c:ser>
        <c:ser>
          <c:idx val="1"/>
          <c:order val="1"/>
          <c:tx>
            <c:v>Maize</c:v>
          </c:tx>
          <c:spPr>
            <a:ln w="28575">
              <a:noFill/>
            </a:ln>
          </c:spPr>
          <c:marker>
            <c:symbol val="square"/>
            <c:size val="7"/>
            <c:spPr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'All data analysis'!$O$72:$O$220</c:f>
                <c:numCache>
                  <c:formatCode>General</c:formatCode>
                  <c:ptCount val="149"/>
                  <c:pt idx="0">
                    <c:v>0.16136236739251814</c:v>
                  </c:pt>
                  <c:pt idx="1">
                    <c:v>0</c:v>
                  </c:pt>
                  <c:pt idx="2">
                    <c:v>0</c:v>
                  </c:pt>
                  <c:pt idx="3">
                    <c:v>0.13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0.13500000000000001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0.19</c:v>
                  </c:pt>
                  <c:pt idx="13">
                    <c:v>0.13166666666666668</c:v>
                  </c:pt>
                  <c:pt idx="14">
                    <c:v>0</c:v>
                  </c:pt>
                  <c:pt idx="15">
                    <c:v>0</c:v>
                  </c:pt>
                  <c:pt idx="16">
                    <c:v>0.11</c:v>
                  </c:pt>
                  <c:pt idx="17">
                    <c:v>0.14128420884359927</c:v>
                  </c:pt>
                  <c:pt idx="18">
                    <c:v>0.2068638107746131</c:v>
                  </c:pt>
                  <c:pt idx="19">
                    <c:v>0.26053460210788765</c:v>
                  </c:pt>
                  <c:pt idx="20">
                    <c:v>0</c:v>
                  </c:pt>
                  <c:pt idx="21">
                    <c:v>0.14486601475619851</c:v>
                  </c:pt>
                  <c:pt idx="22">
                    <c:v>0.24278769191364447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0.10428571428571427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0.11125</c:v>
                  </c:pt>
                  <c:pt idx="51">
                    <c:v>0.23749999999999999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0.65462868769074278</c:v>
                  </c:pt>
                  <c:pt idx="81">
                    <c:v>0.46693794506612529</c:v>
                  </c:pt>
                  <c:pt idx="82">
                    <c:v>0</c:v>
                  </c:pt>
                  <c:pt idx="83">
                    <c:v>0.16039999999999999</c:v>
                  </c:pt>
                  <c:pt idx="84">
                    <c:v>0.35294117647058826</c:v>
                  </c:pt>
                  <c:pt idx="85">
                    <c:v>0.33200000000000002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0.1</c:v>
                  </c:pt>
                  <c:pt idx="110">
                    <c:v>0.2184406779661017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0.20333898305084744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0.2042711864406779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0.38500000000000001</c:v>
                  </c:pt>
                  <c:pt idx="133">
                    <c:v>0.15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0.115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</c:numCache>
              </c:numRef>
            </c:plus>
            <c:minus>
              <c:numRef>
                <c:f>'All data analysis'!$P$72:$P$220</c:f>
                <c:numCache>
                  <c:formatCode>General</c:formatCode>
                  <c:ptCount val="149"/>
                  <c:pt idx="0">
                    <c:v>0.32104969290898944</c:v>
                  </c:pt>
                  <c:pt idx="1">
                    <c:v>0</c:v>
                  </c:pt>
                  <c:pt idx="2">
                    <c:v>0</c:v>
                  </c:pt>
                  <c:pt idx="3">
                    <c:v>0.13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0.13500000000000001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0.27</c:v>
                  </c:pt>
                  <c:pt idx="13">
                    <c:v>0.24833333333333332</c:v>
                  </c:pt>
                  <c:pt idx="14">
                    <c:v>0</c:v>
                  </c:pt>
                  <c:pt idx="15">
                    <c:v>0</c:v>
                  </c:pt>
                  <c:pt idx="16">
                    <c:v>0.11</c:v>
                  </c:pt>
                  <c:pt idx="17">
                    <c:v>0</c:v>
                  </c:pt>
                  <c:pt idx="18">
                    <c:v>0.12161206117951974</c:v>
                  </c:pt>
                  <c:pt idx="19">
                    <c:v>0.13435311886678997</c:v>
                  </c:pt>
                  <c:pt idx="20">
                    <c:v>0.12344566012203845</c:v>
                  </c:pt>
                  <c:pt idx="21">
                    <c:v>0</c:v>
                  </c:pt>
                  <c:pt idx="22">
                    <c:v>0.14039434344230409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0.13875000000000001</c:v>
                  </c:pt>
                  <c:pt idx="51">
                    <c:v>0.17249999999999999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0.185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0.62589013224821677</c:v>
                  </c:pt>
                  <c:pt idx="81">
                    <c:v>0.68006103763987946</c:v>
                  </c:pt>
                  <c:pt idx="82">
                    <c:v>0</c:v>
                  </c:pt>
                  <c:pt idx="83">
                    <c:v>0.12890000000000001</c:v>
                  </c:pt>
                  <c:pt idx="84">
                    <c:v>0.70588235294117652</c:v>
                  </c:pt>
                  <c:pt idx="85">
                    <c:v>0.32799999999999996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0.1</c:v>
                  </c:pt>
                  <c:pt idx="110">
                    <c:v>0.2184406779661017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0.20333898305084744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0.2042711864406779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0.38500000000000001</c:v>
                  </c:pt>
                  <c:pt idx="133">
                    <c:v>0.15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0.20499999999999999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'All data analysis'!$M$72:$M$220</c:f>
              <c:numCache>
                <c:formatCode>0.00</c:formatCode>
                <c:ptCount val="149"/>
                <c:pt idx="0">
                  <c:v>160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420</c:v>
                </c:pt>
                <c:pt idx="5">
                  <c:v>580</c:v>
                </c:pt>
                <c:pt idx="6">
                  <c:v>580</c:v>
                </c:pt>
                <c:pt idx="7">
                  <c:v>580</c:v>
                </c:pt>
                <c:pt idx="8">
                  <c:v>660</c:v>
                </c:pt>
                <c:pt idx="9">
                  <c:v>660</c:v>
                </c:pt>
                <c:pt idx="10">
                  <c:v>740</c:v>
                </c:pt>
                <c:pt idx="11">
                  <c:v>740</c:v>
                </c:pt>
                <c:pt idx="12">
                  <c:v>820</c:v>
                </c:pt>
                <c:pt idx="13">
                  <c:v>820</c:v>
                </c:pt>
                <c:pt idx="14">
                  <c:v>980</c:v>
                </c:pt>
                <c:pt idx="15">
                  <c:v>980</c:v>
                </c:pt>
                <c:pt idx="16">
                  <c:v>980</c:v>
                </c:pt>
                <c:pt idx="17">
                  <c:v>980</c:v>
                </c:pt>
                <c:pt idx="18">
                  <c:v>980</c:v>
                </c:pt>
                <c:pt idx="19">
                  <c:v>980</c:v>
                </c:pt>
                <c:pt idx="20">
                  <c:v>980</c:v>
                </c:pt>
                <c:pt idx="21">
                  <c:v>980</c:v>
                </c:pt>
                <c:pt idx="22">
                  <c:v>980</c:v>
                </c:pt>
                <c:pt idx="23">
                  <c:v>1060</c:v>
                </c:pt>
                <c:pt idx="24">
                  <c:v>1060</c:v>
                </c:pt>
                <c:pt idx="25">
                  <c:v>1240</c:v>
                </c:pt>
                <c:pt idx="26">
                  <c:v>1240</c:v>
                </c:pt>
                <c:pt idx="27">
                  <c:v>1240</c:v>
                </c:pt>
                <c:pt idx="28">
                  <c:v>1400</c:v>
                </c:pt>
                <c:pt idx="29">
                  <c:v>1400</c:v>
                </c:pt>
                <c:pt idx="30">
                  <c:v>1400</c:v>
                </c:pt>
                <c:pt idx="31">
                  <c:v>1320</c:v>
                </c:pt>
                <c:pt idx="32">
                  <c:v>1320</c:v>
                </c:pt>
                <c:pt idx="33">
                  <c:v>1480</c:v>
                </c:pt>
                <c:pt idx="34">
                  <c:v>1480</c:v>
                </c:pt>
                <c:pt idx="35">
                  <c:v>1480</c:v>
                </c:pt>
                <c:pt idx="36">
                  <c:v>1480</c:v>
                </c:pt>
                <c:pt idx="37">
                  <c:v>1480</c:v>
                </c:pt>
                <c:pt idx="38">
                  <c:v>1480</c:v>
                </c:pt>
                <c:pt idx="39">
                  <c:v>1480</c:v>
                </c:pt>
                <c:pt idx="40">
                  <c:v>1480</c:v>
                </c:pt>
                <c:pt idx="41">
                  <c:v>1480</c:v>
                </c:pt>
                <c:pt idx="42">
                  <c:v>1480</c:v>
                </c:pt>
                <c:pt idx="43">
                  <c:v>1480</c:v>
                </c:pt>
                <c:pt idx="44">
                  <c:v>1480</c:v>
                </c:pt>
                <c:pt idx="45">
                  <c:v>1480</c:v>
                </c:pt>
                <c:pt idx="46">
                  <c:v>1480</c:v>
                </c:pt>
                <c:pt idx="47">
                  <c:v>1480</c:v>
                </c:pt>
                <c:pt idx="48">
                  <c:v>1480</c:v>
                </c:pt>
                <c:pt idx="49">
                  <c:v>1480</c:v>
                </c:pt>
                <c:pt idx="50">
                  <c:v>1560</c:v>
                </c:pt>
                <c:pt idx="51">
                  <c:v>1560</c:v>
                </c:pt>
                <c:pt idx="52">
                  <c:v>1640</c:v>
                </c:pt>
                <c:pt idx="53">
                  <c:v>1720</c:v>
                </c:pt>
                <c:pt idx="54">
                  <c:v>1720</c:v>
                </c:pt>
                <c:pt idx="55">
                  <c:v>1800</c:v>
                </c:pt>
                <c:pt idx="56">
                  <c:v>1800</c:v>
                </c:pt>
                <c:pt idx="57">
                  <c:v>1800</c:v>
                </c:pt>
                <c:pt idx="58">
                  <c:v>1800</c:v>
                </c:pt>
                <c:pt idx="59">
                  <c:v>1880</c:v>
                </c:pt>
                <c:pt idx="60">
                  <c:v>1880</c:v>
                </c:pt>
                <c:pt idx="61">
                  <c:v>1880</c:v>
                </c:pt>
                <c:pt idx="62">
                  <c:v>2040</c:v>
                </c:pt>
                <c:pt idx="63">
                  <c:v>2040</c:v>
                </c:pt>
                <c:pt idx="64">
                  <c:v>2040</c:v>
                </c:pt>
                <c:pt idx="65">
                  <c:v>2120</c:v>
                </c:pt>
                <c:pt idx="66">
                  <c:v>2120</c:v>
                </c:pt>
                <c:pt idx="67">
                  <c:v>2120</c:v>
                </c:pt>
                <c:pt idx="68">
                  <c:v>2200</c:v>
                </c:pt>
                <c:pt idx="69">
                  <c:v>2200</c:v>
                </c:pt>
                <c:pt idx="70">
                  <c:v>2200</c:v>
                </c:pt>
                <c:pt idx="71">
                  <c:v>2280</c:v>
                </c:pt>
                <c:pt idx="72">
                  <c:v>2280</c:v>
                </c:pt>
                <c:pt idx="73">
                  <c:v>2280</c:v>
                </c:pt>
                <c:pt idx="74">
                  <c:v>2360</c:v>
                </c:pt>
                <c:pt idx="75">
                  <c:v>2360</c:v>
                </c:pt>
                <c:pt idx="76">
                  <c:v>2360</c:v>
                </c:pt>
                <c:pt idx="77">
                  <c:v>2440</c:v>
                </c:pt>
                <c:pt idx="78">
                  <c:v>2440</c:v>
                </c:pt>
                <c:pt idx="79">
                  <c:v>2440</c:v>
                </c:pt>
                <c:pt idx="80">
                  <c:v>2440</c:v>
                </c:pt>
                <c:pt idx="81">
                  <c:v>2440</c:v>
                </c:pt>
                <c:pt idx="82">
                  <c:v>2520</c:v>
                </c:pt>
                <c:pt idx="83">
                  <c:v>2520</c:v>
                </c:pt>
                <c:pt idx="84">
                  <c:v>2520</c:v>
                </c:pt>
                <c:pt idx="85">
                  <c:v>2520</c:v>
                </c:pt>
                <c:pt idx="86">
                  <c:v>2600</c:v>
                </c:pt>
                <c:pt idx="87">
                  <c:v>2600</c:v>
                </c:pt>
                <c:pt idx="88">
                  <c:v>2600</c:v>
                </c:pt>
                <c:pt idx="89">
                  <c:v>2780</c:v>
                </c:pt>
                <c:pt idx="90">
                  <c:v>2780</c:v>
                </c:pt>
                <c:pt idx="91">
                  <c:v>2780</c:v>
                </c:pt>
                <c:pt idx="92">
                  <c:v>2860</c:v>
                </c:pt>
                <c:pt idx="93">
                  <c:v>2860</c:v>
                </c:pt>
                <c:pt idx="94">
                  <c:v>2860</c:v>
                </c:pt>
                <c:pt idx="95">
                  <c:v>3020</c:v>
                </c:pt>
                <c:pt idx="96">
                  <c:v>3020</c:v>
                </c:pt>
                <c:pt idx="97">
                  <c:v>3020</c:v>
                </c:pt>
                <c:pt idx="98">
                  <c:v>3100</c:v>
                </c:pt>
                <c:pt idx="99">
                  <c:v>3100</c:v>
                </c:pt>
                <c:pt idx="100">
                  <c:v>3100</c:v>
                </c:pt>
                <c:pt idx="101">
                  <c:v>3180</c:v>
                </c:pt>
                <c:pt idx="102">
                  <c:v>3180</c:v>
                </c:pt>
                <c:pt idx="103">
                  <c:v>3180</c:v>
                </c:pt>
                <c:pt idx="104">
                  <c:v>3180</c:v>
                </c:pt>
                <c:pt idx="105">
                  <c:v>3180</c:v>
                </c:pt>
                <c:pt idx="106">
                  <c:v>3180</c:v>
                </c:pt>
                <c:pt idx="107">
                  <c:v>3180</c:v>
                </c:pt>
                <c:pt idx="108">
                  <c:v>3180</c:v>
                </c:pt>
                <c:pt idx="109">
                  <c:v>3180</c:v>
                </c:pt>
                <c:pt idx="110">
                  <c:v>3180</c:v>
                </c:pt>
                <c:pt idx="111">
                  <c:v>3180</c:v>
                </c:pt>
                <c:pt idx="112">
                  <c:v>3180</c:v>
                </c:pt>
                <c:pt idx="113">
                  <c:v>3180</c:v>
                </c:pt>
                <c:pt idx="114">
                  <c:v>3180</c:v>
                </c:pt>
                <c:pt idx="115">
                  <c:v>3180</c:v>
                </c:pt>
                <c:pt idx="116">
                  <c:v>3180</c:v>
                </c:pt>
                <c:pt idx="117">
                  <c:v>3180</c:v>
                </c:pt>
                <c:pt idx="118">
                  <c:v>3180</c:v>
                </c:pt>
                <c:pt idx="119">
                  <c:v>3180</c:v>
                </c:pt>
                <c:pt idx="120">
                  <c:v>3180</c:v>
                </c:pt>
                <c:pt idx="121">
                  <c:v>3180</c:v>
                </c:pt>
                <c:pt idx="122">
                  <c:v>3180</c:v>
                </c:pt>
                <c:pt idx="123">
                  <c:v>3180</c:v>
                </c:pt>
                <c:pt idx="124">
                  <c:v>3180</c:v>
                </c:pt>
                <c:pt idx="125">
                  <c:v>3260</c:v>
                </c:pt>
                <c:pt idx="126">
                  <c:v>3260</c:v>
                </c:pt>
                <c:pt idx="127">
                  <c:v>3260</c:v>
                </c:pt>
                <c:pt idx="128">
                  <c:v>3420</c:v>
                </c:pt>
                <c:pt idx="129">
                  <c:v>3420</c:v>
                </c:pt>
                <c:pt idx="130">
                  <c:v>3420</c:v>
                </c:pt>
                <c:pt idx="131">
                  <c:v>3500</c:v>
                </c:pt>
                <c:pt idx="132">
                  <c:v>3500</c:v>
                </c:pt>
                <c:pt idx="133">
                  <c:v>3500</c:v>
                </c:pt>
                <c:pt idx="134">
                  <c:v>3500</c:v>
                </c:pt>
                <c:pt idx="135">
                  <c:v>3500</c:v>
                </c:pt>
                <c:pt idx="136">
                  <c:v>3500</c:v>
                </c:pt>
                <c:pt idx="137">
                  <c:v>3500</c:v>
                </c:pt>
                <c:pt idx="138">
                  <c:v>3580</c:v>
                </c:pt>
                <c:pt idx="139">
                  <c:v>3580</c:v>
                </c:pt>
                <c:pt idx="140">
                  <c:v>3580</c:v>
                </c:pt>
                <c:pt idx="141">
                  <c:v>3660</c:v>
                </c:pt>
                <c:pt idx="142">
                  <c:v>3660</c:v>
                </c:pt>
                <c:pt idx="143">
                  <c:v>3740</c:v>
                </c:pt>
                <c:pt idx="144">
                  <c:v>3740</c:v>
                </c:pt>
                <c:pt idx="145">
                  <c:v>3740</c:v>
                </c:pt>
                <c:pt idx="146">
                  <c:v>3820</c:v>
                </c:pt>
                <c:pt idx="147">
                  <c:v>3820</c:v>
                </c:pt>
                <c:pt idx="148">
                  <c:v>3820</c:v>
                </c:pt>
              </c:numCache>
            </c:numRef>
          </c:xVal>
          <c:yVal>
            <c:numRef>
              <c:f>'All data analysis'!$N$72:$N$220</c:f>
              <c:numCache>
                <c:formatCode>0%</c:formatCode>
                <c:ptCount val="149"/>
                <c:pt idx="0">
                  <c:v>8.7660524846454563E-2</c:v>
                </c:pt>
                <c:pt idx="1">
                  <c:v>0.18</c:v>
                </c:pt>
                <c:pt idx="2">
                  <c:v>0.30499999999999999</c:v>
                </c:pt>
                <c:pt idx="3">
                  <c:v>0.5</c:v>
                </c:pt>
                <c:pt idx="4">
                  <c:v>0.06</c:v>
                </c:pt>
                <c:pt idx="5">
                  <c:v>0.13500000000000001</c:v>
                </c:pt>
                <c:pt idx="6">
                  <c:v>0.26</c:v>
                </c:pt>
                <c:pt idx="7">
                  <c:v>0.44500000000000001</c:v>
                </c:pt>
                <c:pt idx="8">
                  <c:v>3.5000000000000003E-2</c:v>
                </c:pt>
                <c:pt idx="9">
                  <c:v>0.09</c:v>
                </c:pt>
                <c:pt idx="10">
                  <c:v>2.5000000000000001E-2</c:v>
                </c:pt>
                <c:pt idx="11">
                  <c:v>0.05</c:v>
                </c:pt>
                <c:pt idx="12">
                  <c:v>0.14000000000000001</c:v>
                </c:pt>
                <c:pt idx="13">
                  <c:v>0.29166666666666669</c:v>
                </c:pt>
                <c:pt idx="14">
                  <c:v>0.19500000000000001</c:v>
                </c:pt>
                <c:pt idx="15">
                  <c:v>0.30499999999999999</c:v>
                </c:pt>
                <c:pt idx="16">
                  <c:v>0.47</c:v>
                </c:pt>
                <c:pt idx="17">
                  <c:v>-8.9485021925631458E-2</c:v>
                </c:pt>
                <c:pt idx="18">
                  <c:v>-1.2916409005606679E-2</c:v>
                </c:pt>
                <c:pt idx="19">
                  <c:v>-6.9135727562441976E-2</c:v>
                </c:pt>
                <c:pt idx="20">
                  <c:v>-8.7082023758402058E-2</c:v>
                </c:pt>
                <c:pt idx="21">
                  <c:v>1.2997882888066701E-2</c:v>
                </c:pt>
                <c:pt idx="22">
                  <c:v>-9.9595608336082858E-3</c:v>
                </c:pt>
                <c:pt idx="23">
                  <c:v>0.06</c:v>
                </c:pt>
                <c:pt idx="24">
                  <c:v>0.115</c:v>
                </c:pt>
                <c:pt idx="25">
                  <c:v>-4.4999999999999998E-2</c:v>
                </c:pt>
                <c:pt idx="26">
                  <c:v>-0.09</c:v>
                </c:pt>
                <c:pt idx="27">
                  <c:v>-0.2</c:v>
                </c:pt>
                <c:pt idx="28">
                  <c:v>0.02</c:v>
                </c:pt>
                <c:pt idx="29">
                  <c:v>0.03</c:v>
                </c:pt>
                <c:pt idx="30">
                  <c:v>-0.01</c:v>
                </c:pt>
                <c:pt idx="31">
                  <c:v>0.01</c:v>
                </c:pt>
                <c:pt idx="32">
                  <c:v>-0.01</c:v>
                </c:pt>
                <c:pt idx="33">
                  <c:v>-5.5714285714285709E-2</c:v>
                </c:pt>
                <c:pt idx="34">
                  <c:v>8.6666666666666656E-2</c:v>
                </c:pt>
                <c:pt idx="35">
                  <c:v>-6.2380952380952384E-2</c:v>
                </c:pt>
                <c:pt idx="36">
                  <c:v>-6.8095238095238098E-2</c:v>
                </c:pt>
                <c:pt idx="37">
                  <c:v>-0.11857142857142858</c:v>
                </c:pt>
                <c:pt idx="38">
                  <c:v>-0.11523809523809524</c:v>
                </c:pt>
                <c:pt idx="39">
                  <c:v>-1.3333333333333332E-2</c:v>
                </c:pt>
                <c:pt idx="40">
                  <c:v>-0.1019047619047619</c:v>
                </c:pt>
                <c:pt idx="41">
                  <c:v>-9.6190476190476187E-2</c:v>
                </c:pt>
                <c:pt idx="42">
                  <c:v>-0.18619047619047621</c:v>
                </c:pt>
                <c:pt idx="43">
                  <c:v>-0.16047619047619047</c:v>
                </c:pt>
                <c:pt idx="44">
                  <c:v>-0.17571428571428574</c:v>
                </c:pt>
                <c:pt idx="45">
                  <c:v>-0.19428571428571428</c:v>
                </c:pt>
                <c:pt idx="46">
                  <c:v>-0.11476190476190476</c:v>
                </c:pt>
                <c:pt idx="47">
                  <c:v>-5.5E-2</c:v>
                </c:pt>
                <c:pt idx="48">
                  <c:v>-0.18</c:v>
                </c:pt>
                <c:pt idx="49">
                  <c:v>-0.41</c:v>
                </c:pt>
                <c:pt idx="50">
                  <c:v>0.12125</c:v>
                </c:pt>
                <c:pt idx="51">
                  <c:v>0.1575</c:v>
                </c:pt>
                <c:pt idx="52">
                  <c:v>-5.5E-2</c:v>
                </c:pt>
                <c:pt idx="53">
                  <c:v>-0.03</c:v>
                </c:pt>
                <c:pt idx="54">
                  <c:v>-0.2</c:v>
                </c:pt>
                <c:pt idx="55">
                  <c:v>0.01</c:v>
                </c:pt>
                <c:pt idx="56">
                  <c:v>-3.5000000000000003E-2</c:v>
                </c:pt>
                <c:pt idx="57">
                  <c:v>0.13500000000000001</c:v>
                </c:pt>
                <c:pt idx="58">
                  <c:v>0.13900000000000001</c:v>
                </c:pt>
                <c:pt idx="59">
                  <c:v>-0.08</c:v>
                </c:pt>
                <c:pt idx="60">
                  <c:v>-0.2</c:v>
                </c:pt>
                <c:pt idx="61">
                  <c:v>-0.4</c:v>
                </c:pt>
                <c:pt idx="62">
                  <c:v>-0.08</c:v>
                </c:pt>
                <c:pt idx="63">
                  <c:v>-0.185</c:v>
                </c:pt>
                <c:pt idx="64">
                  <c:v>-0.38500000000000001</c:v>
                </c:pt>
                <c:pt idx="65">
                  <c:v>0.02</c:v>
                </c:pt>
                <c:pt idx="66">
                  <c:v>0.05</c:v>
                </c:pt>
                <c:pt idx="67">
                  <c:v>0.02</c:v>
                </c:pt>
                <c:pt idx="68">
                  <c:v>-1.4999999999999999E-2</c:v>
                </c:pt>
                <c:pt idx="69">
                  <c:v>-0.03</c:v>
                </c:pt>
                <c:pt idx="70">
                  <c:v>-0.09</c:v>
                </c:pt>
                <c:pt idx="71">
                  <c:v>-0.06</c:v>
                </c:pt>
                <c:pt idx="72">
                  <c:v>-0.16500000000000001</c:v>
                </c:pt>
                <c:pt idx="73">
                  <c:v>-0.375</c:v>
                </c:pt>
                <c:pt idx="74">
                  <c:v>-0.05</c:v>
                </c:pt>
                <c:pt idx="75">
                  <c:v>-0.13500000000000001</c:v>
                </c:pt>
                <c:pt idx="76">
                  <c:v>-0.33500000000000002</c:v>
                </c:pt>
                <c:pt idx="77">
                  <c:v>-0.04</c:v>
                </c:pt>
                <c:pt idx="78">
                  <c:v>-0.105</c:v>
                </c:pt>
                <c:pt idx="79">
                  <c:v>-0.23499999999999999</c:v>
                </c:pt>
                <c:pt idx="80">
                  <c:v>-3.2553407934892704E-2</c:v>
                </c:pt>
                <c:pt idx="81">
                  <c:v>-0.26856561546286761</c:v>
                </c:pt>
                <c:pt idx="82">
                  <c:v>9.6199999999999994E-2</c:v>
                </c:pt>
                <c:pt idx="83">
                  <c:v>7.46E-2</c:v>
                </c:pt>
                <c:pt idx="84">
                  <c:v>-0.17647058823529413</c:v>
                </c:pt>
                <c:pt idx="85">
                  <c:v>-0.155</c:v>
                </c:pt>
                <c:pt idx="86">
                  <c:v>-5.5E-2</c:v>
                </c:pt>
                <c:pt idx="87">
                  <c:v>-0.13500000000000001</c:v>
                </c:pt>
                <c:pt idx="88">
                  <c:v>-0.3</c:v>
                </c:pt>
                <c:pt idx="89">
                  <c:v>-0.04</c:v>
                </c:pt>
                <c:pt idx="90">
                  <c:v>-0.15</c:v>
                </c:pt>
                <c:pt idx="91">
                  <c:v>-0.37</c:v>
                </c:pt>
                <c:pt idx="92">
                  <c:v>-7.0000000000000007E-2</c:v>
                </c:pt>
                <c:pt idx="93">
                  <c:v>-0.18</c:v>
                </c:pt>
                <c:pt idx="94">
                  <c:v>-0.37</c:v>
                </c:pt>
                <c:pt idx="95">
                  <c:v>0.02</c:v>
                </c:pt>
                <c:pt idx="96">
                  <c:v>5.0000000000000001E-3</c:v>
                </c:pt>
                <c:pt idx="97">
                  <c:v>-0.155</c:v>
                </c:pt>
                <c:pt idx="98">
                  <c:v>-0.05</c:v>
                </c:pt>
                <c:pt idx="99">
                  <c:v>-0.16500000000000001</c:v>
                </c:pt>
                <c:pt idx="100">
                  <c:v>-0.38500000000000001</c:v>
                </c:pt>
                <c:pt idx="101">
                  <c:v>-0.1153846153846154</c:v>
                </c:pt>
                <c:pt idx="102">
                  <c:v>-0.19230769230769226</c:v>
                </c:pt>
                <c:pt idx="103">
                  <c:v>-0.26923076923076922</c:v>
                </c:pt>
                <c:pt idx="104">
                  <c:v>-0.15384615384615385</c:v>
                </c:pt>
                <c:pt idx="105">
                  <c:v>-0.1538461538461538</c:v>
                </c:pt>
                <c:pt idx="106">
                  <c:v>-0.23076923076923075</c:v>
                </c:pt>
                <c:pt idx="107">
                  <c:v>-1.4999999999999999E-2</c:v>
                </c:pt>
                <c:pt idx="108">
                  <c:v>-9.5000000000000001E-2</c:v>
                </c:pt>
                <c:pt idx="109">
                  <c:v>-0.28999999999999998</c:v>
                </c:pt>
                <c:pt idx="110">
                  <c:v>-0.60677966101694925</c:v>
                </c:pt>
                <c:pt idx="111">
                  <c:v>-0.2457305502846299</c:v>
                </c:pt>
                <c:pt idx="112">
                  <c:v>-0.2504288164665523</c:v>
                </c:pt>
                <c:pt idx="113">
                  <c:v>-0.14067796610169492</c:v>
                </c:pt>
                <c:pt idx="114">
                  <c:v>-7.3055028462998065E-2</c:v>
                </c:pt>
                <c:pt idx="115">
                  <c:v>-0.12435677530017147</c:v>
                </c:pt>
                <c:pt idx="116">
                  <c:v>0.65593220338983049</c:v>
                </c:pt>
                <c:pt idx="117">
                  <c:v>0.12049335863377623</c:v>
                </c:pt>
                <c:pt idx="118">
                  <c:v>3.0017152658662064E-2</c:v>
                </c:pt>
                <c:pt idx="119">
                  <c:v>0.88813559322033897</c:v>
                </c:pt>
                <c:pt idx="120">
                  <c:v>0.1461100569259963</c:v>
                </c:pt>
                <c:pt idx="121">
                  <c:v>3.6020583190394508E-2</c:v>
                </c:pt>
                <c:pt idx="122">
                  <c:v>-0.15932203389830515</c:v>
                </c:pt>
                <c:pt idx="123">
                  <c:v>0.10436432637571173</c:v>
                </c:pt>
                <c:pt idx="124">
                  <c:v>4.4596912521440796E-2</c:v>
                </c:pt>
                <c:pt idx="125">
                  <c:v>-0.06</c:v>
                </c:pt>
                <c:pt idx="126">
                  <c:v>-0.19</c:v>
                </c:pt>
                <c:pt idx="127">
                  <c:v>-0.44</c:v>
                </c:pt>
                <c:pt idx="128">
                  <c:v>-3.5000000000000003E-2</c:v>
                </c:pt>
                <c:pt idx="129">
                  <c:v>-0.125</c:v>
                </c:pt>
                <c:pt idx="130">
                  <c:v>-0.315</c:v>
                </c:pt>
                <c:pt idx="131">
                  <c:v>-7.0000000000000007E-2</c:v>
                </c:pt>
                <c:pt idx="132">
                  <c:v>0.32500000000000001</c:v>
                </c:pt>
                <c:pt idx="133">
                  <c:v>-0.37</c:v>
                </c:pt>
                <c:pt idx="134">
                  <c:v>5.0000000000000001E-3</c:v>
                </c:pt>
                <c:pt idx="135">
                  <c:v>-1.4999999999999999E-2</c:v>
                </c:pt>
                <c:pt idx="136">
                  <c:v>-0.19</c:v>
                </c:pt>
                <c:pt idx="137">
                  <c:v>-0.41</c:v>
                </c:pt>
                <c:pt idx="138">
                  <c:v>-0.06</c:v>
                </c:pt>
                <c:pt idx="139">
                  <c:v>-0.14499999999999999</c:v>
                </c:pt>
                <c:pt idx="140">
                  <c:v>-0.315</c:v>
                </c:pt>
                <c:pt idx="141">
                  <c:v>-0.06</c:v>
                </c:pt>
                <c:pt idx="142">
                  <c:v>-0.155</c:v>
                </c:pt>
                <c:pt idx="143">
                  <c:v>-0.01</c:v>
                </c:pt>
                <c:pt idx="144">
                  <c:v>-7.0000000000000007E-2</c:v>
                </c:pt>
                <c:pt idx="145">
                  <c:v>-0.245</c:v>
                </c:pt>
                <c:pt idx="146">
                  <c:v>-1.4999999999999999E-2</c:v>
                </c:pt>
                <c:pt idx="147">
                  <c:v>-0.09</c:v>
                </c:pt>
                <c:pt idx="148">
                  <c:v>-0.28499999999999998</c:v>
                </c:pt>
              </c:numCache>
            </c:numRef>
          </c:yVal>
          <c:smooth val="0"/>
        </c:ser>
        <c:ser>
          <c:idx val="2"/>
          <c:order val="2"/>
          <c:tx>
            <c:v>Potato</c:v>
          </c:tx>
          <c:spPr>
            <a:ln w="28575">
              <a:noFill/>
            </a:ln>
          </c:spPr>
          <c:marker>
            <c:symbol val="triangle"/>
            <c:size val="7"/>
            <c:spPr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'All data analysis'!$O$221:$O$329</c:f>
                <c:numCache>
                  <c:formatCode>General</c:formatCode>
                  <c:ptCount val="109"/>
                  <c:pt idx="0">
                    <c:v>0</c:v>
                  </c:pt>
                  <c:pt idx="1">
                    <c:v>0.314008240960926</c:v>
                  </c:pt>
                  <c:pt idx="2">
                    <c:v>0</c:v>
                  </c:pt>
                  <c:pt idx="3">
                    <c:v>0</c:v>
                  </c:pt>
                  <c:pt idx="4">
                    <c:v>0.13377582010445865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0.20651958290422281</c:v>
                  </c:pt>
                  <c:pt idx="14">
                    <c:v>0.29440872586221695</c:v>
                  </c:pt>
                  <c:pt idx="15">
                    <c:v>0</c:v>
                  </c:pt>
                  <c:pt idx="16">
                    <c:v>0</c:v>
                  </c:pt>
                  <c:pt idx="17">
                    <c:v>0.30211921746009185</c:v>
                  </c:pt>
                  <c:pt idx="18">
                    <c:v>0.1914602361612254</c:v>
                  </c:pt>
                  <c:pt idx="19">
                    <c:v>0.24084059159687576</c:v>
                  </c:pt>
                  <c:pt idx="20">
                    <c:v>0.1111111111111111</c:v>
                  </c:pt>
                  <c:pt idx="21">
                    <c:v>0.19210641889016866</c:v>
                  </c:pt>
                  <c:pt idx="22">
                    <c:v>0.29016875830600525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0.29155738269089171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0.28128726109859581</c:v>
                  </c:pt>
                  <c:pt idx="33">
                    <c:v>0</c:v>
                  </c:pt>
                  <c:pt idx="34">
                    <c:v>0.29486537191091694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0.24409328676441838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0.1111111111111111</c:v>
                  </c:pt>
                  <c:pt idx="44">
                    <c:v>0.25034914709870998</c:v>
                  </c:pt>
                  <c:pt idx="45">
                    <c:v>0</c:v>
                  </c:pt>
                  <c:pt idx="46">
                    <c:v>0.26725639380228172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0.11686090098439397</c:v>
                  </c:pt>
                  <c:pt idx="51">
                    <c:v>0.12620928785770025</c:v>
                  </c:pt>
                  <c:pt idx="52">
                    <c:v>0.30262245910094793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0.19067603723628351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0.29613780604033918</c:v>
                  </c:pt>
                  <c:pt idx="63">
                    <c:v>0</c:v>
                  </c:pt>
                  <c:pt idx="64">
                    <c:v>0.27744293588104157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0.20906887380709896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0.16897468959522144</c:v>
                  </c:pt>
                  <c:pt idx="73">
                    <c:v>0</c:v>
                  </c:pt>
                  <c:pt idx="74">
                    <c:v>0</c:v>
                  </c:pt>
                  <c:pt idx="75">
                    <c:v>0.1773768282329278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0.18449270833333223</c:v>
                  </c:pt>
                  <c:pt idx="83">
                    <c:v>0.25234750722933869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0.29130575806743569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0.10716058394158134</c:v>
                  </c:pt>
                  <c:pt idx="92">
                    <c:v>0.12259320337950833</c:v>
                  </c:pt>
                  <c:pt idx="93">
                    <c:v>0</c:v>
                  </c:pt>
                  <c:pt idx="94">
                    <c:v>0</c:v>
                  </c:pt>
                  <c:pt idx="95">
                    <c:v>0.18449270833333223</c:v>
                  </c:pt>
                  <c:pt idx="96">
                    <c:v>0.30537691213806462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0.1932202295175518</c:v>
                  </c:pt>
                  <c:pt idx="103">
                    <c:v>0.21428571428571427</c:v>
                  </c:pt>
                  <c:pt idx="104">
                    <c:v>0.28832800852521934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</c:numCache>
              </c:numRef>
            </c:plus>
            <c:minus>
              <c:numRef>
                <c:f>'All data analysis'!$P$221:$P$329</c:f>
                <c:numCache>
                  <c:formatCode>General</c:formatCode>
                  <c:ptCount val="109"/>
                  <c:pt idx="0">
                    <c:v>0</c:v>
                  </c:pt>
                  <c:pt idx="1">
                    <c:v>0.65255761389383493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0.25557674312708306</c:v>
                  </c:pt>
                  <c:pt idx="14">
                    <c:v>0.61600909133253401</c:v>
                  </c:pt>
                  <c:pt idx="15">
                    <c:v>0</c:v>
                  </c:pt>
                  <c:pt idx="16">
                    <c:v>0</c:v>
                  </c:pt>
                  <c:pt idx="17">
                    <c:v>0.63764139080209348</c:v>
                  </c:pt>
                  <c:pt idx="18">
                    <c:v>0.23706667829769221</c:v>
                  </c:pt>
                  <c:pt idx="19">
                    <c:v>0.17590457034795182</c:v>
                  </c:pt>
                  <c:pt idx="20">
                    <c:v>0.11111111111111108</c:v>
                  </c:pt>
                  <c:pt idx="21">
                    <c:v>0.23812482780023081</c:v>
                  </c:pt>
                  <c:pt idx="22">
                    <c:v>0.60070481423454347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0.61007773232974283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0.59411529532138785</c:v>
                  </c:pt>
                  <c:pt idx="33">
                    <c:v>0</c:v>
                  </c:pt>
                  <c:pt idx="34">
                    <c:v>0.61056777448105892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0.30329619199666552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0.11111111111111108</c:v>
                  </c:pt>
                  <c:pt idx="44">
                    <c:v>0.31287308585014934</c:v>
                  </c:pt>
                  <c:pt idx="45">
                    <c:v>0</c:v>
                  </c:pt>
                  <c:pt idx="46">
                    <c:v>0.55786728434160593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0.11708744881755408</c:v>
                  </c:pt>
                  <c:pt idx="51">
                    <c:v>0</c:v>
                  </c:pt>
                  <c:pt idx="52">
                    <c:v>0.63420777254926297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0.23663569069418608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0.10071820239419589</c:v>
                  </c:pt>
                  <c:pt idx="62">
                    <c:v>0.62571717989511155</c:v>
                  </c:pt>
                  <c:pt idx="63">
                    <c:v>0</c:v>
                  </c:pt>
                  <c:pt idx="64">
                    <c:v>0.58363390792316627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0.25934835045304522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0.20929232639088441</c:v>
                  </c:pt>
                  <c:pt idx="73">
                    <c:v>0</c:v>
                  </c:pt>
                  <c:pt idx="74">
                    <c:v>0</c:v>
                  </c:pt>
                  <c:pt idx="75">
                    <c:v>0.21964603659689416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0.22826354166666468</c:v>
                  </c:pt>
                  <c:pt idx="83">
                    <c:v>0.5042903751734481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0.61039514861971267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0.15129981729060649</c:v>
                  </c:pt>
                  <c:pt idx="92">
                    <c:v>0.15325147508542553</c:v>
                  </c:pt>
                  <c:pt idx="93">
                    <c:v>0</c:v>
                  </c:pt>
                  <c:pt idx="94">
                    <c:v>0</c:v>
                  </c:pt>
                  <c:pt idx="95">
                    <c:v>0.22826354166666477</c:v>
                  </c:pt>
                  <c:pt idx="96">
                    <c:v>0.63553817271669077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0.2414463234223215</c:v>
                  </c:pt>
                  <c:pt idx="103">
                    <c:v>0.21428571428571427</c:v>
                  </c:pt>
                  <c:pt idx="104">
                    <c:v>0.60899989320234282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'All data analysis'!$M$221:$M$329</c:f>
              <c:numCache>
                <c:formatCode>0.00</c:formatCode>
                <c:ptCount val="109"/>
                <c:pt idx="0">
                  <c:v>175</c:v>
                </c:pt>
                <c:pt idx="1">
                  <c:v>355</c:v>
                </c:pt>
                <c:pt idx="2">
                  <c:v>355</c:v>
                </c:pt>
                <c:pt idx="3">
                  <c:v>355</c:v>
                </c:pt>
                <c:pt idx="4">
                  <c:v>355</c:v>
                </c:pt>
                <c:pt idx="5">
                  <c:v>355</c:v>
                </c:pt>
                <c:pt idx="6">
                  <c:v>355</c:v>
                </c:pt>
                <c:pt idx="7">
                  <c:v>355</c:v>
                </c:pt>
                <c:pt idx="8">
                  <c:v>355</c:v>
                </c:pt>
                <c:pt idx="9">
                  <c:v>355</c:v>
                </c:pt>
                <c:pt idx="10">
                  <c:v>355</c:v>
                </c:pt>
                <c:pt idx="11">
                  <c:v>355</c:v>
                </c:pt>
                <c:pt idx="12">
                  <c:v>355</c:v>
                </c:pt>
                <c:pt idx="13">
                  <c:v>435</c:v>
                </c:pt>
                <c:pt idx="14">
                  <c:v>515</c:v>
                </c:pt>
                <c:pt idx="15">
                  <c:v>515</c:v>
                </c:pt>
                <c:pt idx="16">
                  <c:v>515</c:v>
                </c:pt>
                <c:pt idx="17">
                  <c:v>595</c:v>
                </c:pt>
                <c:pt idx="18">
                  <c:v>675</c:v>
                </c:pt>
                <c:pt idx="19">
                  <c:v>755</c:v>
                </c:pt>
                <c:pt idx="20">
                  <c:v>835</c:v>
                </c:pt>
                <c:pt idx="21">
                  <c:v>915</c:v>
                </c:pt>
                <c:pt idx="22">
                  <c:v>995</c:v>
                </c:pt>
                <c:pt idx="23">
                  <c:v>1075</c:v>
                </c:pt>
                <c:pt idx="24">
                  <c:v>1075</c:v>
                </c:pt>
                <c:pt idx="25">
                  <c:v>1075</c:v>
                </c:pt>
                <c:pt idx="26">
                  <c:v>1075</c:v>
                </c:pt>
                <c:pt idx="27">
                  <c:v>1075</c:v>
                </c:pt>
                <c:pt idx="28">
                  <c:v>1075</c:v>
                </c:pt>
                <c:pt idx="29">
                  <c:v>1075</c:v>
                </c:pt>
                <c:pt idx="30">
                  <c:v>1075</c:v>
                </c:pt>
                <c:pt idx="31">
                  <c:v>1075</c:v>
                </c:pt>
                <c:pt idx="32">
                  <c:v>1255</c:v>
                </c:pt>
                <c:pt idx="33">
                  <c:v>1255</c:v>
                </c:pt>
                <c:pt idx="34">
                  <c:v>1415</c:v>
                </c:pt>
                <c:pt idx="35">
                  <c:v>1415</c:v>
                </c:pt>
                <c:pt idx="36">
                  <c:v>1415</c:v>
                </c:pt>
                <c:pt idx="37">
                  <c:v>1415</c:v>
                </c:pt>
                <c:pt idx="38">
                  <c:v>1335</c:v>
                </c:pt>
                <c:pt idx="39">
                  <c:v>1495</c:v>
                </c:pt>
                <c:pt idx="40">
                  <c:v>1495</c:v>
                </c:pt>
                <c:pt idx="41">
                  <c:v>1495</c:v>
                </c:pt>
                <c:pt idx="42">
                  <c:v>1495</c:v>
                </c:pt>
                <c:pt idx="43">
                  <c:v>1575</c:v>
                </c:pt>
                <c:pt idx="44">
                  <c:v>1655</c:v>
                </c:pt>
                <c:pt idx="45">
                  <c:v>1655</c:v>
                </c:pt>
                <c:pt idx="46">
                  <c:v>1735</c:v>
                </c:pt>
                <c:pt idx="47">
                  <c:v>1735</c:v>
                </c:pt>
                <c:pt idx="48">
                  <c:v>1735</c:v>
                </c:pt>
                <c:pt idx="49">
                  <c:v>1735</c:v>
                </c:pt>
                <c:pt idx="50">
                  <c:v>1735</c:v>
                </c:pt>
                <c:pt idx="51">
                  <c:v>1735</c:v>
                </c:pt>
                <c:pt idx="52">
                  <c:v>1815</c:v>
                </c:pt>
                <c:pt idx="53">
                  <c:v>1815</c:v>
                </c:pt>
                <c:pt idx="54">
                  <c:v>1815</c:v>
                </c:pt>
                <c:pt idx="55">
                  <c:v>1815</c:v>
                </c:pt>
                <c:pt idx="56">
                  <c:v>1895</c:v>
                </c:pt>
                <c:pt idx="57">
                  <c:v>1895</c:v>
                </c:pt>
                <c:pt idx="58">
                  <c:v>1895</c:v>
                </c:pt>
                <c:pt idx="59">
                  <c:v>1895</c:v>
                </c:pt>
                <c:pt idx="60">
                  <c:v>1895</c:v>
                </c:pt>
                <c:pt idx="61">
                  <c:v>1895</c:v>
                </c:pt>
                <c:pt idx="62">
                  <c:v>1975</c:v>
                </c:pt>
                <c:pt idx="63">
                  <c:v>2055</c:v>
                </c:pt>
                <c:pt idx="64">
                  <c:v>2135</c:v>
                </c:pt>
                <c:pt idx="65">
                  <c:v>2135</c:v>
                </c:pt>
                <c:pt idx="66">
                  <c:v>2135</c:v>
                </c:pt>
                <c:pt idx="67">
                  <c:v>2135</c:v>
                </c:pt>
                <c:pt idx="68">
                  <c:v>2215</c:v>
                </c:pt>
                <c:pt idx="69">
                  <c:v>2215</c:v>
                </c:pt>
                <c:pt idx="70">
                  <c:v>2215</c:v>
                </c:pt>
                <c:pt idx="71">
                  <c:v>2215</c:v>
                </c:pt>
                <c:pt idx="72">
                  <c:v>2295</c:v>
                </c:pt>
                <c:pt idx="73">
                  <c:v>2295</c:v>
                </c:pt>
                <c:pt idx="74">
                  <c:v>2295</c:v>
                </c:pt>
                <c:pt idx="75">
                  <c:v>2455</c:v>
                </c:pt>
                <c:pt idx="76">
                  <c:v>2455</c:v>
                </c:pt>
                <c:pt idx="77">
                  <c:v>2535</c:v>
                </c:pt>
                <c:pt idx="78">
                  <c:v>2615</c:v>
                </c:pt>
                <c:pt idx="79">
                  <c:v>2795</c:v>
                </c:pt>
                <c:pt idx="80">
                  <c:v>2875</c:v>
                </c:pt>
                <c:pt idx="81">
                  <c:v>2875</c:v>
                </c:pt>
                <c:pt idx="82">
                  <c:v>2955</c:v>
                </c:pt>
                <c:pt idx="83">
                  <c:v>3115</c:v>
                </c:pt>
                <c:pt idx="84">
                  <c:v>3115</c:v>
                </c:pt>
                <c:pt idx="85">
                  <c:v>3115</c:v>
                </c:pt>
                <c:pt idx="86">
                  <c:v>3115</c:v>
                </c:pt>
                <c:pt idx="87">
                  <c:v>3195</c:v>
                </c:pt>
                <c:pt idx="88">
                  <c:v>3195</c:v>
                </c:pt>
                <c:pt idx="89">
                  <c:v>3195</c:v>
                </c:pt>
                <c:pt idx="90">
                  <c:v>3195</c:v>
                </c:pt>
                <c:pt idx="91">
                  <c:v>3195</c:v>
                </c:pt>
                <c:pt idx="92">
                  <c:v>3195</c:v>
                </c:pt>
                <c:pt idx="93">
                  <c:v>3275</c:v>
                </c:pt>
                <c:pt idx="94">
                  <c:v>3275</c:v>
                </c:pt>
                <c:pt idx="95">
                  <c:v>3355</c:v>
                </c:pt>
                <c:pt idx="96">
                  <c:v>3435</c:v>
                </c:pt>
                <c:pt idx="97">
                  <c:v>3435</c:v>
                </c:pt>
                <c:pt idx="98">
                  <c:v>3435</c:v>
                </c:pt>
                <c:pt idx="99">
                  <c:v>3435</c:v>
                </c:pt>
                <c:pt idx="100">
                  <c:v>3515</c:v>
                </c:pt>
                <c:pt idx="101">
                  <c:v>3515</c:v>
                </c:pt>
                <c:pt idx="102">
                  <c:v>3595</c:v>
                </c:pt>
                <c:pt idx="103">
                  <c:v>3675</c:v>
                </c:pt>
                <c:pt idx="104">
                  <c:v>3755</c:v>
                </c:pt>
                <c:pt idx="105">
                  <c:v>3755</c:v>
                </c:pt>
                <c:pt idx="106">
                  <c:v>3755</c:v>
                </c:pt>
                <c:pt idx="107">
                  <c:v>3835</c:v>
                </c:pt>
                <c:pt idx="108">
                  <c:v>3835</c:v>
                </c:pt>
              </c:numCache>
            </c:numRef>
          </c:xVal>
          <c:yVal>
            <c:numRef>
              <c:f>'All data analysis'!$N$221:$N$329</c:f>
              <c:numCache>
                <c:formatCode>0%</c:formatCode>
                <c:ptCount val="109"/>
                <c:pt idx="0">
                  <c:v>-1.5655577299412984E-2</c:v>
                </c:pt>
                <c:pt idx="1">
                  <c:v>0.25867150571356401</c:v>
                </c:pt>
                <c:pt idx="2">
                  <c:v>2.2499999999999999E-2</c:v>
                </c:pt>
                <c:pt idx="3">
                  <c:v>0.11713596474984794</c:v>
                </c:pt>
                <c:pt idx="4">
                  <c:v>0.19075955813074677</c:v>
                </c:pt>
                <c:pt idx="5">
                  <c:v>9.2383107088989572E-2</c:v>
                </c:pt>
                <c:pt idx="6">
                  <c:v>0.14867485455720753</c:v>
                </c:pt>
                <c:pt idx="7">
                  <c:v>0.1792717086834735</c:v>
                </c:pt>
                <c:pt idx="8">
                  <c:v>0.16278819219995697</c:v>
                </c:pt>
                <c:pt idx="9">
                  <c:v>7.6923076923077038E-2</c:v>
                </c:pt>
                <c:pt idx="10">
                  <c:v>0.13736263736263737</c:v>
                </c:pt>
                <c:pt idx="11">
                  <c:v>0.18681318681318682</c:v>
                </c:pt>
                <c:pt idx="12">
                  <c:v>0.12087912087912095</c:v>
                </c:pt>
                <c:pt idx="13">
                  <c:v>0.32036358993679293</c:v>
                </c:pt>
                <c:pt idx="14">
                  <c:v>0.21858276855289788</c:v>
                </c:pt>
                <c:pt idx="15">
                  <c:v>0.2715848010586383</c:v>
                </c:pt>
                <c:pt idx="16">
                  <c:v>0.36763295171391447</c:v>
                </c:pt>
                <c:pt idx="17">
                  <c:v>0.30108545671252884</c:v>
                </c:pt>
                <c:pt idx="18">
                  <c:v>0.21247418507559085</c:v>
                </c:pt>
                <c:pt idx="19">
                  <c:v>0.25050467771266605</c:v>
                </c:pt>
                <c:pt idx="20">
                  <c:v>0.22222222222222221</c:v>
                </c:pt>
                <c:pt idx="21">
                  <c:v>0.19288856110794619</c:v>
                </c:pt>
                <c:pt idx="22">
                  <c:v>0.14185678173588817</c:v>
                </c:pt>
                <c:pt idx="23">
                  <c:v>4.3799999999999999E-2</c:v>
                </c:pt>
                <c:pt idx="24">
                  <c:v>4.5199999999999997E-2</c:v>
                </c:pt>
                <c:pt idx="25">
                  <c:v>0.14499999999999999</c:v>
                </c:pt>
                <c:pt idx="26">
                  <c:v>0.26157250095463902</c:v>
                </c:pt>
                <c:pt idx="27">
                  <c:v>9.5000000000000001E-2</c:v>
                </c:pt>
                <c:pt idx="28">
                  <c:v>0.12</c:v>
                </c:pt>
                <c:pt idx="29">
                  <c:v>0.15</c:v>
                </c:pt>
                <c:pt idx="30">
                  <c:v>-1.264545242737458E-2</c:v>
                </c:pt>
                <c:pt idx="31">
                  <c:v>8.5923617631598559E-2</c:v>
                </c:pt>
                <c:pt idx="32">
                  <c:v>0.21542928490655983</c:v>
                </c:pt>
                <c:pt idx="33">
                  <c:v>-0.18</c:v>
                </c:pt>
                <c:pt idx="34">
                  <c:v>0.26896656422886378</c:v>
                </c:pt>
                <c:pt idx="35">
                  <c:v>7.4999999999999997E-2</c:v>
                </c:pt>
                <c:pt idx="36">
                  <c:v>8.5000000000000006E-2</c:v>
                </c:pt>
                <c:pt idx="37">
                  <c:v>8.5000000000000006E-2</c:v>
                </c:pt>
                <c:pt idx="38">
                  <c:v>-0.02</c:v>
                </c:pt>
                <c:pt idx="39">
                  <c:v>0.4486056574213137</c:v>
                </c:pt>
                <c:pt idx="40">
                  <c:v>-4.4999999999999998E-2</c:v>
                </c:pt>
                <c:pt idx="41">
                  <c:v>-0.15</c:v>
                </c:pt>
                <c:pt idx="42">
                  <c:v>-0.38</c:v>
                </c:pt>
                <c:pt idx="43">
                  <c:v>0.22222222222222221</c:v>
                </c:pt>
                <c:pt idx="44">
                  <c:v>0.32022476953999851</c:v>
                </c:pt>
                <c:pt idx="45">
                  <c:v>-0.02</c:v>
                </c:pt>
                <c:pt idx="46">
                  <c:v>9.396793527076594E-2</c:v>
                </c:pt>
                <c:pt idx="47">
                  <c:v>8.5000000000000006E-2</c:v>
                </c:pt>
                <c:pt idx="48">
                  <c:v>0.09</c:v>
                </c:pt>
                <c:pt idx="49">
                  <c:v>0.06</c:v>
                </c:pt>
                <c:pt idx="50">
                  <c:v>-2.5143928234729229E-2</c:v>
                </c:pt>
                <c:pt idx="51">
                  <c:v>0.13942209286008128</c:v>
                </c:pt>
                <c:pt idx="52">
                  <c:v>0.26189521081117201</c:v>
                </c:pt>
                <c:pt idx="53">
                  <c:v>5.5E-2</c:v>
                </c:pt>
                <c:pt idx="54">
                  <c:v>5.5E-2</c:v>
                </c:pt>
                <c:pt idx="55">
                  <c:v>0.03</c:v>
                </c:pt>
                <c:pt idx="56">
                  <c:v>0.15795747123954262</c:v>
                </c:pt>
                <c:pt idx="57">
                  <c:v>-0.02</c:v>
                </c:pt>
                <c:pt idx="58">
                  <c:v>-4.4999999999999998E-2</c:v>
                </c:pt>
                <c:pt idx="59">
                  <c:v>-0.2</c:v>
                </c:pt>
                <c:pt idx="60">
                  <c:v>-0.21449909285211566</c:v>
                </c:pt>
                <c:pt idx="61">
                  <c:v>-3.190705820023608E-2</c:v>
                </c:pt>
                <c:pt idx="62">
                  <c:v>0.2879062701420686</c:v>
                </c:pt>
                <c:pt idx="63">
                  <c:v>-0.02</c:v>
                </c:pt>
                <c:pt idx="64">
                  <c:v>0.1770925053101961</c:v>
                </c:pt>
                <c:pt idx="65">
                  <c:v>0.08</c:v>
                </c:pt>
                <c:pt idx="66">
                  <c:v>0.09</c:v>
                </c:pt>
                <c:pt idx="67">
                  <c:v>9.5000000000000001E-2</c:v>
                </c:pt>
                <c:pt idx="68">
                  <c:v>0.28006997266138073</c:v>
                </c:pt>
                <c:pt idx="69">
                  <c:v>1.4999999999999999E-2</c:v>
                </c:pt>
                <c:pt idx="70">
                  <c:v>-5.0000000000000001E-3</c:v>
                </c:pt>
                <c:pt idx="71">
                  <c:v>-0.11</c:v>
                </c:pt>
                <c:pt idx="72">
                  <c:v>6.3900775575645788E-2</c:v>
                </c:pt>
                <c:pt idx="73">
                  <c:v>0.01</c:v>
                </c:pt>
                <c:pt idx="74">
                  <c:v>-0.02</c:v>
                </c:pt>
                <c:pt idx="75">
                  <c:v>0.12168329933007996</c:v>
                </c:pt>
                <c:pt idx="76">
                  <c:v>-0.08</c:v>
                </c:pt>
                <c:pt idx="77">
                  <c:v>-0.16182609420905833</c:v>
                </c:pt>
                <c:pt idx="78">
                  <c:v>-0.02</c:v>
                </c:pt>
                <c:pt idx="79">
                  <c:v>-0.09</c:v>
                </c:pt>
                <c:pt idx="80">
                  <c:v>-0.04</c:v>
                </c:pt>
                <c:pt idx="81">
                  <c:v>-0.125</c:v>
                </c:pt>
                <c:pt idx="82">
                  <c:v>0.18449270833333223</c:v>
                </c:pt>
                <c:pt idx="83">
                  <c:v>0.14302868456004292</c:v>
                </c:pt>
                <c:pt idx="84">
                  <c:v>7.0000000000000007E-2</c:v>
                </c:pt>
                <c:pt idx="85">
                  <c:v>7.0000000000000007E-2</c:v>
                </c:pt>
                <c:pt idx="86">
                  <c:v>-0.01</c:v>
                </c:pt>
                <c:pt idx="87">
                  <c:v>0.21382163510960456</c:v>
                </c:pt>
                <c:pt idx="88">
                  <c:v>0.12</c:v>
                </c:pt>
                <c:pt idx="89">
                  <c:v>0.115</c:v>
                </c:pt>
                <c:pt idx="90">
                  <c:v>1.4999999999999999E-2</c:v>
                </c:pt>
                <c:pt idx="91">
                  <c:v>-0.12542636091192078</c:v>
                </c:pt>
                <c:pt idx="92">
                  <c:v>5.5034847198526506E-2</c:v>
                </c:pt>
                <c:pt idx="93">
                  <c:v>-2.5000000000000001E-2</c:v>
                </c:pt>
                <c:pt idx="94">
                  <c:v>-0.19500000000000001</c:v>
                </c:pt>
                <c:pt idx="95">
                  <c:v>0.18449270833333223</c:v>
                </c:pt>
                <c:pt idx="96">
                  <c:v>0.31765099297911636</c:v>
                </c:pt>
                <c:pt idx="97">
                  <c:v>9.5000000000000001E-2</c:v>
                </c:pt>
                <c:pt idx="98">
                  <c:v>8.5000000000000006E-2</c:v>
                </c:pt>
                <c:pt idx="99">
                  <c:v>-0.05</c:v>
                </c:pt>
                <c:pt idx="100">
                  <c:v>-0.04</c:v>
                </c:pt>
                <c:pt idx="101">
                  <c:v>-0.17</c:v>
                </c:pt>
                <c:pt idx="102">
                  <c:v>2.1712771584400822E-2</c:v>
                </c:pt>
                <c:pt idx="103">
                  <c:v>0.21428571428571427</c:v>
                </c:pt>
                <c:pt idx="104">
                  <c:v>0.24597735322430883</c:v>
                </c:pt>
                <c:pt idx="105">
                  <c:v>0.16</c:v>
                </c:pt>
                <c:pt idx="106">
                  <c:v>0.14000000000000001</c:v>
                </c:pt>
                <c:pt idx="107">
                  <c:v>-0.02</c:v>
                </c:pt>
                <c:pt idx="108">
                  <c:v>-0.16500000000000001</c:v>
                </c:pt>
              </c:numCache>
            </c:numRef>
          </c:yVal>
          <c:smooth val="0"/>
        </c:ser>
        <c:ser>
          <c:idx val="3"/>
          <c:order val="3"/>
          <c:tx>
            <c:v>Rice</c:v>
          </c:tx>
          <c:spPr>
            <a:ln w="28575">
              <a:noFill/>
            </a:ln>
          </c:spPr>
          <c:marker>
            <c:symbol val="square"/>
            <c:size val="7"/>
            <c:spPr>
              <a:solidFill>
                <a:srgbClr val="0070C0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'All data analysis'!$O$330:$O$333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0.14338235294117618</c:v>
                  </c:pt>
                  <c:pt idx="3">
                    <c:v>0</c:v>
                  </c:pt>
                </c:numCache>
              </c:numRef>
            </c:plus>
            <c:minus>
              <c:numRef>
                <c:f>'All data analysis'!$P$330:$P$333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'All data analysis'!$M$330:$M$333</c:f>
              <c:numCache>
                <c:formatCode>0.00</c:formatCode>
                <c:ptCount val="4"/>
                <c:pt idx="0">
                  <c:v>3210</c:v>
                </c:pt>
                <c:pt idx="1">
                  <c:v>3210</c:v>
                </c:pt>
                <c:pt idx="2">
                  <c:v>3210</c:v>
                </c:pt>
                <c:pt idx="3">
                  <c:v>3210</c:v>
                </c:pt>
              </c:numCache>
            </c:numRef>
          </c:xVal>
          <c:yVal>
            <c:numRef>
              <c:f>'All data analysis'!$N$330:$N$333</c:f>
              <c:numCache>
                <c:formatCode>0%</c:formatCode>
                <c:ptCount val="4"/>
                <c:pt idx="0">
                  <c:v>0.13112745098039233</c:v>
                </c:pt>
                <c:pt idx="1">
                  <c:v>4.9019607843137549E-3</c:v>
                </c:pt>
                <c:pt idx="2">
                  <c:v>1.470588235294126E-2</c:v>
                </c:pt>
                <c:pt idx="3">
                  <c:v>-0.13112745098039238</c:v>
                </c:pt>
              </c:numCache>
            </c:numRef>
          </c:yVal>
          <c:smooth val="0"/>
        </c:ser>
        <c:ser>
          <c:idx val="4"/>
          <c:order val="4"/>
          <c:tx>
            <c:v>Sugar beet</c:v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chemeClr val="accent5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'All data analysis'!$O$334:$O$436</c:f>
                <c:numCache>
                  <c:formatCode>General</c:formatCode>
                  <c:ptCount val="103"/>
                  <c:pt idx="0">
                    <c:v>1.1031816830211119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0.115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0.12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0.13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</c:numCache>
              </c:numRef>
            </c:plus>
            <c:minus>
              <c:numRef>
                <c:f>'All data analysis'!$P$334:$P$436</c:f>
                <c:numCache>
                  <c:formatCode>General</c:formatCode>
                  <c:ptCount val="103"/>
                  <c:pt idx="0">
                    <c:v>1.9539101992268804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0.1061</c:v>
                  </c:pt>
                  <c:pt idx="27">
                    <c:v>0</c:v>
                  </c:pt>
                  <c:pt idx="28">
                    <c:v>0</c:v>
                  </c:pt>
                  <c:pt idx="29">
                    <c:v>0.115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0.12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0.13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'All data analysis'!$M$334:$M$436</c:f>
              <c:numCache>
                <c:formatCode>0.00</c:formatCode>
                <c:ptCount val="103"/>
                <c:pt idx="0">
                  <c:v>205</c:v>
                </c:pt>
                <c:pt idx="1">
                  <c:v>385</c:v>
                </c:pt>
                <c:pt idx="2">
                  <c:v>385</c:v>
                </c:pt>
                <c:pt idx="3">
                  <c:v>385</c:v>
                </c:pt>
                <c:pt idx="4">
                  <c:v>385</c:v>
                </c:pt>
                <c:pt idx="5">
                  <c:v>385</c:v>
                </c:pt>
                <c:pt idx="6">
                  <c:v>385</c:v>
                </c:pt>
                <c:pt idx="7">
                  <c:v>385</c:v>
                </c:pt>
                <c:pt idx="8">
                  <c:v>385</c:v>
                </c:pt>
                <c:pt idx="9">
                  <c:v>385</c:v>
                </c:pt>
                <c:pt idx="10">
                  <c:v>385</c:v>
                </c:pt>
                <c:pt idx="11">
                  <c:v>385</c:v>
                </c:pt>
                <c:pt idx="12">
                  <c:v>465</c:v>
                </c:pt>
                <c:pt idx="13">
                  <c:v>465</c:v>
                </c:pt>
                <c:pt idx="14">
                  <c:v>465</c:v>
                </c:pt>
                <c:pt idx="15">
                  <c:v>625</c:v>
                </c:pt>
                <c:pt idx="16">
                  <c:v>625</c:v>
                </c:pt>
                <c:pt idx="17">
                  <c:v>625</c:v>
                </c:pt>
                <c:pt idx="18">
                  <c:v>705</c:v>
                </c:pt>
                <c:pt idx="19">
                  <c:v>705</c:v>
                </c:pt>
                <c:pt idx="20">
                  <c:v>705</c:v>
                </c:pt>
                <c:pt idx="21">
                  <c:v>1025</c:v>
                </c:pt>
                <c:pt idx="22">
                  <c:v>1025</c:v>
                </c:pt>
                <c:pt idx="23">
                  <c:v>1025</c:v>
                </c:pt>
                <c:pt idx="24">
                  <c:v>1105</c:v>
                </c:pt>
                <c:pt idx="25">
                  <c:v>1105</c:v>
                </c:pt>
                <c:pt idx="26">
                  <c:v>1105</c:v>
                </c:pt>
                <c:pt idx="27">
                  <c:v>1105</c:v>
                </c:pt>
                <c:pt idx="28">
                  <c:v>1105</c:v>
                </c:pt>
                <c:pt idx="29">
                  <c:v>1105</c:v>
                </c:pt>
                <c:pt idx="30">
                  <c:v>1285</c:v>
                </c:pt>
                <c:pt idx="31">
                  <c:v>1285</c:v>
                </c:pt>
                <c:pt idx="32">
                  <c:v>1285</c:v>
                </c:pt>
                <c:pt idx="33">
                  <c:v>1445</c:v>
                </c:pt>
                <c:pt idx="34">
                  <c:v>1445</c:v>
                </c:pt>
                <c:pt idx="35">
                  <c:v>1445</c:v>
                </c:pt>
                <c:pt idx="36">
                  <c:v>1365</c:v>
                </c:pt>
                <c:pt idx="37">
                  <c:v>1365</c:v>
                </c:pt>
                <c:pt idx="38">
                  <c:v>1365</c:v>
                </c:pt>
                <c:pt idx="39">
                  <c:v>1525</c:v>
                </c:pt>
                <c:pt idx="40">
                  <c:v>1525</c:v>
                </c:pt>
                <c:pt idx="41">
                  <c:v>1685</c:v>
                </c:pt>
                <c:pt idx="42">
                  <c:v>1685</c:v>
                </c:pt>
                <c:pt idx="43">
                  <c:v>1685</c:v>
                </c:pt>
                <c:pt idx="44">
                  <c:v>1765</c:v>
                </c:pt>
                <c:pt idx="45">
                  <c:v>1765</c:v>
                </c:pt>
                <c:pt idx="46">
                  <c:v>1765</c:v>
                </c:pt>
                <c:pt idx="47">
                  <c:v>1845</c:v>
                </c:pt>
                <c:pt idx="48">
                  <c:v>1845</c:v>
                </c:pt>
                <c:pt idx="49">
                  <c:v>1845</c:v>
                </c:pt>
                <c:pt idx="50">
                  <c:v>1925</c:v>
                </c:pt>
                <c:pt idx="51">
                  <c:v>1925</c:v>
                </c:pt>
                <c:pt idx="52">
                  <c:v>1925</c:v>
                </c:pt>
                <c:pt idx="53">
                  <c:v>2085</c:v>
                </c:pt>
                <c:pt idx="54">
                  <c:v>2085</c:v>
                </c:pt>
                <c:pt idx="55">
                  <c:v>2165</c:v>
                </c:pt>
                <c:pt idx="56">
                  <c:v>2165</c:v>
                </c:pt>
                <c:pt idx="57">
                  <c:v>2165</c:v>
                </c:pt>
                <c:pt idx="58">
                  <c:v>2245</c:v>
                </c:pt>
                <c:pt idx="59">
                  <c:v>2245</c:v>
                </c:pt>
                <c:pt idx="60">
                  <c:v>2245</c:v>
                </c:pt>
                <c:pt idx="61">
                  <c:v>2325</c:v>
                </c:pt>
                <c:pt idx="62">
                  <c:v>2325</c:v>
                </c:pt>
                <c:pt idx="63">
                  <c:v>2325</c:v>
                </c:pt>
                <c:pt idx="64">
                  <c:v>2405</c:v>
                </c:pt>
                <c:pt idx="65">
                  <c:v>2405</c:v>
                </c:pt>
                <c:pt idx="66">
                  <c:v>2485</c:v>
                </c:pt>
                <c:pt idx="67">
                  <c:v>2485</c:v>
                </c:pt>
                <c:pt idx="68">
                  <c:v>2485</c:v>
                </c:pt>
                <c:pt idx="69">
                  <c:v>2645</c:v>
                </c:pt>
                <c:pt idx="70">
                  <c:v>2645</c:v>
                </c:pt>
                <c:pt idx="71">
                  <c:v>2645</c:v>
                </c:pt>
                <c:pt idx="72">
                  <c:v>2825</c:v>
                </c:pt>
                <c:pt idx="73">
                  <c:v>2905</c:v>
                </c:pt>
                <c:pt idx="74">
                  <c:v>2905</c:v>
                </c:pt>
                <c:pt idx="75">
                  <c:v>2905</c:v>
                </c:pt>
                <c:pt idx="76">
                  <c:v>3065</c:v>
                </c:pt>
                <c:pt idx="77">
                  <c:v>3065</c:v>
                </c:pt>
                <c:pt idx="78">
                  <c:v>3065</c:v>
                </c:pt>
                <c:pt idx="79">
                  <c:v>3145</c:v>
                </c:pt>
                <c:pt idx="80">
                  <c:v>3145</c:v>
                </c:pt>
                <c:pt idx="81">
                  <c:v>3145</c:v>
                </c:pt>
                <c:pt idx="82">
                  <c:v>3225</c:v>
                </c:pt>
                <c:pt idx="83">
                  <c:v>3225</c:v>
                </c:pt>
                <c:pt idx="84">
                  <c:v>3225</c:v>
                </c:pt>
                <c:pt idx="85">
                  <c:v>3305</c:v>
                </c:pt>
                <c:pt idx="86">
                  <c:v>3305</c:v>
                </c:pt>
                <c:pt idx="87">
                  <c:v>3305</c:v>
                </c:pt>
                <c:pt idx="88">
                  <c:v>3465</c:v>
                </c:pt>
                <c:pt idx="89">
                  <c:v>3465</c:v>
                </c:pt>
                <c:pt idx="90">
                  <c:v>3465</c:v>
                </c:pt>
                <c:pt idx="91">
                  <c:v>3545</c:v>
                </c:pt>
                <c:pt idx="92">
                  <c:v>3545</c:v>
                </c:pt>
                <c:pt idx="93">
                  <c:v>3545</c:v>
                </c:pt>
                <c:pt idx="94">
                  <c:v>3625</c:v>
                </c:pt>
                <c:pt idx="95">
                  <c:v>3625</c:v>
                </c:pt>
                <c:pt idx="96">
                  <c:v>3625</c:v>
                </c:pt>
                <c:pt idx="97">
                  <c:v>3785</c:v>
                </c:pt>
                <c:pt idx="98">
                  <c:v>3785</c:v>
                </c:pt>
                <c:pt idx="99">
                  <c:v>3785</c:v>
                </c:pt>
                <c:pt idx="100">
                  <c:v>3865</c:v>
                </c:pt>
                <c:pt idx="101">
                  <c:v>3865</c:v>
                </c:pt>
                <c:pt idx="102">
                  <c:v>3865</c:v>
                </c:pt>
              </c:numCache>
            </c:numRef>
          </c:xVal>
          <c:yVal>
            <c:numRef>
              <c:f>'All data analysis'!$N$334:$N$436</c:f>
              <c:numCache>
                <c:formatCode>0%</c:formatCode>
                <c:ptCount val="103"/>
                <c:pt idx="0">
                  <c:v>0.65269104965804314</c:v>
                </c:pt>
                <c:pt idx="1">
                  <c:v>6.5000000000000002E-2</c:v>
                </c:pt>
                <c:pt idx="2">
                  <c:v>0.09</c:v>
                </c:pt>
                <c:pt idx="3">
                  <c:v>0.13500000000000001</c:v>
                </c:pt>
                <c:pt idx="4">
                  <c:v>7.7228327228327315E-2</c:v>
                </c:pt>
                <c:pt idx="5">
                  <c:v>0.20421245421245424</c:v>
                </c:pt>
                <c:pt idx="6">
                  <c:v>0.28693528693528703</c:v>
                </c:pt>
                <c:pt idx="7">
                  <c:v>0.35012210012210021</c:v>
                </c:pt>
                <c:pt idx="8">
                  <c:v>0.13675213675213682</c:v>
                </c:pt>
                <c:pt idx="9">
                  <c:v>0.2478632478632479</c:v>
                </c:pt>
                <c:pt idx="10">
                  <c:v>0.33852258852258849</c:v>
                </c:pt>
                <c:pt idx="11">
                  <c:v>0.4285714285714286</c:v>
                </c:pt>
                <c:pt idx="12">
                  <c:v>0.06</c:v>
                </c:pt>
                <c:pt idx="13">
                  <c:v>7.4999999999999997E-2</c:v>
                </c:pt>
                <c:pt idx="14">
                  <c:v>0.06</c:v>
                </c:pt>
                <c:pt idx="15">
                  <c:v>0.11</c:v>
                </c:pt>
                <c:pt idx="16">
                  <c:v>0.155</c:v>
                </c:pt>
                <c:pt idx="17">
                  <c:v>0.2</c:v>
                </c:pt>
                <c:pt idx="18">
                  <c:v>0.06</c:v>
                </c:pt>
                <c:pt idx="19">
                  <c:v>0.08</c:v>
                </c:pt>
                <c:pt idx="20">
                  <c:v>6.5000000000000002E-2</c:v>
                </c:pt>
                <c:pt idx="21">
                  <c:v>0.06</c:v>
                </c:pt>
                <c:pt idx="22">
                  <c:v>7.4999999999999997E-2</c:v>
                </c:pt>
                <c:pt idx="23">
                  <c:v>0.125</c:v>
                </c:pt>
                <c:pt idx="24">
                  <c:v>9.5899999999999999E-2</c:v>
                </c:pt>
                <c:pt idx="25">
                  <c:v>0.17510000000000001</c:v>
                </c:pt>
                <c:pt idx="26">
                  <c:v>0.23070000000000002</c:v>
                </c:pt>
                <c:pt idx="27">
                  <c:v>0.15</c:v>
                </c:pt>
                <c:pt idx="28">
                  <c:v>0.26</c:v>
                </c:pt>
                <c:pt idx="29">
                  <c:v>0.39500000000000002</c:v>
                </c:pt>
                <c:pt idx="30">
                  <c:v>0.13500000000000001</c:v>
                </c:pt>
                <c:pt idx="31">
                  <c:v>0.21</c:v>
                </c:pt>
                <c:pt idx="32">
                  <c:v>0.255</c:v>
                </c:pt>
                <c:pt idx="33">
                  <c:v>0.15</c:v>
                </c:pt>
                <c:pt idx="34">
                  <c:v>0.22500000000000001</c:v>
                </c:pt>
                <c:pt idx="35">
                  <c:v>0.3</c:v>
                </c:pt>
                <c:pt idx="36">
                  <c:v>0.08</c:v>
                </c:pt>
                <c:pt idx="37">
                  <c:v>0.15</c:v>
                </c:pt>
                <c:pt idx="38">
                  <c:v>0.25</c:v>
                </c:pt>
                <c:pt idx="39">
                  <c:v>-0.02</c:v>
                </c:pt>
                <c:pt idx="40">
                  <c:v>-0.22500000000000001</c:v>
                </c:pt>
                <c:pt idx="41">
                  <c:v>0.18</c:v>
                </c:pt>
                <c:pt idx="42">
                  <c:v>0.28499999999999998</c:v>
                </c:pt>
                <c:pt idx="43">
                  <c:v>0.4</c:v>
                </c:pt>
                <c:pt idx="44">
                  <c:v>0.15</c:v>
                </c:pt>
                <c:pt idx="45">
                  <c:v>0.22500000000000001</c:v>
                </c:pt>
                <c:pt idx="46">
                  <c:v>0.30499999999999999</c:v>
                </c:pt>
                <c:pt idx="47">
                  <c:v>0.13</c:v>
                </c:pt>
                <c:pt idx="48">
                  <c:v>0.22</c:v>
                </c:pt>
                <c:pt idx="49">
                  <c:v>0.31</c:v>
                </c:pt>
                <c:pt idx="50">
                  <c:v>0.19</c:v>
                </c:pt>
                <c:pt idx="51">
                  <c:v>0.28499999999999998</c:v>
                </c:pt>
                <c:pt idx="52">
                  <c:v>0.28999999999999998</c:v>
                </c:pt>
                <c:pt idx="53">
                  <c:v>0.04</c:v>
                </c:pt>
                <c:pt idx="54">
                  <c:v>0.02</c:v>
                </c:pt>
                <c:pt idx="55">
                  <c:v>0.14499999999999999</c:v>
                </c:pt>
                <c:pt idx="56">
                  <c:v>0.23</c:v>
                </c:pt>
                <c:pt idx="57">
                  <c:v>0.32</c:v>
                </c:pt>
                <c:pt idx="58">
                  <c:v>0.13</c:v>
                </c:pt>
                <c:pt idx="59">
                  <c:v>0.215</c:v>
                </c:pt>
                <c:pt idx="60">
                  <c:v>0.315</c:v>
                </c:pt>
                <c:pt idx="61">
                  <c:v>0.08</c:v>
                </c:pt>
                <c:pt idx="62">
                  <c:v>0.155</c:v>
                </c:pt>
                <c:pt idx="63">
                  <c:v>0.155</c:v>
                </c:pt>
                <c:pt idx="64">
                  <c:v>0.03</c:v>
                </c:pt>
                <c:pt idx="65">
                  <c:v>5.0000000000000001E-3</c:v>
                </c:pt>
                <c:pt idx="66">
                  <c:v>0.1</c:v>
                </c:pt>
                <c:pt idx="67">
                  <c:v>0.155</c:v>
                </c:pt>
                <c:pt idx="68">
                  <c:v>0.19</c:v>
                </c:pt>
                <c:pt idx="69">
                  <c:v>0.105</c:v>
                </c:pt>
                <c:pt idx="70">
                  <c:v>0.19</c:v>
                </c:pt>
                <c:pt idx="71">
                  <c:v>0.245</c:v>
                </c:pt>
                <c:pt idx="72">
                  <c:v>-0.11</c:v>
                </c:pt>
                <c:pt idx="73">
                  <c:v>0.115</c:v>
                </c:pt>
                <c:pt idx="74">
                  <c:v>0.16</c:v>
                </c:pt>
                <c:pt idx="75">
                  <c:v>0.14499999999999999</c:v>
                </c:pt>
                <c:pt idx="76">
                  <c:v>0.19</c:v>
                </c:pt>
                <c:pt idx="77">
                  <c:v>0.28999999999999998</c:v>
                </c:pt>
                <c:pt idx="78">
                  <c:v>0.31</c:v>
                </c:pt>
                <c:pt idx="79">
                  <c:v>0.03</c:v>
                </c:pt>
                <c:pt idx="80">
                  <c:v>-5.0000000000000001E-3</c:v>
                </c:pt>
                <c:pt idx="81">
                  <c:v>-0.13500000000000001</c:v>
                </c:pt>
                <c:pt idx="82">
                  <c:v>9.5000000000000001E-2</c:v>
                </c:pt>
                <c:pt idx="83">
                  <c:v>9.5000000000000001E-2</c:v>
                </c:pt>
                <c:pt idx="84">
                  <c:v>0.03</c:v>
                </c:pt>
                <c:pt idx="85">
                  <c:v>9.5000000000000001E-2</c:v>
                </c:pt>
                <c:pt idx="86">
                  <c:v>0.08</c:v>
                </c:pt>
                <c:pt idx="87">
                  <c:v>-7.4999999999999997E-2</c:v>
                </c:pt>
                <c:pt idx="88">
                  <c:v>0.09</c:v>
                </c:pt>
                <c:pt idx="89">
                  <c:v>0.11</c:v>
                </c:pt>
                <c:pt idx="90">
                  <c:v>4.4999999999999998E-2</c:v>
                </c:pt>
                <c:pt idx="91">
                  <c:v>0.12</c:v>
                </c:pt>
                <c:pt idx="92">
                  <c:v>0.1</c:v>
                </c:pt>
                <c:pt idx="93">
                  <c:v>0.1</c:v>
                </c:pt>
                <c:pt idx="94">
                  <c:v>0.11</c:v>
                </c:pt>
                <c:pt idx="95">
                  <c:v>0.16500000000000001</c:v>
                </c:pt>
                <c:pt idx="96">
                  <c:v>0.19</c:v>
                </c:pt>
                <c:pt idx="97">
                  <c:v>0.12</c:v>
                </c:pt>
                <c:pt idx="98">
                  <c:v>0.13</c:v>
                </c:pt>
                <c:pt idx="99">
                  <c:v>0.03</c:v>
                </c:pt>
                <c:pt idx="100">
                  <c:v>2.5000000000000001E-2</c:v>
                </c:pt>
                <c:pt idx="101">
                  <c:v>2.5000000000000001E-2</c:v>
                </c:pt>
                <c:pt idx="102">
                  <c:v>-9.5000000000000001E-2</c:v>
                </c:pt>
              </c:numCache>
            </c:numRef>
          </c:yVal>
          <c:smooth val="0"/>
        </c:ser>
        <c:ser>
          <c:idx val="5"/>
          <c:order val="5"/>
          <c:tx>
            <c:v>Wheat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'All data analysis'!$O$437:$O$729</c:f>
                <c:numCache>
                  <c:formatCode>General</c:formatCode>
                  <c:ptCount val="293"/>
                  <c:pt idx="0">
                    <c:v>0.15364583333333331</c:v>
                  </c:pt>
                  <c:pt idx="1">
                    <c:v>0.28526083197242841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0.36357107697537366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0.26675041607105304</c:v>
                  </c:pt>
                  <c:pt idx="51">
                    <c:v>0.40252075510696173</c:v>
                  </c:pt>
                  <c:pt idx="52">
                    <c:v>0.67145354645354649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0.27169190544560129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0.28936800525087586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0.33508575660872025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0.19</c:v>
                  </c:pt>
                  <c:pt idx="72">
                    <c:v>0.13166666666666668</c:v>
                  </c:pt>
                  <c:pt idx="73">
                    <c:v>0.28712427834426985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0.26628788401695452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0.27535714284806556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0.20660000000000001</c:v>
                  </c:pt>
                  <c:pt idx="90">
                    <c:v>0.12390000000000001</c:v>
                  </c:pt>
                  <c:pt idx="91">
                    <c:v>0</c:v>
                  </c:pt>
                  <c:pt idx="92">
                    <c:v>0.27679999999999999</c:v>
                  </c:pt>
                  <c:pt idx="93">
                    <c:v>0</c:v>
                  </c:pt>
                  <c:pt idx="94">
                    <c:v>0.11142857142857142</c:v>
                  </c:pt>
                  <c:pt idx="95">
                    <c:v>0</c:v>
                  </c:pt>
                  <c:pt idx="96">
                    <c:v>0.16</c:v>
                  </c:pt>
                  <c:pt idx="97">
                    <c:v>0</c:v>
                  </c:pt>
                  <c:pt idx="98">
                    <c:v>0.30714285714285716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0.13142857142857142</c:v>
                  </c:pt>
                  <c:pt idx="103">
                    <c:v>0</c:v>
                  </c:pt>
                  <c:pt idx="104">
                    <c:v>0.43285714285714283</c:v>
                  </c:pt>
                  <c:pt idx="105">
                    <c:v>0.25624026936475375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0.13263659133714112</c:v>
                  </c:pt>
                  <c:pt idx="111">
                    <c:v>0</c:v>
                  </c:pt>
                  <c:pt idx="112">
                    <c:v>0.12666917209932665</c:v>
                  </c:pt>
                  <c:pt idx="113">
                    <c:v>0</c:v>
                  </c:pt>
                  <c:pt idx="114">
                    <c:v>0.14306817021590526</c:v>
                  </c:pt>
                  <c:pt idx="115">
                    <c:v>0</c:v>
                  </c:pt>
                  <c:pt idx="116">
                    <c:v>0.16094435984384972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0.10097041829956989</c:v>
                  </c:pt>
                  <c:pt idx="128">
                    <c:v>0.10127085281964454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0.16416666666666666</c:v>
                  </c:pt>
                  <c:pt idx="132">
                    <c:v>0.1295</c:v>
                  </c:pt>
                  <c:pt idx="133">
                    <c:v>0</c:v>
                  </c:pt>
                  <c:pt idx="134">
                    <c:v>0.26944988410825788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0.10904761904761905</c:v>
                  </c:pt>
                  <c:pt idx="150">
                    <c:v>0.19428571428571428</c:v>
                  </c:pt>
                  <c:pt idx="151">
                    <c:v>0.10047619047619047</c:v>
                  </c:pt>
                  <c:pt idx="152">
                    <c:v>0.18142857142857147</c:v>
                  </c:pt>
                  <c:pt idx="153">
                    <c:v>0.16619047619047619</c:v>
                  </c:pt>
                  <c:pt idx="154">
                    <c:v>0.28780465647685771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0.14000000000000001</c:v>
                  </c:pt>
                  <c:pt idx="158">
                    <c:v>0.11125</c:v>
                  </c:pt>
                  <c:pt idx="159">
                    <c:v>0.23749999999999999</c:v>
                  </c:pt>
                  <c:pt idx="160">
                    <c:v>0.34787680679375782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0.105</c:v>
                  </c:pt>
                  <c:pt idx="166">
                    <c:v>0.2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0.2493798629946557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0.27022957589372643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0.373</c:v>
                  </c:pt>
                  <c:pt idx="194">
                    <c:v>0.38900000000000001</c:v>
                  </c:pt>
                  <c:pt idx="195">
                    <c:v>0.14499999999999999</c:v>
                  </c:pt>
                  <c:pt idx="196">
                    <c:v>0.21035090520813579</c:v>
                  </c:pt>
                  <c:pt idx="197">
                    <c:v>0</c:v>
                  </c:pt>
                  <c:pt idx="198">
                    <c:v>0.16</c:v>
                  </c:pt>
                  <c:pt idx="199">
                    <c:v>0.27420193320221836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0.1</c:v>
                  </c:pt>
                  <c:pt idx="203">
                    <c:v>0.26721764765968553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0.27992362954859229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0.30303098557458807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0.28430171093449408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0.26338865425890806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0.71029668411867364</c:v>
                  </c:pt>
                  <c:pt idx="226">
                    <c:v>0.63101470954874028</c:v>
                  </c:pt>
                  <c:pt idx="227">
                    <c:v>0.42200000000000004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0.14000000000000001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0.16</c:v>
                  </c:pt>
                  <c:pt idx="236">
                    <c:v>0.27004966811615067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0.255335883878829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0.12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0.2455512833996763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0.45370370370370372</c:v>
                  </c:pt>
                  <c:pt idx="255">
                    <c:v>0.43981481481481483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0.2</c:v>
                  </c:pt>
                  <c:pt idx="268">
                    <c:v>0.27004966811615072</c:v>
                  </c:pt>
                  <c:pt idx="269">
                    <c:v>0.2714636320199359</c:v>
                  </c:pt>
                  <c:pt idx="270">
                    <c:v>0</c:v>
                  </c:pt>
                  <c:pt idx="271">
                    <c:v>0</c:v>
                  </c:pt>
                  <c:pt idx="272">
                    <c:v>0</c:v>
                  </c:pt>
                  <c:pt idx="273">
                    <c:v>0.185</c:v>
                  </c:pt>
                  <c:pt idx="274">
                    <c:v>0</c:v>
                  </c:pt>
                  <c:pt idx="275">
                    <c:v>0</c:v>
                  </c:pt>
                  <c:pt idx="276">
                    <c:v>0</c:v>
                  </c:pt>
                  <c:pt idx="277">
                    <c:v>0.155</c:v>
                  </c:pt>
                  <c:pt idx="278">
                    <c:v>0.26324368289171984</c:v>
                  </c:pt>
                  <c:pt idx="279">
                    <c:v>0</c:v>
                  </c:pt>
                  <c:pt idx="280">
                    <c:v>0</c:v>
                  </c:pt>
                  <c:pt idx="281">
                    <c:v>0.15</c:v>
                  </c:pt>
                  <c:pt idx="282">
                    <c:v>0.14699999999999999</c:v>
                  </c:pt>
                  <c:pt idx="283">
                    <c:v>0</c:v>
                  </c:pt>
                  <c:pt idx="284">
                    <c:v>0</c:v>
                  </c:pt>
                  <c:pt idx="285">
                    <c:v>0.115</c:v>
                  </c:pt>
                  <c:pt idx="286">
                    <c:v>0.25291096310856104</c:v>
                  </c:pt>
                  <c:pt idx="287">
                    <c:v>0</c:v>
                  </c:pt>
                  <c:pt idx="288">
                    <c:v>0</c:v>
                  </c:pt>
                  <c:pt idx="289">
                    <c:v>0.12</c:v>
                  </c:pt>
                  <c:pt idx="290">
                    <c:v>0</c:v>
                  </c:pt>
                  <c:pt idx="291">
                    <c:v>0</c:v>
                  </c:pt>
                  <c:pt idx="292">
                    <c:v>0.13</c:v>
                  </c:pt>
                </c:numCache>
              </c:numRef>
            </c:plus>
            <c:minus>
              <c:numRef>
                <c:f>'All data analysis'!$P$437:$P$729</c:f>
                <c:numCache>
                  <c:formatCode>General</c:formatCode>
                  <c:ptCount val="293"/>
                  <c:pt idx="0">
                    <c:v>0.25781249999999994</c:v>
                  </c:pt>
                  <c:pt idx="1">
                    <c:v>0.73146239986560202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0.95516666801653682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0.70024116637162381</c:v>
                  </c:pt>
                  <c:pt idx="51">
                    <c:v>1.5552714526852458</c:v>
                  </c:pt>
                  <c:pt idx="52">
                    <c:v>2.4454295704295701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0.70056374368128926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0.75866141867493464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0.66186796436466433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0.27</c:v>
                  </c:pt>
                  <c:pt idx="72">
                    <c:v>0.24833333333333332</c:v>
                  </c:pt>
                  <c:pt idx="73">
                    <c:v>0.74573157849877292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0.6730478165297672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0.71411309228534692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0.14269999999999999</c:v>
                  </c:pt>
                  <c:pt idx="90">
                    <c:v>0.1061</c:v>
                  </c:pt>
                  <c:pt idx="91">
                    <c:v>0.11539999999999999</c:v>
                  </c:pt>
                  <c:pt idx="92">
                    <c:v>0.17319999999999999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0.15285714285714286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0.18714285714285717</c:v>
                  </c:pt>
                  <c:pt idx="105">
                    <c:v>0.67449698171875516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0.13263659133714115</c:v>
                  </c:pt>
                  <c:pt idx="111">
                    <c:v>0</c:v>
                  </c:pt>
                  <c:pt idx="112">
                    <c:v>0.12666917209932663</c:v>
                  </c:pt>
                  <c:pt idx="113">
                    <c:v>0</c:v>
                  </c:pt>
                  <c:pt idx="114">
                    <c:v>0.14306817021590545</c:v>
                  </c:pt>
                  <c:pt idx="115">
                    <c:v>0</c:v>
                  </c:pt>
                  <c:pt idx="116">
                    <c:v>0.1609443598438495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0.10097041829956989</c:v>
                  </c:pt>
                  <c:pt idx="128">
                    <c:v>0.10127085281964454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0.10283333333333333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0.70203563046054507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0.11571428571428573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0.15285714285714286</c:v>
                  </c:pt>
                  <c:pt idx="146">
                    <c:v>0.12857142857142859</c:v>
                  </c:pt>
                  <c:pt idx="147">
                    <c:v>0.16285714285714284</c:v>
                  </c:pt>
                  <c:pt idx="148">
                    <c:v>0.13095238095238096</c:v>
                  </c:pt>
                  <c:pt idx="149">
                    <c:v>0.12095238095238095</c:v>
                  </c:pt>
                  <c:pt idx="150">
                    <c:v>0.16571428571428573</c:v>
                  </c:pt>
                  <c:pt idx="151">
                    <c:v>0.14952380952380953</c:v>
                  </c:pt>
                  <c:pt idx="152">
                    <c:v>0.15857142857142853</c:v>
                  </c:pt>
                  <c:pt idx="153">
                    <c:v>0.2038095238095238</c:v>
                  </c:pt>
                  <c:pt idx="154">
                    <c:v>0.73695219548888591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0.14000000000000001</c:v>
                  </c:pt>
                  <c:pt idx="158">
                    <c:v>0.13875000000000001</c:v>
                  </c:pt>
                  <c:pt idx="159">
                    <c:v>0.17249999999999999</c:v>
                  </c:pt>
                  <c:pt idx="160">
                    <c:v>0.87248387636194513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0.105</c:v>
                  </c:pt>
                  <c:pt idx="166">
                    <c:v>0.2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0.64583918529117068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0.70633962237198022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0.36700000000000005</c:v>
                  </c:pt>
                  <c:pt idx="194">
                    <c:v>0.39200000000000002</c:v>
                  </c:pt>
                  <c:pt idx="195">
                    <c:v>0.14499999999999999</c:v>
                  </c:pt>
                  <c:pt idx="196">
                    <c:v>0.15713899539599421</c:v>
                  </c:pt>
                  <c:pt idx="197">
                    <c:v>0</c:v>
                  </c:pt>
                  <c:pt idx="198">
                    <c:v>0.17799999999999996</c:v>
                  </c:pt>
                  <c:pt idx="199">
                    <c:v>0.71710417247788594</c:v>
                  </c:pt>
                  <c:pt idx="200">
                    <c:v>0</c:v>
                  </c:pt>
                  <c:pt idx="201">
                    <c:v>0</c:v>
                  </c:pt>
                  <c:pt idx="202">
                    <c:v>0.1</c:v>
                  </c:pt>
                  <c:pt idx="203">
                    <c:v>0.70482433817269585</c:v>
                  </c:pt>
                  <c:pt idx="204">
                    <c:v>0</c:v>
                  </c:pt>
                  <c:pt idx="205">
                    <c:v>0</c:v>
                  </c:pt>
                  <c:pt idx="206">
                    <c:v>0.72672255262576047</c:v>
                  </c:pt>
                  <c:pt idx="207">
                    <c:v>0</c:v>
                  </c:pt>
                  <c:pt idx="208">
                    <c:v>0</c:v>
                  </c:pt>
                  <c:pt idx="209">
                    <c:v>0</c:v>
                  </c:pt>
                  <c:pt idx="210">
                    <c:v>0.78910042841833727</c:v>
                  </c:pt>
                  <c:pt idx="211">
                    <c:v>0</c:v>
                  </c:pt>
                  <c:pt idx="212">
                    <c:v>0</c:v>
                  </c:pt>
                  <c:pt idx="213">
                    <c:v>0</c:v>
                  </c:pt>
                  <c:pt idx="214">
                    <c:v>0</c:v>
                  </c:pt>
                  <c:pt idx="215">
                    <c:v>0.74475482764569212</c:v>
                  </c:pt>
                  <c:pt idx="216">
                    <c:v>0</c:v>
                  </c:pt>
                  <c:pt idx="217">
                    <c:v>0</c:v>
                  </c:pt>
                  <c:pt idx="218">
                    <c:v>0</c:v>
                  </c:pt>
                  <c:pt idx="219">
                    <c:v>0</c:v>
                  </c:pt>
                  <c:pt idx="220">
                    <c:v>0</c:v>
                  </c:pt>
                  <c:pt idx="221">
                    <c:v>0.68904593880122367</c:v>
                  </c:pt>
                  <c:pt idx="222">
                    <c:v>0</c:v>
                  </c:pt>
                  <c:pt idx="223">
                    <c:v>0</c:v>
                  </c:pt>
                  <c:pt idx="224">
                    <c:v>0</c:v>
                  </c:pt>
                  <c:pt idx="225">
                    <c:v>0.40912490650710603</c:v>
                  </c:pt>
                  <c:pt idx="226">
                    <c:v>0.42358514086262444</c:v>
                  </c:pt>
                  <c:pt idx="227">
                    <c:v>0.26500000000000001</c:v>
                  </c:pt>
                  <c:pt idx="228">
                    <c:v>0</c:v>
                  </c:pt>
                  <c:pt idx="229">
                    <c:v>0</c:v>
                  </c:pt>
                  <c:pt idx="230">
                    <c:v>0</c:v>
                  </c:pt>
                  <c:pt idx="231">
                    <c:v>0</c:v>
                  </c:pt>
                  <c:pt idx="232">
                    <c:v>0.14000000000000001</c:v>
                  </c:pt>
                  <c:pt idx="233">
                    <c:v>0</c:v>
                  </c:pt>
                  <c:pt idx="234">
                    <c:v>0</c:v>
                  </c:pt>
                  <c:pt idx="235">
                    <c:v>0.16</c:v>
                  </c:pt>
                  <c:pt idx="236">
                    <c:v>0.71296852114554155</c:v>
                  </c:pt>
                  <c:pt idx="237">
                    <c:v>0</c:v>
                  </c:pt>
                  <c:pt idx="238">
                    <c:v>0</c:v>
                  </c:pt>
                  <c:pt idx="239">
                    <c:v>0</c:v>
                  </c:pt>
                  <c:pt idx="240">
                    <c:v>0.66925658764507501</c:v>
                  </c:pt>
                  <c:pt idx="241">
                    <c:v>0</c:v>
                  </c:pt>
                  <c:pt idx="242">
                    <c:v>0</c:v>
                  </c:pt>
                  <c:pt idx="243">
                    <c:v>0.12</c:v>
                  </c:pt>
                  <c:pt idx="244">
                    <c:v>0</c:v>
                  </c:pt>
                  <c:pt idx="245">
                    <c:v>0</c:v>
                  </c:pt>
                  <c:pt idx="246">
                    <c:v>0</c:v>
                  </c:pt>
                  <c:pt idx="247">
                    <c:v>0</c:v>
                  </c:pt>
                  <c:pt idx="248">
                    <c:v>0</c:v>
                  </c:pt>
                  <c:pt idx="249">
                    <c:v>0</c:v>
                  </c:pt>
                  <c:pt idx="250">
                    <c:v>0.63371895182192373</c:v>
                  </c:pt>
                  <c:pt idx="251">
                    <c:v>0</c:v>
                  </c:pt>
                  <c:pt idx="252">
                    <c:v>0</c:v>
                  </c:pt>
                  <c:pt idx="253">
                    <c:v>0</c:v>
                  </c:pt>
                  <c:pt idx="254">
                    <c:v>0.45370370370370361</c:v>
                  </c:pt>
                  <c:pt idx="255">
                    <c:v>0.43981481481481483</c:v>
                  </c:pt>
                  <c:pt idx="256">
                    <c:v>0</c:v>
                  </c:pt>
                  <c:pt idx="257">
                    <c:v>0</c:v>
                  </c:pt>
                  <c:pt idx="258">
                    <c:v>0</c:v>
                  </c:pt>
                  <c:pt idx="259">
                    <c:v>0</c:v>
                  </c:pt>
                  <c:pt idx="260">
                    <c:v>0</c:v>
                  </c:pt>
                  <c:pt idx="261">
                    <c:v>0</c:v>
                  </c:pt>
                  <c:pt idx="262">
                    <c:v>0</c:v>
                  </c:pt>
                  <c:pt idx="263">
                    <c:v>0</c:v>
                  </c:pt>
                  <c:pt idx="264">
                    <c:v>0</c:v>
                  </c:pt>
                  <c:pt idx="265">
                    <c:v>0</c:v>
                  </c:pt>
                  <c:pt idx="266">
                    <c:v>0</c:v>
                  </c:pt>
                  <c:pt idx="267">
                    <c:v>0.2</c:v>
                  </c:pt>
                  <c:pt idx="268">
                    <c:v>0.71296852114554143</c:v>
                  </c:pt>
                  <c:pt idx="269">
                    <c:v>0.67254415615409102</c:v>
                  </c:pt>
                  <c:pt idx="270">
                    <c:v>0</c:v>
                  </c:pt>
                  <c:pt idx="271">
                    <c:v>0</c:v>
                  </c:pt>
                  <c:pt idx="272">
                    <c:v>0</c:v>
                  </c:pt>
                  <c:pt idx="273">
                    <c:v>0.185</c:v>
                  </c:pt>
                  <c:pt idx="274">
                    <c:v>0</c:v>
                  </c:pt>
                  <c:pt idx="275">
                    <c:v>0</c:v>
                  </c:pt>
                  <c:pt idx="276">
                    <c:v>0</c:v>
                  </c:pt>
                  <c:pt idx="277">
                    <c:v>0.155</c:v>
                  </c:pt>
                  <c:pt idx="278">
                    <c:v>0.68467287563888024</c:v>
                  </c:pt>
                  <c:pt idx="279">
                    <c:v>0</c:v>
                  </c:pt>
                  <c:pt idx="280">
                    <c:v>0</c:v>
                  </c:pt>
                  <c:pt idx="281">
                    <c:v>0.15</c:v>
                  </c:pt>
                  <c:pt idx="282">
                    <c:v>0.24300000000000005</c:v>
                  </c:pt>
                  <c:pt idx="283">
                    <c:v>0</c:v>
                  </c:pt>
                  <c:pt idx="284">
                    <c:v>0</c:v>
                  </c:pt>
                  <c:pt idx="285">
                    <c:v>0.20499999999999999</c:v>
                  </c:pt>
                  <c:pt idx="286">
                    <c:v>0.66284488746786252</c:v>
                  </c:pt>
                  <c:pt idx="287">
                    <c:v>0</c:v>
                  </c:pt>
                  <c:pt idx="288">
                    <c:v>0</c:v>
                  </c:pt>
                  <c:pt idx="289">
                    <c:v>0.12</c:v>
                  </c:pt>
                  <c:pt idx="290">
                    <c:v>0</c:v>
                  </c:pt>
                  <c:pt idx="291">
                    <c:v>0</c:v>
                  </c:pt>
                  <c:pt idx="292">
                    <c:v>0.13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'All data analysis'!$M$437:$M$729</c:f>
              <c:numCache>
                <c:formatCode>0.00</c:formatCode>
                <c:ptCount val="293"/>
                <c:pt idx="0">
                  <c:v>220</c:v>
                </c:pt>
                <c:pt idx="1">
                  <c:v>400</c:v>
                </c:pt>
                <c:pt idx="2">
                  <c:v>400</c:v>
                </c:pt>
                <c:pt idx="3">
                  <c:v>400</c:v>
                </c:pt>
                <c:pt idx="4">
                  <c:v>400</c:v>
                </c:pt>
                <c:pt idx="5">
                  <c:v>400</c:v>
                </c:pt>
                <c:pt idx="6">
                  <c:v>400</c:v>
                </c:pt>
                <c:pt idx="7">
                  <c:v>400</c:v>
                </c:pt>
                <c:pt idx="8">
                  <c:v>400</c:v>
                </c:pt>
                <c:pt idx="9">
                  <c:v>400</c:v>
                </c:pt>
                <c:pt idx="10">
                  <c:v>400</c:v>
                </c:pt>
                <c:pt idx="11">
                  <c:v>400</c:v>
                </c:pt>
                <c:pt idx="12">
                  <c:v>400</c:v>
                </c:pt>
                <c:pt idx="13">
                  <c:v>400</c:v>
                </c:pt>
                <c:pt idx="14">
                  <c:v>400</c:v>
                </c:pt>
                <c:pt idx="15">
                  <c:v>400</c:v>
                </c:pt>
                <c:pt idx="16">
                  <c:v>400</c:v>
                </c:pt>
                <c:pt idx="17">
                  <c:v>400</c:v>
                </c:pt>
                <c:pt idx="18">
                  <c:v>400</c:v>
                </c:pt>
                <c:pt idx="19">
                  <c:v>400</c:v>
                </c:pt>
                <c:pt idx="20">
                  <c:v>400</c:v>
                </c:pt>
                <c:pt idx="21">
                  <c:v>400</c:v>
                </c:pt>
                <c:pt idx="22">
                  <c:v>400</c:v>
                </c:pt>
                <c:pt idx="23">
                  <c:v>400</c:v>
                </c:pt>
                <c:pt idx="24">
                  <c:v>400</c:v>
                </c:pt>
                <c:pt idx="25">
                  <c:v>400</c:v>
                </c:pt>
                <c:pt idx="26">
                  <c:v>400</c:v>
                </c:pt>
                <c:pt idx="27">
                  <c:v>400</c:v>
                </c:pt>
                <c:pt idx="28">
                  <c:v>400</c:v>
                </c:pt>
                <c:pt idx="29">
                  <c:v>400</c:v>
                </c:pt>
                <c:pt idx="30">
                  <c:v>400</c:v>
                </c:pt>
                <c:pt idx="31">
                  <c:v>400</c:v>
                </c:pt>
                <c:pt idx="32">
                  <c:v>400</c:v>
                </c:pt>
                <c:pt idx="33">
                  <c:v>400</c:v>
                </c:pt>
                <c:pt idx="34">
                  <c:v>400</c:v>
                </c:pt>
                <c:pt idx="35">
                  <c:v>400</c:v>
                </c:pt>
                <c:pt idx="36">
                  <c:v>400</c:v>
                </c:pt>
                <c:pt idx="37">
                  <c:v>400</c:v>
                </c:pt>
                <c:pt idx="38">
                  <c:v>400</c:v>
                </c:pt>
                <c:pt idx="39">
                  <c:v>400</c:v>
                </c:pt>
                <c:pt idx="40">
                  <c:v>400</c:v>
                </c:pt>
                <c:pt idx="41">
                  <c:v>400</c:v>
                </c:pt>
                <c:pt idx="42">
                  <c:v>400</c:v>
                </c:pt>
                <c:pt idx="43">
                  <c:v>400</c:v>
                </c:pt>
                <c:pt idx="44">
                  <c:v>400</c:v>
                </c:pt>
                <c:pt idx="45">
                  <c:v>400</c:v>
                </c:pt>
                <c:pt idx="46">
                  <c:v>480</c:v>
                </c:pt>
                <c:pt idx="47">
                  <c:v>480</c:v>
                </c:pt>
                <c:pt idx="48">
                  <c:v>480</c:v>
                </c:pt>
                <c:pt idx="49">
                  <c:v>480</c:v>
                </c:pt>
                <c:pt idx="50">
                  <c:v>560</c:v>
                </c:pt>
                <c:pt idx="51">
                  <c:v>560</c:v>
                </c:pt>
                <c:pt idx="52">
                  <c:v>560</c:v>
                </c:pt>
                <c:pt idx="53">
                  <c:v>560</c:v>
                </c:pt>
                <c:pt idx="54">
                  <c:v>560</c:v>
                </c:pt>
                <c:pt idx="55">
                  <c:v>560</c:v>
                </c:pt>
                <c:pt idx="56">
                  <c:v>560</c:v>
                </c:pt>
                <c:pt idx="57">
                  <c:v>560</c:v>
                </c:pt>
                <c:pt idx="58">
                  <c:v>640</c:v>
                </c:pt>
                <c:pt idx="59">
                  <c:v>640</c:v>
                </c:pt>
                <c:pt idx="60">
                  <c:v>640</c:v>
                </c:pt>
                <c:pt idx="61">
                  <c:v>640</c:v>
                </c:pt>
                <c:pt idx="62">
                  <c:v>720</c:v>
                </c:pt>
                <c:pt idx="63">
                  <c:v>720</c:v>
                </c:pt>
                <c:pt idx="64">
                  <c:v>720</c:v>
                </c:pt>
                <c:pt idx="65">
                  <c:v>720</c:v>
                </c:pt>
                <c:pt idx="66">
                  <c:v>800</c:v>
                </c:pt>
                <c:pt idx="67">
                  <c:v>800</c:v>
                </c:pt>
                <c:pt idx="68">
                  <c:v>800</c:v>
                </c:pt>
                <c:pt idx="69">
                  <c:v>800</c:v>
                </c:pt>
                <c:pt idx="70">
                  <c:v>880</c:v>
                </c:pt>
                <c:pt idx="71">
                  <c:v>880</c:v>
                </c:pt>
                <c:pt idx="72">
                  <c:v>880</c:v>
                </c:pt>
                <c:pt idx="73">
                  <c:v>960</c:v>
                </c:pt>
                <c:pt idx="74">
                  <c:v>960</c:v>
                </c:pt>
                <c:pt idx="75">
                  <c:v>960</c:v>
                </c:pt>
                <c:pt idx="76">
                  <c:v>960</c:v>
                </c:pt>
                <c:pt idx="77">
                  <c:v>1040</c:v>
                </c:pt>
                <c:pt idx="78">
                  <c:v>1040</c:v>
                </c:pt>
                <c:pt idx="79">
                  <c:v>1040</c:v>
                </c:pt>
                <c:pt idx="80">
                  <c:v>1040</c:v>
                </c:pt>
                <c:pt idx="81">
                  <c:v>1120</c:v>
                </c:pt>
                <c:pt idx="82">
                  <c:v>1120</c:v>
                </c:pt>
                <c:pt idx="83">
                  <c:v>1120</c:v>
                </c:pt>
                <c:pt idx="84">
                  <c:v>1120</c:v>
                </c:pt>
                <c:pt idx="85">
                  <c:v>1120</c:v>
                </c:pt>
                <c:pt idx="86">
                  <c:v>1120</c:v>
                </c:pt>
                <c:pt idx="87">
                  <c:v>1120</c:v>
                </c:pt>
                <c:pt idx="88">
                  <c:v>1120</c:v>
                </c:pt>
                <c:pt idx="89">
                  <c:v>1120</c:v>
                </c:pt>
                <c:pt idx="90">
                  <c:v>1300</c:v>
                </c:pt>
                <c:pt idx="91">
                  <c:v>1300</c:v>
                </c:pt>
                <c:pt idx="92">
                  <c:v>1300</c:v>
                </c:pt>
                <c:pt idx="93">
                  <c:v>1300</c:v>
                </c:pt>
                <c:pt idx="94">
                  <c:v>1300</c:v>
                </c:pt>
                <c:pt idx="95">
                  <c:v>1300</c:v>
                </c:pt>
                <c:pt idx="96">
                  <c:v>1300</c:v>
                </c:pt>
                <c:pt idx="97">
                  <c:v>1300</c:v>
                </c:pt>
                <c:pt idx="98">
                  <c:v>1300</c:v>
                </c:pt>
                <c:pt idx="99">
                  <c:v>1300</c:v>
                </c:pt>
                <c:pt idx="100">
                  <c:v>1300</c:v>
                </c:pt>
                <c:pt idx="101">
                  <c:v>1300</c:v>
                </c:pt>
                <c:pt idx="102">
                  <c:v>1300</c:v>
                </c:pt>
                <c:pt idx="103">
                  <c:v>1300</c:v>
                </c:pt>
                <c:pt idx="104">
                  <c:v>1300</c:v>
                </c:pt>
                <c:pt idx="105">
                  <c:v>1300</c:v>
                </c:pt>
                <c:pt idx="106">
                  <c:v>1300</c:v>
                </c:pt>
                <c:pt idx="107">
                  <c:v>1300</c:v>
                </c:pt>
                <c:pt idx="108">
                  <c:v>1300</c:v>
                </c:pt>
                <c:pt idx="109">
                  <c:v>1300</c:v>
                </c:pt>
                <c:pt idx="110">
                  <c:v>1300</c:v>
                </c:pt>
                <c:pt idx="111">
                  <c:v>1300</c:v>
                </c:pt>
                <c:pt idx="112">
                  <c:v>1300</c:v>
                </c:pt>
                <c:pt idx="113">
                  <c:v>1300</c:v>
                </c:pt>
                <c:pt idx="114">
                  <c:v>1300</c:v>
                </c:pt>
                <c:pt idx="115">
                  <c:v>1300</c:v>
                </c:pt>
                <c:pt idx="116">
                  <c:v>1300</c:v>
                </c:pt>
                <c:pt idx="117">
                  <c:v>1300</c:v>
                </c:pt>
                <c:pt idx="118">
                  <c:v>1300</c:v>
                </c:pt>
                <c:pt idx="119">
                  <c:v>1300</c:v>
                </c:pt>
                <c:pt idx="120">
                  <c:v>1300</c:v>
                </c:pt>
                <c:pt idx="121">
                  <c:v>1300</c:v>
                </c:pt>
                <c:pt idx="122">
                  <c:v>1300</c:v>
                </c:pt>
                <c:pt idx="123">
                  <c:v>1300</c:v>
                </c:pt>
                <c:pt idx="124">
                  <c:v>1300</c:v>
                </c:pt>
                <c:pt idx="125">
                  <c:v>1300</c:v>
                </c:pt>
                <c:pt idx="126">
                  <c:v>1300</c:v>
                </c:pt>
                <c:pt idx="127">
                  <c:v>1300</c:v>
                </c:pt>
                <c:pt idx="128">
                  <c:v>1300</c:v>
                </c:pt>
                <c:pt idx="129">
                  <c:v>1300</c:v>
                </c:pt>
                <c:pt idx="130">
                  <c:v>1300</c:v>
                </c:pt>
                <c:pt idx="131">
                  <c:v>1300</c:v>
                </c:pt>
                <c:pt idx="132">
                  <c:v>1300</c:v>
                </c:pt>
                <c:pt idx="133">
                  <c:v>1300</c:v>
                </c:pt>
                <c:pt idx="134">
                  <c:v>1460</c:v>
                </c:pt>
                <c:pt idx="135">
                  <c:v>1460</c:v>
                </c:pt>
                <c:pt idx="136">
                  <c:v>1460</c:v>
                </c:pt>
                <c:pt idx="137">
                  <c:v>1460</c:v>
                </c:pt>
                <c:pt idx="138">
                  <c:v>1380</c:v>
                </c:pt>
                <c:pt idx="139">
                  <c:v>1380</c:v>
                </c:pt>
                <c:pt idx="140">
                  <c:v>1540</c:v>
                </c:pt>
                <c:pt idx="141">
                  <c:v>1540</c:v>
                </c:pt>
                <c:pt idx="142">
                  <c:v>1540</c:v>
                </c:pt>
                <c:pt idx="143">
                  <c:v>1540</c:v>
                </c:pt>
                <c:pt idx="144">
                  <c:v>1540</c:v>
                </c:pt>
                <c:pt idx="145">
                  <c:v>1540</c:v>
                </c:pt>
                <c:pt idx="146">
                  <c:v>1540</c:v>
                </c:pt>
                <c:pt idx="147">
                  <c:v>1540</c:v>
                </c:pt>
                <c:pt idx="148">
                  <c:v>1540</c:v>
                </c:pt>
                <c:pt idx="149">
                  <c:v>1540</c:v>
                </c:pt>
                <c:pt idx="150">
                  <c:v>1540</c:v>
                </c:pt>
                <c:pt idx="151">
                  <c:v>1540</c:v>
                </c:pt>
                <c:pt idx="152">
                  <c:v>1540</c:v>
                </c:pt>
                <c:pt idx="153">
                  <c:v>1540</c:v>
                </c:pt>
                <c:pt idx="154">
                  <c:v>1540</c:v>
                </c:pt>
                <c:pt idx="155">
                  <c:v>1540</c:v>
                </c:pt>
                <c:pt idx="156">
                  <c:v>1540</c:v>
                </c:pt>
                <c:pt idx="157">
                  <c:v>1540</c:v>
                </c:pt>
                <c:pt idx="158">
                  <c:v>1620</c:v>
                </c:pt>
                <c:pt idx="159">
                  <c:v>1620</c:v>
                </c:pt>
                <c:pt idx="160">
                  <c:v>1700</c:v>
                </c:pt>
                <c:pt idx="161">
                  <c:v>1700</c:v>
                </c:pt>
                <c:pt idx="162">
                  <c:v>1700</c:v>
                </c:pt>
                <c:pt idx="163">
                  <c:v>1700</c:v>
                </c:pt>
                <c:pt idx="164">
                  <c:v>1700</c:v>
                </c:pt>
                <c:pt idx="165">
                  <c:v>1700</c:v>
                </c:pt>
                <c:pt idx="166">
                  <c:v>1700</c:v>
                </c:pt>
                <c:pt idx="167">
                  <c:v>1700</c:v>
                </c:pt>
                <c:pt idx="168">
                  <c:v>1700</c:v>
                </c:pt>
                <c:pt idx="169">
                  <c:v>1700</c:v>
                </c:pt>
                <c:pt idx="170">
                  <c:v>1700</c:v>
                </c:pt>
                <c:pt idx="171">
                  <c:v>1700</c:v>
                </c:pt>
                <c:pt idx="172">
                  <c:v>1700</c:v>
                </c:pt>
                <c:pt idx="173">
                  <c:v>1700</c:v>
                </c:pt>
                <c:pt idx="174">
                  <c:v>1700</c:v>
                </c:pt>
                <c:pt idx="175">
                  <c:v>1700</c:v>
                </c:pt>
                <c:pt idx="176">
                  <c:v>1700</c:v>
                </c:pt>
                <c:pt idx="177">
                  <c:v>1700</c:v>
                </c:pt>
                <c:pt idx="178">
                  <c:v>1700</c:v>
                </c:pt>
                <c:pt idx="179">
                  <c:v>1700</c:v>
                </c:pt>
                <c:pt idx="180">
                  <c:v>1700</c:v>
                </c:pt>
                <c:pt idx="181">
                  <c:v>1700</c:v>
                </c:pt>
                <c:pt idx="182">
                  <c:v>1700</c:v>
                </c:pt>
                <c:pt idx="183">
                  <c:v>1700</c:v>
                </c:pt>
                <c:pt idx="184">
                  <c:v>1700</c:v>
                </c:pt>
                <c:pt idx="185">
                  <c:v>1780</c:v>
                </c:pt>
                <c:pt idx="186">
                  <c:v>1780</c:v>
                </c:pt>
                <c:pt idx="187">
                  <c:v>1780</c:v>
                </c:pt>
                <c:pt idx="188">
                  <c:v>1780</c:v>
                </c:pt>
                <c:pt idx="189">
                  <c:v>1860</c:v>
                </c:pt>
                <c:pt idx="190">
                  <c:v>1860</c:v>
                </c:pt>
                <c:pt idx="191">
                  <c:v>1860</c:v>
                </c:pt>
                <c:pt idx="192">
                  <c:v>1860</c:v>
                </c:pt>
                <c:pt idx="193">
                  <c:v>1860</c:v>
                </c:pt>
                <c:pt idx="194">
                  <c:v>1860</c:v>
                </c:pt>
                <c:pt idx="195">
                  <c:v>1860</c:v>
                </c:pt>
                <c:pt idx="196">
                  <c:v>1860</c:v>
                </c:pt>
                <c:pt idx="197">
                  <c:v>1860</c:v>
                </c:pt>
                <c:pt idx="198">
                  <c:v>1860</c:v>
                </c:pt>
                <c:pt idx="199">
                  <c:v>1940</c:v>
                </c:pt>
                <c:pt idx="200">
                  <c:v>1940</c:v>
                </c:pt>
                <c:pt idx="201">
                  <c:v>1940</c:v>
                </c:pt>
                <c:pt idx="202">
                  <c:v>1940</c:v>
                </c:pt>
                <c:pt idx="203">
                  <c:v>2020</c:v>
                </c:pt>
                <c:pt idx="204">
                  <c:v>2100</c:v>
                </c:pt>
                <c:pt idx="205">
                  <c:v>2100</c:v>
                </c:pt>
                <c:pt idx="206">
                  <c:v>2180</c:v>
                </c:pt>
                <c:pt idx="207">
                  <c:v>2180</c:v>
                </c:pt>
                <c:pt idx="208">
                  <c:v>2180</c:v>
                </c:pt>
                <c:pt idx="209">
                  <c:v>2180</c:v>
                </c:pt>
                <c:pt idx="210">
                  <c:v>2260</c:v>
                </c:pt>
                <c:pt idx="211">
                  <c:v>2260</c:v>
                </c:pt>
                <c:pt idx="212">
                  <c:v>2260</c:v>
                </c:pt>
                <c:pt idx="213">
                  <c:v>2260</c:v>
                </c:pt>
                <c:pt idx="214">
                  <c:v>2260</c:v>
                </c:pt>
                <c:pt idx="215">
                  <c:v>2340</c:v>
                </c:pt>
                <c:pt idx="216">
                  <c:v>2340</c:v>
                </c:pt>
                <c:pt idx="217">
                  <c:v>2340</c:v>
                </c:pt>
                <c:pt idx="218">
                  <c:v>2340</c:v>
                </c:pt>
                <c:pt idx="219">
                  <c:v>2420</c:v>
                </c:pt>
                <c:pt idx="220">
                  <c:v>2420</c:v>
                </c:pt>
                <c:pt idx="221">
                  <c:v>2500</c:v>
                </c:pt>
                <c:pt idx="222">
                  <c:v>2500</c:v>
                </c:pt>
                <c:pt idx="223">
                  <c:v>2500</c:v>
                </c:pt>
                <c:pt idx="224">
                  <c:v>2500</c:v>
                </c:pt>
                <c:pt idx="225">
                  <c:v>2500</c:v>
                </c:pt>
                <c:pt idx="226">
                  <c:v>2500</c:v>
                </c:pt>
                <c:pt idx="227">
                  <c:v>2580</c:v>
                </c:pt>
                <c:pt idx="228">
                  <c:v>2660</c:v>
                </c:pt>
                <c:pt idx="229">
                  <c:v>2660</c:v>
                </c:pt>
                <c:pt idx="230">
                  <c:v>2840</c:v>
                </c:pt>
                <c:pt idx="231">
                  <c:v>2840</c:v>
                </c:pt>
                <c:pt idx="232">
                  <c:v>2840</c:v>
                </c:pt>
                <c:pt idx="233">
                  <c:v>2920</c:v>
                </c:pt>
                <c:pt idx="234">
                  <c:v>2920</c:v>
                </c:pt>
                <c:pt idx="235">
                  <c:v>2920</c:v>
                </c:pt>
                <c:pt idx="236">
                  <c:v>3000</c:v>
                </c:pt>
                <c:pt idx="237">
                  <c:v>3080</c:v>
                </c:pt>
                <c:pt idx="238">
                  <c:v>3080</c:v>
                </c:pt>
                <c:pt idx="239">
                  <c:v>3080</c:v>
                </c:pt>
                <c:pt idx="240">
                  <c:v>3160</c:v>
                </c:pt>
                <c:pt idx="241">
                  <c:v>3160</c:v>
                </c:pt>
                <c:pt idx="242">
                  <c:v>3160</c:v>
                </c:pt>
                <c:pt idx="243">
                  <c:v>3160</c:v>
                </c:pt>
                <c:pt idx="244">
                  <c:v>3240</c:v>
                </c:pt>
                <c:pt idx="245">
                  <c:v>3240</c:v>
                </c:pt>
                <c:pt idx="246">
                  <c:v>3240</c:v>
                </c:pt>
                <c:pt idx="247">
                  <c:v>3240</c:v>
                </c:pt>
                <c:pt idx="248">
                  <c:v>3240</c:v>
                </c:pt>
                <c:pt idx="249">
                  <c:v>3240</c:v>
                </c:pt>
                <c:pt idx="250">
                  <c:v>3240</c:v>
                </c:pt>
                <c:pt idx="251">
                  <c:v>3240</c:v>
                </c:pt>
                <c:pt idx="252">
                  <c:v>3240</c:v>
                </c:pt>
                <c:pt idx="253">
                  <c:v>3240</c:v>
                </c:pt>
                <c:pt idx="254">
                  <c:v>3240</c:v>
                </c:pt>
                <c:pt idx="255">
                  <c:v>3240</c:v>
                </c:pt>
                <c:pt idx="256">
                  <c:v>3240</c:v>
                </c:pt>
                <c:pt idx="257">
                  <c:v>3240</c:v>
                </c:pt>
                <c:pt idx="258">
                  <c:v>3240</c:v>
                </c:pt>
                <c:pt idx="259">
                  <c:v>3240</c:v>
                </c:pt>
                <c:pt idx="260">
                  <c:v>3240</c:v>
                </c:pt>
                <c:pt idx="261">
                  <c:v>3240</c:v>
                </c:pt>
                <c:pt idx="262">
                  <c:v>3240</c:v>
                </c:pt>
                <c:pt idx="263">
                  <c:v>3240</c:v>
                </c:pt>
                <c:pt idx="264">
                  <c:v>3240</c:v>
                </c:pt>
                <c:pt idx="265">
                  <c:v>3320</c:v>
                </c:pt>
                <c:pt idx="266">
                  <c:v>3320</c:v>
                </c:pt>
                <c:pt idx="267">
                  <c:v>3320</c:v>
                </c:pt>
                <c:pt idx="268">
                  <c:v>3400</c:v>
                </c:pt>
                <c:pt idx="269">
                  <c:v>3480</c:v>
                </c:pt>
                <c:pt idx="270">
                  <c:v>3480</c:v>
                </c:pt>
                <c:pt idx="271">
                  <c:v>3480</c:v>
                </c:pt>
                <c:pt idx="272">
                  <c:v>3480</c:v>
                </c:pt>
                <c:pt idx="273">
                  <c:v>3560</c:v>
                </c:pt>
                <c:pt idx="274">
                  <c:v>3560</c:v>
                </c:pt>
                <c:pt idx="275">
                  <c:v>3560</c:v>
                </c:pt>
                <c:pt idx="276">
                  <c:v>3560</c:v>
                </c:pt>
                <c:pt idx="277">
                  <c:v>3560</c:v>
                </c:pt>
                <c:pt idx="278">
                  <c:v>3640</c:v>
                </c:pt>
                <c:pt idx="279">
                  <c:v>3640</c:v>
                </c:pt>
                <c:pt idx="280">
                  <c:v>3640</c:v>
                </c:pt>
                <c:pt idx="281">
                  <c:v>3640</c:v>
                </c:pt>
                <c:pt idx="282">
                  <c:v>3720</c:v>
                </c:pt>
                <c:pt idx="283">
                  <c:v>3720</c:v>
                </c:pt>
                <c:pt idx="284">
                  <c:v>3720</c:v>
                </c:pt>
                <c:pt idx="285">
                  <c:v>3720</c:v>
                </c:pt>
                <c:pt idx="286">
                  <c:v>3800</c:v>
                </c:pt>
                <c:pt idx="287">
                  <c:v>3800</c:v>
                </c:pt>
                <c:pt idx="288">
                  <c:v>3800</c:v>
                </c:pt>
                <c:pt idx="289">
                  <c:v>3800</c:v>
                </c:pt>
                <c:pt idx="290">
                  <c:v>3880</c:v>
                </c:pt>
                <c:pt idx="291">
                  <c:v>3880</c:v>
                </c:pt>
                <c:pt idx="292">
                  <c:v>3880</c:v>
                </c:pt>
              </c:numCache>
            </c:numRef>
          </c:xVal>
          <c:yVal>
            <c:numRef>
              <c:f>'All data analysis'!$N$437:$N$729</c:f>
              <c:numCache>
                <c:formatCode>0%</c:formatCode>
                <c:ptCount val="293"/>
                <c:pt idx="0">
                  <c:v>8.0729166666666699E-2</c:v>
                </c:pt>
                <c:pt idx="1">
                  <c:v>0.23708818551964414</c:v>
                </c:pt>
                <c:pt idx="2">
                  <c:v>3.7499999999999999E-2</c:v>
                </c:pt>
                <c:pt idx="3">
                  <c:v>0.05</c:v>
                </c:pt>
                <c:pt idx="4">
                  <c:v>0.115</c:v>
                </c:pt>
                <c:pt idx="5">
                  <c:v>0.215</c:v>
                </c:pt>
                <c:pt idx="6">
                  <c:v>7.6149425287356354E-2</c:v>
                </c:pt>
                <c:pt idx="7">
                  <c:v>5.9195402298850591E-2</c:v>
                </c:pt>
                <c:pt idx="8">
                  <c:v>7.6149425287356354E-2</c:v>
                </c:pt>
                <c:pt idx="9">
                  <c:v>7.6149425287356354E-2</c:v>
                </c:pt>
                <c:pt idx="10">
                  <c:v>3.4482758620689689E-2</c:v>
                </c:pt>
                <c:pt idx="11">
                  <c:v>3.4482758620689689E-2</c:v>
                </c:pt>
                <c:pt idx="12">
                  <c:v>5.1724137931034538E-2</c:v>
                </c:pt>
                <c:pt idx="13">
                  <c:v>6.034482758620692E-2</c:v>
                </c:pt>
                <c:pt idx="14">
                  <c:v>7.7586206896551768E-2</c:v>
                </c:pt>
                <c:pt idx="15">
                  <c:v>0.13793103448275859</c:v>
                </c:pt>
                <c:pt idx="16">
                  <c:v>0.18103448275862075</c:v>
                </c:pt>
                <c:pt idx="17">
                  <c:v>0.17241379310344829</c:v>
                </c:pt>
                <c:pt idx="18">
                  <c:v>3.4482758620689689E-2</c:v>
                </c:pt>
                <c:pt idx="19">
                  <c:v>5.1724137931034454E-2</c:v>
                </c:pt>
                <c:pt idx="20">
                  <c:v>9.4827586206896602E-2</c:v>
                </c:pt>
                <c:pt idx="21">
                  <c:v>0.12068965517241383</c:v>
                </c:pt>
                <c:pt idx="22">
                  <c:v>6.034482758620692E-2</c:v>
                </c:pt>
                <c:pt idx="23">
                  <c:v>0.11206896551724137</c:v>
                </c:pt>
                <c:pt idx="24">
                  <c:v>0.16379310344827591</c:v>
                </c:pt>
                <c:pt idx="25">
                  <c:v>0.16379310344827591</c:v>
                </c:pt>
                <c:pt idx="26">
                  <c:v>2.5862068965517303E-2</c:v>
                </c:pt>
                <c:pt idx="27">
                  <c:v>5.1724137931034454E-2</c:v>
                </c:pt>
                <c:pt idx="28">
                  <c:v>8.6206896551724144E-2</c:v>
                </c:pt>
                <c:pt idx="29">
                  <c:v>0.11206896551724144</c:v>
                </c:pt>
                <c:pt idx="30">
                  <c:v>6.7796610169491428E-2</c:v>
                </c:pt>
                <c:pt idx="31">
                  <c:v>0.10169491525423723</c:v>
                </c:pt>
                <c:pt idx="32">
                  <c:v>0.15254237288135583</c:v>
                </c:pt>
                <c:pt idx="33">
                  <c:v>0.14406779661016944</c:v>
                </c:pt>
                <c:pt idx="34">
                  <c:v>4.9999999999999961E-2</c:v>
                </c:pt>
                <c:pt idx="35">
                  <c:v>6.6666666666666721E-2</c:v>
                </c:pt>
                <c:pt idx="36">
                  <c:v>9.9999999999999922E-2</c:v>
                </c:pt>
                <c:pt idx="37">
                  <c:v>0.1166666666666667</c:v>
                </c:pt>
                <c:pt idx="38">
                  <c:v>6.7796610169491428E-2</c:v>
                </c:pt>
                <c:pt idx="39">
                  <c:v>9.3220338983050807E-2</c:v>
                </c:pt>
                <c:pt idx="40">
                  <c:v>0.14406779661016944</c:v>
                </c:pt>
                <c:pt idx="41">
                  <c:v>0.12711864406779655</c:v>
                </c:pt>
                <c:pt idx="42">
                  <c:v>4.1666666666666657E-2</c:v>
                </c:pt>
                <c:pt idx="43">
                  <c:v>6.6666666666666721E-2</c:v>
                </c:pt>
                <c:pt idx="44">
                  <c:v>9.9999999999999922E-2</c:v>
                </c:pt>
                <c:pt idx="45">
                  <c:v>0.10833333333333332</c:v>
                </c:pt>
                <c:pt idx="46">
                  <c:v>0.68715888485401</c:v>
                </c:pt>
                <c:pt idx="47">
                  <c:v>7.4999999999999997E-2</c:v>
                </c:pt>
                <c:pt idx="48">
                  <c:v>0.125</c:v>
                </c:pt>
                <c:pt idx="49">
                  <c:v>0.115</c:v>
                </c:pt>
                <c:pt idx="50">
                  <c:v>0.23515867564189466</c:v>
                </c:pt>
                <c:pt idx="51">
                  <c:v>1.0810921836783904</c:v>
                </c:pt>
                <c:pt idx="52">
                  <c:v>2.1000249750249749</c:v>
                </c:pt>
                <c:pt idx="53">
                  <c:v>0.37262116385015537</c:v>
                </c:pt>
                <c:pt idx="54">
                  <c:v>0.75005002000800314</c:v>
                </c:pt>
                <c:pt idx="55">
                  <c:v>0.1</c:v>
                </c:pt>
                <c:pt idx="56">
                  <c:v>0.155</c:v>
                </c:pt>
                <c:pt idx="57">
                  <c:v>0.155</c:v>
                </c:pt>
                <c:pt idx="58">
                  <c:v>0.26074344055210358</c:v>
                </c:pt>
                <c:pt idx="59">
                  <c:v>0.1</c:v>
                </c:pt>
                <c:pt idx="60">
                  <c:v>0.16</c:v>
                </c:pt>
                <c:pt idx="61">
                  <c:v>0.245</c:v>
                </c:pt>
                <c:pt idx="62">
                  <c:v>0.33529167362970108</c:v>
                </c:pt>
                <c:pt idx="63">
                  <c:v>0.05</c:v>
                </c:pt>
                <c:pt idx="64">
                  <c:v>0.105</c:v>
                </c:pt>
                <c:pt idx="65">
                  <c:v>0.15</c:v>
                </c:pt>
                <c:pt idx="66">
                  <c:v>0.34926202706222914</c:v>
                </c:pt>
                <c:pt idx="67">
                  <c:v>3.5000000000000003E-2</c:v>
                </c:pt>
                <c:pt idx="68">
                  <c:v>8.5000000000000006E-2</c:v>
                </c:pt>
                <c:pt idx="69">
                  <c:v>0.14000000000000001</c:v>
                </c:pt>
                <c:pt idx="70">
                  <c:v>7.0000000000000007E-2</c:v>
                </c:pt>
                <c:pt idx="71">
                  <c:v>0.14000000000000001</c:v>
                </c:pt>
                <c:pt idx="72">
                  <c:v>0.29166666666666669</c:v>
                </c:pt>
                <c:pt idx="73">
                  <c:v>0.29094697839811745</c:v>
                </c:pt>
                <c:pt idx="74">
                  <c:v>0.18</c:v>
                </c:pt>
                <c:pt idx="75">
                  <c:v>0.255</c:v>
                </c:pt>
                <c:pt idx="76">
                  <c:v>0.315</c:v>
                </c:pt>
                <c:pt idx="77">
                  <c:v>0.1077119514428847</c:v>
                </c:pt>
                <c:pt idx="78">
                  <c:v>0.12</c:v>
                </c:pt>
                <c:pt idx="79">
                  <c:v>0.17</c:v>
                </c:pt>
                <c:pt idx="80">
                  <c:v>0.19</c:v>
                </c:pt>
                <c:pt idx="81">
                  <c:v>0.25</c:v>
                </c:pt>
                <c:pt idx="82">
                  <c:v>0.2819206489379843</c:v>
                </c:pt>
                <c:pt idx="83">
                  <c:v>0.19</c:v>
                </c:pt>
                <c:pt idx="84">
                  <c:v>5.5E-2</c:v>
                </c:pt>
                <c:pt idx="85">
                  <c:v>0.105</c:v>
                </c:pt>
                <c:pt idx="86">
                  <c:v>0.17</c:v>
                </c:pt>
                <c:pt idx="87">
                  <c:v>0.05</c:v>
                </c:pt>
                <c:pt idx="88">
                  <c:v>6.25E-2</c:v>
                </c:pt>
                <c:pt idx="89">
                  <c:v>0.23699999999999999</c:v>
                </c:pt>
                <c:pt idx="90">
                  <c:v>4.3899999999999995E-2</c:v>
                </c:pt>
                <c:pt idx="91">
                  <c:v>0.10460000000000001</c:v>
                </c:pt>
                <c:pt idx="92">
                  <c:v>0.1268</c:v>
                </c:pt>
                <c:pt idx="93">
                  <c:v>-3.8571428571428569E-2</c:v>
                </c:pt>
                <c:pt idx="94">
                  <c:v>-7.857142857142857E-2</c:v>
                </c:pt>
                <c:pt idx="95">
                  <c:v>-8.4285714285714283E-2</c:v>
                </c:pt>
                <c:pt idx="96">
                  <c:v>-0.15</c:v>
                </c:pt>
                <c:pt idx="97">
                  <c:v>-0.12428571428571429</c:v>
                </c:pt>
                <c:pt idx="98">
                  <c:v>-0.23285714285714285</c:v>
                </c:pt>
                <c:pt idx="99">
                  <c:v>6.2857142857142861E-2</c:v>
                </c:pt>
                <c:pt idx="100">
                  <c:v>0.15285714285714286</c:v>
                </c:pt>
                <c:pt idx="101">
                  <c:v>0.10428571428571429</c:v>
                </c:pt>
                <c:pt idx="102">
                  <c:v>0.24142857142857144</c:v>
                </c:pt>
                <c:pt idx="103">
                  <c:v>0.15571428571428572</c:v>
                </c:pt>
                <c:pt idx="104">
                  <c:v>0.33285714285714285</c:v>
                </c:pt>
                <c:pt idx="105">
                  <c:v>0.19539537011147029</c:v>
                </c:pt>
                <c:pt idx="106">
                  <c:v>0.1</c:v>
                </c:pt>
                <c:pt idx="107">
                  <c:v>0.15</c:v>
                </c:pt>
                <c:pt idx="108">
                  <c:v>0.19</c:v>
                </c:pt>
                <c:pt idx="109">
                  <c:v>-0.21373223297048027</c:v>
                </c:pt>
                <c:pt idx="110">
                  <c:v>0.34553247323133413</c:v>
                </c:pt>
                <c:pt idx="111">
                  <c:v>-0.20691108393271904</c:v>
                </c:pt>
                <c:pt idx="112">
                  <c:v>0.36727542887431303</c:v>
                </c:pt>
                <c:pt idx="113">
                  <c:v>-0.25970547408072026</c:v>
                </c:pt>
                <c:pt idx="114">
                  <c:v>0.29808855763110165</c:v>
                </c:pt>
                <c:pt idx="115">
                  <c:v>-0.2856692872333727</c:v>
                </c:pt>
                <c:pt idx="116">
                  <c:v>0.2780660956307684</c:v>
                </c:pt>
                <c:pt idx="117">
                  <c:v>-3.8698334142385506E-3</c:v>
                </c:pt>
                <c:pt idx="118">
                  <c:v>1.5627330957483299E-2</c:v>
                </c:pt>
                <c:pt idx="119">
                  <c:v>5.6212334687014984E-3</c:v>
                </c:pt>
                <c:pt idx="120">
                  <c:v>-9.8563242206461971E-3</c:v>
                </c:pt>
                <c:pt idx="121">
                  <c:v>-1.4075727258734801E-2</c:v>
                </c:pt>
                <c:pt idx="122">
                  <c:v>6.3663998768662463E-3</c:v>
                </c:pt>
                <c:pt idx="123">
                  <c:v>4.6854021382649602E-2</c:v>
                </c:pt>
                <c:pt idx="124">
                  <c:v>-3.9075727258734982E-3</c:v>
                </c:pt>
                <c:pt idx="125">
                  <c:v>1.1635843762209799E-2</c:v>
                </c:pt>
                <c:pt idx="126">
                  <c:v>-1.9656705461692403E-2</c:v>
                </c:pt>
                <c:pt idx="127">
                  <c:v>1.3966505250941007E-3</c:v>
                </c:pt>
                <c:pt idx="128">
                  <c:v>1.1464906880098446E-2</c:v>
                </c:pt>
                <c:pt idx="129">
                  <c:v>2.6399314476503753E-2</c:v>
                </c:pt>
                <c:pt idx="130">
                  <c:v>1.610684221119775E-2</c:v>
                </c:pt>
                <c:pt idx="131">
                  <c:v>-1.2833333333333334E-2</c:v>
                </c:pt>
                <c:pt idx="132">
                  <c:v>-5.5000000000000014E-3</c:v>
                </c:pt>
                <c:pt idx="133">
                  <c:v>1.7833333333333333E-2</c:v>
                </c:pt>
                <c:pt idx="134">
                  <c:v>0.25771798044780692</c:v>
                </c:pt>
                <c:pt idx="135">
                  <c:v>0.04</c:v>
                </c:pt>
                <c:pt idx="136">
                  <c:v>0.08</c:v>
                </c:pt>
                <c:pt idx="137">
                  <c:v>0.13500000000000001</c:v>
                </c:pt>
                <c:pt idx="138">
                  <c:v>5.5E-2</c:v>
                </c:pt>
                <c:pt idx="139">
                  <c:v>0.1</c:v>
                </c:pt>
                <c:pt idx="140">
                  <c:v>0.14476190476190476</c:v>
                </c:pt>
                <c:pt idx="141">
                  <c:v>0.10666666666666666</c:v>
                </c:pt>
                <c:pt idx="142">
                  <c:v>0.18428571428571427</c:v>
                </c:pt>
                <c:pt idx="143">
                  <c:v>0.16</c:v>
                </c:pt>
                <c:pt idx="144">
                  <c:v>0.13238095238095238</c:v>
                </c:pt>
                <c:pt idx="145">
                  <c:v>0.26714285714285713</c:v>
                </c:pt>
                <c:pt idx="146">
                  <c:v>0.30142857142857143</c:v>
                </c:pt>
                <c:pt idx="147">
                  <c:v>0.28714285714285714</c:v>
                </c:pt>
                <c:pt idx="148">
                  <c:v>0.26904761904761904</c:v>
                </c:pt>
                <c:pt idx="149">
                  <c:v>0.24904761904761905</c:v>
                </c:pt>
                <c:pt idx="150">
                  <c:v>0.30428571428571427</c:v>
                </c:pt>
                <c:pt idx="151">
                  <c:v>0.26047619047619047</c:v>
                </c:pt>
                <c:pt idx="152">
                  <c:v>0.32142857142857145</c:v>
                </c:pt>
                <c:pt idx="153">
                  <c:v>0.36619047619047618</c:v>
                </c:pt>
                <c:pt idx="154">
                  <c:v>0.33026436186176</c:v>
                </c:pt>
                <c:pt idx="155">
                  <c:v>0.23</c:v>
                </c:pt>
                <c:pt idx="156">
                  <c:v>0.31</c:v>
                </c:pt>
                <c:pt idx="157">
                  <c:v>0.4</c:v>
                </c:pt>
                <c:pt idx="158">
                  <c:v>0.12125</c:v>
                </c:pt>
                <c:pt idx="159">
                  <c:v>0.1575</c:v>
                </c:pt>
                <c:pt idx="160">
                  <c:v>0.41439859481565727</c:v>
                </c:pt>
                <c:pt idx="161">
                  <c:v>0.14000000000000001</c:v>
                </c:pt>
                <c:pt idx="162">
                  <c:v>0.19</c:v>
                </c:pt>
                <c:pt idx="163">
                  <c:v>0.24</c:v>
                </c:pt>
                <c:pt idx="164">
                  <c:v>0.06</c:v>
                </c:pt>
                <c:pt idx="165">
                  <c:v>5.0000000000000001E-3</c:v>
                </c:pt>
                <c:pt idx="166">
                  <c:v>-0.06</c:v>
                </c:pt>
                <c:pt idx="167">
                  <c:v>0.08</c:v>
                </c:pt>
                <c:pt idx="168">
                  <c:v>0.13</c:v>
                </c:pt>
                <c:pt idx="169">
                  <c:v>0.21</c:v>
                </c:pt>
                <c:pt idx="170">
                  <c:v>0.09</c:v>
                </c:pt>
                <c:pt idx="171">
                  <c:v>0.13</c:v>
                </c:pt>
                <c:pt idx="172">
                  <c:v>0.16500000000000001</c:v>
                </c:pt>
                <c:pt idx="173">
                  <c:v>0.06</c:v>
                </c:pt>
                <c:pt idx="174">
                  <c:v>0.08</c:v>
                </c:pt>
                <c:pt idx="175">
                  <c:v>9.5000000000000001E-2</c:v>
                </c:pt>
                <c:pt idx="176">
                  <c:v>7.4999999999999997E-2</c:v>
                </c:pt>
                <c:pt idx="177">
                  <c:v>0.11</c:v>
                </c:pt>
                <c:pt idx="178">
                  <c:v>0.13500000000000001</c:v>
                </c:pt>
                <c:pt idx="179">
                  <c:v>0.09</c:v>
                </c:pt>
                <c:pt idx="180">
                  <c:v>0.13500000000000001</c:v>
                </c:pt>
                <c:pt idx="181">
                  <c:v>0.17</c:v>
                </c:pt>
                <c:pt idx="182">
                  <c:v>9.5000000000000001E-2</c:v>
                </c:pt>
                <c:pt idx="183">
                  <c:v>0.13500000000000001</c:v>
                </c:pt>
                <c:pt idx="184">
                  <c:v>0.13500000000000001</c:v>
                </c:pt>
                <c:pt idx="185">
                  <c:v>0.11226734292972679</c:v>
                </c:pt>
                <c:pt idx="186">
                  <c:v>7.0000000000000007E-2</c:v>
                </c:pt>
                <c:pt idx="187">
                  <c:v>0.105</c:v>
                </c:pt>
                <c:pt idx="188">
                  <c:v>0.16</c:v>
                </c:pt>
                <c:pt idx="189">
                  <c:v>0.23663171293874735</c:v>
                </c:pt>
                <c:pt idx="190">
                  <c:v>0.115</c:v>
                </c:pt>
                <c:pt idx="191">
                  <c:v>0.16500000000000001</c:v>
                </c:pt>
                <c:pt idx="192">
                  <c:v>0.23</c:v>
                </c:pt>
                <c:pt idx="193">
                  <c:v>-0.22699999999999998</c:v>
                </c:pt>
                <c:pt idx="194">
                  <c:v>-0.30099999999999999</c:v>
                </c:pt>
                <c:pt idx="195">
                  <c:v>5.5E-2</c:v>
                </c:pt>
                <c:pt idx="196">
                  <c:v>-1.7516353886560213E-2</c:v>
                </c:pt>
                <c:pt idx="197">
                  <c:v>-2.1099999999999997E-2</c:v>
                </c:pt>
                <c:pt idx="198">
                  <c:v>-8.6999999999999994E-2</c:v>
                </c:pt>
                <c:pt idx="199">
                  <c:v>0.25664973741407038</c:v>
                </c:pt>
                <c:pt idx="200">
                  <c:v>0.02</c:v>
                </c:pt>
                <c:pt idx="201">
                  <c:v>7.0000000000000007E-2</c:v>
                </c:pt>
                <c:pt idx="202">
                  <c:v>0.1</c:v>
                </c:pt>
                <c:pt idx="203">
                  <c:v>0.25605182840098523</c:v>
                </c:pt>
                <c:pt idx="204">
                  <c:v>0.04</c:v>
                </c:pt>
                <c:pt idx="205">
                  <c:v>0.06</c:v>
                </c:pt>
                <c:pt idx="206">
                  <c:v>0.25709028799848604</c:v>
                </c:pt>
                <c:pt idx="207">
                  <c:v>5.5E-2</c:v>
                </c:pt>
                <c:pt idx="208">
                  <c:v>0.11</c:v>
                </c:pt>
                <c:pt idx="209">
                  <c:v>0.18</c:v>
                </c:pt>
                <c:pt idx="210">
                  <c:v>0.37237866672106834</c:v>
                </c:pt>
                <c:pt idx="211">
                  <c:v>7.4999999999999997E-2</c:v>
                </c:pt>
                <c:pt idx="212">
                  <c:v>0.12</c:v>
                </c:pt>
                <c:pt idx="213">
                  <c:v>0.18</c:v>
                </c:pt>
                <c:pt idx="214">
                  <c:v>-0.15</c:v>
                </c:pt>
                <c:pt idx="215">
                  <c:v>0.30890422636114423</c:v>
                </c:pt>
                <c:pt idx="216">
                  <c:v>5.5E-2</c:v>
                </c:pt>
                <c:pt idx="217">
                  <c:v>0.1</c:v>
                </c:pt>
                <c:pt idx="218">
                  <c:v>0.13500000000000001</c:v>
                </c:pt>
                <c:pt idx="219">
                  <c:v>6.5000000000000002E-2</c:v>
                </c:pt>
                <c:pt idx="220">
                  <c:v>8.5000000000000006E-2</c:v>
                </c:pt>
                <c:pt idx="221">
                  <c:v>0.20815959898517786</c:v>
                </c:pt>
                <c:pt idx="222">
                  <c:v>5.5E-2</c:v>
                </c:pt>
                <c:pt idx="223">
                  <c:v>9.5000000000000001E-2</c:v>
                </c:pt>
                <c:pt idx="224">
                  <c:v>0.155</c:v>
                </c:pt>
                <c:pt idx="225">
                  <c:v>0.11418598853153811</c:v>
                </c:pt>
                <c:pt idx="226">
                  <c:v>0.12839690850161981</c:v>
                </c:pt>
                <c:pt idx="227">
                  <c:v>-4.8000000000000001E-2</c:v>
                </c:pt>
                <c:pt idx="228">
                  <c:v>5.5E-2</c:v>
                </c:pt>
                <c:pt idx="229">
                  <c:v>7.0000000000000007E-2</c:v>
                </c:pt>
                <c:pt idx="230">
                  <c:v>0.22</c:v>
                </c:pt>
                <c:pt idx="231">
                  <c:v>0.28000000000000003</c:v>
                </c:pt>
                <c:pt idx="232">
                  <c:v>0.36</c:v>
                </c:pt>
                <c:pt idx="233">
                  <c:v>0.28999999999999998</c:v>
                </c:pt>
                <c:pt idx="234">
                  <c:v>0.36</c:v>
                </c:pt>
                <c:pt idx="235">
                  <c:v>0.44</c:v>
                </c:pt>
                <c:pt idx="236">
                  <c:v>0.27004966811615067</c:v>
                </c:pt>
                <c:pt idx="237">
                  <c:v>0.115</c:v>
                </c:pt>
                <c:pt idx="238">
                  <c:v>0.185</c:v>
                </c:pt>
                <c:pt idx="239">
                  <c:v>0.23499999999999999</c:v>
                </c:pt>
                <c:pt idx="240">
                  <c:v>0.19590085167289484</c:v>
                </c:pt>
                <c:pt idx="241">
                  <c:v>0.215</c:v>
                </c:pt>
                <c:pt idx="242">
                  <c:v>0.27500000000000002</c:v>
                </c:pt>
                <c:pt idx="243">
                  <c:v>0.34</c:v>
                </c:pt>
                <c:pt idx="244">
                  <c:v>-0.05</c:v>
                </c:pt>
                <c:pt idx="245">
                  <c:v>-8.7499999999999994E-2</c:v>
                </c:pt>
                <c:pt idx="246">
                  <c:v>-0.16</c:v>
                </c:pt>
                <c:pt idx="247">
                  <c:v>1.4999999999999999E-2</c:v>
                </c:pt>
                <c:pt idx="248">
                  <c:v>-7.7499999999999999E-2</c:v>
                </c:pt>
                <c:pt idx="249">
                  <c:v>-0.75840000000000007</c:v>
                </c:pt>
                <c:pt idx="250">
                  <c:v>0.14001106535140864</c:v>
                </c:pt>
                <c:pt idx="251">
                  <c:v>0.12</c:v>
                </c:pt>
                <c:pt idx="252">
                  <c:v>0.185</c:v>
                </c:pt>
                <c:pt idx="253">
                  <c:v>0.22500000000000001</c:v>
                </c:pt>
                <c:pt idx="254">
                  <c:v>0.10879629629629624</c:v>
                </c:pt>
                <c:pt idx="255">
                  <c:v>-7.6388888888888895E-2</c:v>
                </c:pt>
                <c:pt idx="256">
                  <c:v>0.11538461538461489</c:v>
                </c:pt>
                <c:pt idx="257">
                  <c:v>6.9930069930069921E-2</c:v>
                </c:pt>
                <c:pt idx="258">
                  <c:v>9.7902097902096391E-2</c:v>
                </c:pt>
                <c:pt idx="259">
                  <c:v>0.16433566433566443</c:v>
                </c:pt>
                <c:pt idx="260">
                  <c:v>0.15034965034964917</c:v>
                </c:pt>
                <c:pt idx="261">
                  <c:v>0.19930069930069888</c:v>
                </c:pt>
                <c:pt idx="262">
                  <c:v>0.20979020979020821</c:v>
                </c:pt>
                <c:pt idx="263">
                  <c:v>0.14335664335664286</c:v>
                </c:pt>
                <c:pt idx="264">
                  <c:v>0.20629370629370516</c:v>
                </c:pt>
                <c:pt idx="265">
                  <c:v>0.42</c:v>
                </c:pt>
                <c:pt idx="266">
                  <c:v>0.52</c:v>
                </c:pt>
                <c:pt idx="267">
                  <c:v>0.62</c:v>
                </c:pt>
                <c:pt idx="268">
                  <c:v>0.27004966811615072</c:v>
                </c:pt>
                <c:pt idx="269">
                  <c:v>0.23177931944687519</c:v>
                </c:pt>
                <c:pt idx="270">
                  <c:v>7.4999999999999997E-2</c:v>
                </c:pt>
                <c:pt idx="271">
                  <c:v>0.105</c:v>
                </c:pt>
                <c:pt idx="272">
                  <c:v>0.11</c:v>
                </c:pt>
                <c:pt idx="273">
                  <c:v>2.5000000000000001E-2</c:v>
                </c:pt>
                <c:pt idx="274">
                  <c:v>-0.02</c:v>
                </c:pt>
                <c:pt idx="275">
                  <c:v>0.3</c:v>
                </c:pt>
                <c:pt idx="276">
                  <c:v>0.37</c:v>
                </c:pt>
                <c:pt idx="277">
                  <c:v>0.45500000000000002</c:v>
                </c:pt>
                <c:pt idx="278">
                  <c:v>0.18823133622349023</c:v>
                </c:pt>
                <c:pt idx="279">
                  <c:v>0.36499999999999999</c:v>
                </c:pt>
                <c:pt idx="280">
                  <c:v>0.42499999999999999</c:v>
                </c:pt>
                <c:pt idx="281">
                  <c:v>0.55000000000000004</c:v>
                </c:pt>
                <c:pt idx="282">
                  <c:v>0.26400000000000001</c:v>
                </c:pt>
                <c:pt idx="283">
                  <c:v>-0.05</c:v>
                </c:pt>
                <c:pt idx="284">
                  <c:v>-0.06</c:v>
                </c:pt>
                <c:pt idx="285">
                  <c:v>-0.155</c:v>
                </c:pt>
                <c:pt idx="286">
                  <c:v>0.1659320388223281</c:v>
                </c:pt>
                <c:pt idx="287">
                  <c:v>0.115</c:v>
                </c:pt>
                <c:pt idx="288">
                  <c:v>0.2</c:v>
                </c:pt>
                <c:pt idx="289">
                  <c:v>0.26</c:v>
                </c:pt>
                <c:pt idx="290">
                  <c:v>0.18</c:v>
                </c:pt>
                <c:pt idx="291">
                  <c:v>0.255</c:v>
                </c:pt>
                <c:pt idx="292">
                  <c:v>0.35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760800"/>
        <c:axId val="128758056"/>
      </c:scatterChart>
      <c:valAx>
        <c:axId val="128760800"/>
        <c:scaling>
          <c:orientation val="minMax"/>
          <c:max val="4000"/>
          <c:min val="0"/>
        </c:scaling>
        <c:delete val="0"/>
        <c:axPos val="b"/>
        <c:numFmt formatCode="0.00" sourceLinked="1"/>
        <c:majorTickMark val="out"/>
        <c:minorTickMark val="none"/>
        <c:tickLblPos val="none"/>
        <c:crossAx val="128758056"/>
        <c:crosses val="autoZero"/>
        <c:crossBetween val="midCat"/>
      </c:valAx>
      <c:valAx>
        <c:axId val="128758056"/>
        <c:scaling>
          <c:orientation val="minMax"/>
          <c:max val="2.8"/>
          <c:min val="-1.2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US" sz="2000"/>
                  <a:t>Predicted yield variation (%)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 b="1"/>
            </a:pPr>
            <a:endParaRPr lang="en-US"/>
          </a:p>
        </c:txPr>
        <c:crossAx val="128760800"/>
        <c:crosses val="autoZero"/>
        <c:crossBetween val="midCat"/>
      </c:valAx>
      <c:spPr>
        <a:noFill/>
      </c:spPr>
    </c:plotArea>
    <c:legend>
      <c:legendPos val="b"/>
      <c:overlay val="0"/>
      <c:txPr>
        <a:bodyPr/>
        <a:lstStyle/>
        <a:p>
          <a:pPr>
            <a:defRPr sz="1800" b="1"/>
          </a:pPr>
          <a:endParaRPr lang="en-US"/>
        </a:p>
      </c:txPr>
    </c:legend>
    <c:plotVisOnly val="0"/>
    <c:dispBlanksAs val="gap"/>
    <c:showDLblsOverMax val="0"/>
  </c:chart>
  <c:spPr>
    <a:noFill/>
  </c:spPr>
  <c:printSettings>
    <c:headerFooter/>
    <c:pageMargins b="0.75" l="0.7" r="0.7" t="0.75" header="0.3" footer="0.3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9222" cy="607483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209550</xdr:colOff>
      <xdr:row>52</xdr:row>
      <xdr:rowOff>161925</xdr:rowOff>
    </xdr:from>
    <xdr:to>
      <xdr:col>16</xdr:col>
      <xdr:colOff>266700</xdr:colOff>
      <xdr:row>69</xdr:row>
      <xdr:rowOff>152400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260802</xdr:colOff>
      <xdr:row>1</xdr:row>
      <xdr:rowOff>0</xdr:rowOff>
    </xdr:from>
    <xdr:to>
      <xdr:col>53</xdr:col>
      <xdr:colOff>74529</xdr:colOff>
      <xdr:row>57</xdr:row>
      <xdr:rowOff>132000</xdr:rowOff>
    </xdr:to>
    <xdr:grpSp>
      <xdr:nvGrpSpPr>
        <xdr:cNvPr id="18" name="Group 17"/>
        <xdr:cNvGrpSpPr/>
      </xdr:nvGrpSpPr>
      <xdr:grpSpPr>
        <a:xfrm>
          <a:off x="12193029" y="190500"/>
          <a:ext cx="21600000" cy="10800000"/>
          <a:chOff x="12193029" y="190500"/>
          <a:chExt cx="21600000" cy="10800000"/>
        </a:xfrm>
      </xdr:grpSpPr>
      <xdr:grpSp>
        <xdr:nvGrpSpPr>
          <xdr:cNvPr id="3" name="Group 2"/>
          <xdr:cNvGrpSpPr/>
        </xdr:nvGrpSpPr>
        <xdr:grpSpPr>
          <a:xfrm>
            <a:off x="13421591" y="371475"/>
            <a:ext cx="20227636" cy="10019434"/>
            <a:chOff x="12712411" y="336839"/>
            <a:chExt cx="21220401" cy="10224000"/>
          </a:xfrm>
        </xdr:grpSpPr>
        <xdr:sp macro="" textlink="">
          <xdr:nvSpPr>
            <xdr:cNvPr id="2" name="Rectangle 1"/>
            <xdr:cNvSpPr/>
          </xdr:nvSpPr>
          <xdr:spPr>
            <a:xfrm>
              <a:off x="12712411" y="336839"/>
              <a:ext cx="1485033" cy="10224000"/>
            </a:xfrm>
            <a:prstGeom prst="rect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4" name="Rectangle 3"/>
            <xdr:cNvSpPr/>
          </xdr:nvSpPr>
          <xdr:spPr>
            <a:xfrm>
              <a:off x="14190950" y="336839"/>
              <a:ext cx="4824000" cy="10224000"/>
            </a:xfrm>
            <a:prstGeom prst="rect">
              <a:avLst/>
            </a:prstGeom>
            <a:solidFill>
              <a:schemeClr val="bg1">
                <a:lumMod val="6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6" name="Rectangle 5"/>
            <xdr:cNvSpPr/>
          </xdr:nvSpPr>
          <xdr:spPr>
            <a:xfrm>
              <a:off x="18959945" y="336839"/>
              <a:ext cx="8216611" cy="10224000"/>
            </a:xfrm>
            <a:prstGeom prst="rect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7" name="Rectangle 6"/>
            <xdr:cNvSpPr/>
          </xdr:nvSpPr>
          <xdr:spPr>
            <a:xfrm>
              <a:off x="27169630" y="336839"/>
              <a:ext cx="6763182" cy="10224000"/>
            </a:xfrm>
            <a:prstGeom prst="rect">
              <a:avLst/>
            </a:prstGeom>
            <a:solidFill>
              <a:schemeClr val="bg1">
                <a:lumMod val="6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</xdr:grpSp>
      <xdr:graphicFrame macro="">
        <xdr:nvGraphicFramePr>
          <xdr:cNvPr id="5" name="Chart 1"/>
          <xdr:cNvGraphicFramePr>
            <a:graphicFrameLocks/>
          </xdr:cNvGraphicFramePr>
        </xdr:nvGraphicFramePr>
        <xdr:xfrm>
          <a:off x="12193029" y="190500"/>
          <a:ext cx="21600000" cy="1080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0" name="TextBox 9"/>
          <xdr:cNvSpPr txBox="1"/>
        </xdr:nvSpPr>
        <xdr:spPr>
          <a:xfrm>
            <a:off x="17283544" y="487942"/>
            <a:ext cx="2060865" cy="48490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2000" b="1"/>
              <a:t>Northern Europe</a:t>
            </a:r>
          </a:p>
        </xdr:txBody>
      </xdr:sp>
      <xdr:sp macro="" textlink="">
        <xdr:nvSpPr>
          <xdr:cNvPr id="11" name="TextBox 10"/>
          <xdr:cNvSpPr txBox="1"/>
        </xdr:nvSpPr>
        <xdr:spPr>
          <a:xfrm>
            <a:off x="25317884" y="487942"/>
            <a:ext cx="2060865" cy="48490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2000" b="1"/>
              <a:t>Central Europe</a:t>
            </a:r>
          </a:p>
        </xdr:txBody>
      </xdr:sp>
      <xdr:sp macro="" textlink="">
        <xdr:nvSpPr>
          <xdr:cNvPr id="12" name="TextBox 11"/>
          <xdr:cNvSpPr txBox="1"/>
        </xdr:nvSpPr>
        <xdr:spPr>
          <a:xfrm>
            <a:off x="31473197" y="487942"/>
            <a:ext cx="2060865" cy="48490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2000" b="1"/>
              <a:t>Southern Europe</a:t>
            </a:r>
          </a:p>
        </xdr:txBody>
      </xdr:sp>
      <xdr:sp macro="" textlink="">
        <xdr:nvSpPr>
          <xdr:cNvPr id="13" name="TextBox 12"/>
          <xdr:cNvSpPr txBox="1"/>
        </xdr:nvSpPr>
        <xdr:spPr>
          <a:xfrm>
            <a:off x="13807785" y="487942"/>
            <a:ext cx="2060865" cy="48490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2000" b="1"/>
              <a:t>Europe</a:t>
            </a:r>
          </a:p>
        </xdr:txBody>
      </xdr:sp>
      <xdr:sp macro="" textlink="">
        <xdr:nvSpPr>
          <xdr:cNvPr id="14" name="TextBox 13"/>
          <xdr:cNvSpPr txBox="1"/>
        </xdr:nvSpPr>
        <xdr:spPr>
          <a:xfrm rot="16200000">
            <a:off x="17655887" y="8667747"/>
            <a:ext cx="1021773" cy="235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600" b="0"/>
              <a:t>Denmark</a:t>
            </a:r>
          </a:p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Estonia</a:t>
            </a:r>
          </a:p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Finland</a:t>
            </a:r>
          </a:p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Ireland</a:t>
            </a:r>
          </a:p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Latvia</a:t>
            </a:r>
          </a:p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Lithuania</a:t>
            </a:r>
          </a:p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Norway</a:t>
            </a:r>
          </a:p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Sweden</a:t>
            </a:r>
          </a:p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UK</a:t>
            </a:r>
            <a:r>
              <a:rPr lang="en-GB" sz="1600" b="0"/>
              <a:t> </a:t>
            </a:r>
          </a:p>
        </xdr:txBody>
      </xdr:sp>
      <xdr:sp macro="" textlink="">
        <xdr:nvSpPr>
          <xdr:cNvPr id="15" name="TextBox 14"/>
          <xdr:cNvSpPr txBox="1"/>
        </xdr:nvSpPr>
        <xdr:spPr>
          <a:xfrm rot="16200000">
            <a:off x="24385733" y="7548991"/>
            <a:ext cx="1226123" cy="43815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Austria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Belarus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Belgium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Bulgaria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Czech Rep</a:t>
            </a:r>
          </a:p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France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Germany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Hungary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Luxemburg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Moldova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Netherlands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Poland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Romania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Russia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Slovakia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Switzerland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Ukraine</a:t>
            </a:r>
            <a:r>
              <a:rPr lang="en-GB" sz="1600"/>
              <a:t> </a:t>
            </a:r>
            <a:endParaRPr lang="en-GB" sz="1600" b="0"/>
          </a:p>
        </xdr:txBody>
      </xdr:sp>
      <xdr:sp macro="" textlink="">
        <xdr:nvSpPr>
          <xdr:cNvPr id="16" name="TextBox 15"/>
          <xdr:cNvSpPr txBox="1"/>
        </xdr:nvSpPr>
        <xdr:spPr>
          <a:xfrm rot="16200000">
            <a:off x="31423842" y="8179374"/>
            <a:ext cx="1021773" cy="342899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Albania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Croatia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Cyprus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Georgia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Greece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Italy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Macedonia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Malta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Portugal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Serbia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Slovenia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Spain</a:t>
            </a:r>
            <a:r>
              <a:rPr lang="en-GB" sz="1600"/>
              <a:t> </a:t>
            </a:r>
            <a:r>
              <a:rPr lang="en-GB" sz="16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Turkey</a:t>
            </a:r>
            <a:r>
              <a:rPr lang="en-GB" sz="1600"/>
              <a:t> </a:t>
            </a:r>
            <a:endParaRPr lang="en-GB" sz="1600" b="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19"/>
  <sheetViews>
    <sheetView topLeftCell="J1" workbookViewId="0">
      <selection activeCell="U8" sqref="U8"/>
    </sheetView>
  </sheetViews>
  <sheetFormatPr defaultColWidth="8.81640625" defaultRowHeight="14.5" x14ac:dyDescent="0.35"/>
  <cols>
    <col min="2" max="2" width="16" bestFit="1" customWidth="1"/>
    <col min="8" max="8" width="16" bestFit="1" customWidth="1"/>
    <col min="10" max="10" width="16" bestFit="1" customWidth="1"/>
  </cols>
  <sheetData>
    <row r="1" spans="1:32" x14ac:dyDescent="0.35">
      <c r="A1">
        <v>1</v>
      </c>
      <c r="B1" t="s">
        <v>68</v>
      </c>
      <c r="G1">
        <v>1</v>
      </c>
      <c r="H1" t="str">
        <f t="shared" ref="H1:H43" si="0">VLOOKUP(G1,$A$1:$B$819,2)</f>
        <v>Albania</v>
      </c>
      <c r="I1">
        <v>3</v>
      </c>
      <c r="J1" t="str">
        <f t="shared" ref="J1:J43" si="1">IF(I1=0, "1-Europe",IF(I1=1,"2-Northern Europe",IF(I1=2,"3-Central Europe","4-Southern Europe")))</f>
        <v>4-Southern Europe</v>
      </c>
      <c r="K1">
        <v>30</v>
      </c>
      <c r="M1">
        <v>1</v>
      </c>
      <c r="N1" t="str">
        <f t="shared" ref="N1:N43" si="2">VLOOKUP(M1,$A$1:$B$819,2)</f>
        <v>Albania</v>
      </c>
      <c r="O1">
        <v>3</v>
      </c>
      <c r="P1" t="str">
        <f t="shared" ref="P1:P43" si="3">IF(O1=0, "1-Europe",IF(O1=1,"2-Northern Europe",IF(O1=2,"3-Central Europe","4-Southern Europe")))</f>
        <v>4-Southern Europe</v>
      </c>
      <c r="Q1">
        <v>30</v>
      </c>
      <c r="R1">
        <f t="shared" ref="R1:R43" si="4">(1-Q1/COUNTIFS($P$1:$P$43,P1))</f>
        <v>-1.1428571428571428</v>
      </c>
      <c r="T1">
        <v>12</v>
      </c>
      <c r="U1" t="s">
        <v>118</v>
      </c>
      <c r="V1">
        <v>0</v>
      </c>
      <c r="W1" t="s">
        <v>176</v>
      </c>
      <c r="X1">
        <v>1</v>
      </c>
      <c r="Y1">
        <v>0</v>
      </c>
      <c r="AB1" t="s">
        <v>15</v>
      </c>
      <c r="AC1">
        <v>1</v>
      </c>
    </row>
    <row r="2" spans="1:32" x14ac:dyDescent="0.35">
      <c r="A2">
        <f>IF(B2=B1,A1,A1+1)</f>
        <v>1</v>
      </c>
      <c r="B2" t="s">
        <v>68</v>
      </c>
      <c r="G2">
        <v>2</v>
      </c>
      <c r="H2" t="str">
        <f t="shared" si="0"/>
        <v>Austria</v>
      </c>
      <c r="I2">
        <v>2</v>
      </c>
      <c r="J2" t="str">
        <f t="shared" si="1"/>
        <v>3-Central Europe</v>
      </c>
      <c r="K2">
        <v>12</v>
      </c>
      <c r="M2">
        <v>2</v>
      </c>
      <c r="N2" t="str">
        <f t="shared" si="2"/>
        <v>Austria</v>
      </c>
      <c r="O2">
        <v>2</v>
      </c>
      <c r="P2" t="str">
        <f t="shared" si="3"/>
        <v>3-Central Europe</v>
      </c>
      <c r="Q2">
        <v>12</v>
      </c>
      <c r="R2">
        <f t="shared" si="4"/>
        <v>0.33333333333333337</v>
      </c>
      <c r="T2">
        <v>10</v>
      </c>
      <c r="U2" t="s">
        <v>38</v>
      </c>
      <c r="V2">
        <v>1</v>
      </c>
      <c r="W2" t="s">
        <v>177</v>
      </c>
      <c r="X2">
        <v>1</v>
      </c>
      <c r="Y2">
        <v>0.9</v>
      </c>
      <c r="AB2" t="s">
        <v>17</v>
      </c>
      <c r="AC2">
        <v>2</v>
      </c>
      <c r="AE2" t="s">
        <v>15</v>
      </c>
      <c r="AF2">
        <f>VLOOKUP(AE2,AB1:AC6,2)</f>
        <v>1</v>
      </c>
    </row>
    <row r="3" spans="1:32" x14ac:dyDescent="0.35">
      <c r="A3">
        <f t="shared" ref="A3:A66" si="5">IF(B3=B2,A2,A2+1)</f>
        <v>1</v>
      </c>
      <c r="B3" t="s">
        <v>68</v>
      </c>
      <c r="G3">
        <v>3</v>
      </c>
      <c r="H3" t="str">
        <f t="shared" si="0"/>
        <v>Belgium</v>
      </c>
      <c r="I3">
        <v>2</v>
      </c>
      <c r="J3" t="str">
        <f t="shared" si="1"/>
        <v>3-Central Europe</v>
      </c>
      <c r="K3">
        <v>14</v>
      </c>
      <c r="M3">
        <v>4</v>
      </c>
      <c r="N3" t="str">
        <f t="shared" si="2"/>
        <v>Belarus</v>
      </c>
      <c r="O3">
        <v>2</v>
      </c>
      <c r="P3" t="str">
        <f t="shared" si="3"/>
        <v>3-Central Europe</v>
      </c>
      <c r="Q3">
        <v>14</v>
      </c>
      <c r="R3">
        <f t="shared" si="4"/>
        <v>0.22222222222222221</v>
      </c>
      <c r="T3">
        <v>11</v>
      </c>
      <c r="U3" t="s">
        <v>39</v>
      </c>
      <c r="V3">
        <v>1</v>
      </c>
      <c r="W3" t="s">
        <v>177</v>
      </c>
      <c r="X3">
        <v>2</v>
      </c>
      <c r="Y3">
        <v>0.8</v>
      </c>
      <c r="AB3" t="s">
        <v>23</v>
      </c>
      <c r="AC3">
        <v>3</v>
      </c>
    </row>
    <row r="4" spans="1:32" x14ac:dyDescent="0.35">
      <c r="A4">
        <f t="shared" si="5"/>
        <v>1</v>
      </c>
      <c r="B4" t="s">
        <v>68</v>
      </c>
      <c r="G4">
        <v>4</v>
      </c>
      <c r="H4" t="str">
        <f t="shared" si="0"/>
        <v>Belarus</v>
      </c>
      <c r="I4">
        <v>2</v>
      </c>
      <c r="J4" t="str">
        <f t="shared" si="1"/>
        <v>3-Central Europe</v>
      </c>
      <c r="K4">
        <v>13</v>
      </c>
      <c r="M4">
        <v>3</v>
      </c>
      <c r="N4" t="str">
        <f t="shared" si="2"/>
        <v>Belgium</v>
      </c>
      <c r="O4">
        <v>2</v>
      </c>
      <c r="P4" t="str">
        <f t="shared" si="3"/>
        <v>3-Central Europe</v>
      </c>
      <c r="Q4">
        <v>13</v>
      </c>
      <c r="R4">
        <f t="shared" si="4"/>
        <v>0.27777777777777779</v>
      </c>
      <c r="T4">
        <v>13</v>
      </c>
      <c r="U4" t="s">
        <v>41</v>
      </c>
      <c r="V4">
        <v>1</v>
      </c>
      <c r="W4" t="s">
        <v>177</v>
      </c>
      <c r="X4">
        <v>3</v>
      </c>
      <c r="Y4">
        <v>0.7</v>
      </c>
      <c r="AB4" t="s">
        <v>92</v>
      </c>
      <c r="AC4">
        <v>4</v>
      </c>
    </row>
    <row r="5" spans="1:32" x14ac:dyDescent="0.35">
      <c r="A5">
        <f t="shared" si="5"/>
        <v>1</v>
      </c>
      <c r="B5" t="s">
        <v>68</v>
      </c>
      <c r="G5">
        <v>5</v>
      </c>
      <c r="H5" t="str">
        <f t="shared" si="0"/>
        <v>Bulgaria</v>
      </c>
      <c r="I5">
        <v>2</v>
      </c>
      <c r="J5" t="str">
        <f t="shared" si="1"/>
        <v>3-Central Europe</v>
      </c>
      <c r="K5">
        <v>15</v>
      </c>
      <c r="M5">
        <v>5</v>
      </c>
      <c r="N5" t="str">
        <f t="shared" si="2"/>
        <v>Bulgaria</v>
      </c>
      <c r="O5">
        <v>2</v>
      </c>
      <c r="P5" t="str">
        <f t="shared" si="3"/>
        <v>3-Central Europe</v>
      </c>
      <c r="Q5">
        <v>15</v>
      </c>
      <c r="R5">
        <f t="shared" si="4"/>
        <v>0.16666666666666663</v>
      </c>
      <c r="T5">
        <v>19</v>
      </c>
      <c r="U5" t="s">
        <v>45</v>
      </c>
      <c r="V5">
        <v>1</v>
      </c>
      <c r="W5" t="s">
        <v>177</v>
      </c>
      <c r="X5">
        <v>4</v>
      </c>
      <c r="Y5">
        <v>0.6</v>
      </c>
      <c r="AB5" t="s">
        <v>63</v>
      </c>
      <c r="AC5">
        <v>5</v>
      </c>
    </row>
    <row r="6" spans="1:32" x14ac:dyDescent="0.35">
      <c r="A6">
        <f t="shared" si="5"/>
        <v>1</v>
      </c>
      <c r="B6" t="s">
        <v>68</v>
      </c>
      <c r="G6">
        <v>6</v>
      </c>
      <c r="H6" t="str">
        <f t="shared" si="0"/>
        <v>Central Europe</v>
      </c>
      <c r="I6">
        <v>2</v>
      </c>
      <c r="J6" t="str">
        <f t="shared" si="1"/>
        <v>3-Central Europe</v>
      </c>
      <c r="K6">
        <v>16</v>
      </c>
      <c r="M6">
        <v>6</v>
      </c>
      <c r="N6" t="str">
        <f t="shared" si="2"/>
        <v>Central Europe</v>
      </c>
      <c r="O6">
        <v>2</v>
      </c>
      <c r="P6" t="str">
        <f t="shared" si="3"/>
        <v>3-Central Europe</v>
      </c>
      <c r="Q6">
        <v>16</v>
      </c>
      <c r="R6">
        <f t="shared" si="4"/>
        <v>0.11111111111111116</v>
      </c>
      <c r="T6">
        <v>21</v>
      </c>
      <c r="U6" t="s">
        <v>48</v>
      </c>
      <c r="V6">
        <v>1</v>
      </c>
      <c r="W6" t="s">
        <v>177</v>
      </c>
      <c r="X6">
        <v>5</v>
      </c>
      <c r="Y6">
        <v>0.5</v>
      </c>
      <c r="AB6" t="s">
        <v>12</v>
      </c>
      <c r="AC6">
        <v>6</v>
      </c>
    </row>
    <row r="7" spans="1:32" x14ac:dyDescent="0.35">
      <c r="A7">
        <f t="shared" si="5"/>
        <v>1</v>
      </c>
      <c r="B7" t="s">
        <v>68</v>
      </c>
      <c r="G7">
        <v>7</v>
      </c>
      <c r="H7" t="str">
        <f t="shared" si="0"/>
        <v>Croatia</v>
      </c>
      <c r="I7">
        <v>3</v>
      </c>
      <c r="J7" t="str">
        <f t="shared" si="1"/>
        <v>4-Southern Europe</v>
      </c>
      <c r="K7">
        <v>31</v>
      </c>
      <c r="M7">
        <v>7</v>
      </c>
      <c r="N7" t="str">
        <f t="shared" si="2"/>
        <v>Croatia</v>
      </c>
      <c r="O7">
        <v>3</v>
      </c>
      <c r="P7" t="str">
        <f t="shared" si="3"/>
        <v>4-Southern Europe</v>
      </c>
      <c r="Q7">
        <v>31</v>
      </c>
      <c r="R7">
        <f t="shared" si="4"/>
        <v>-1.2142857142857144</v>
      </c>
      <c r="T7">
        <v>22</v>
      </c>
      <c r="U7" t="s">
        <v>46</v>
      </c>
      <c r="V7">
        <v>1</v>
      </c>
      <c r="W7" t="s">
        <v>177</v>
      </c>
      <c r="X7">
        <v>6</v>
      </c>
      <c r="Y7">
        <v>0.4</v>
      </c>
    </row>
    <row r="8" spans="1:32" x14ac:dyDescent="0.35">
      <c r="A8">
        <f t="shared" si="5"/>
        <v>1</v>
      </c>
      <c r="B8" t="s">
        <v>68</v>
      </c>
      <c r="G8">
        <v>8</v>
      </c>
      <c r="H8" t="str">
        <f t="shared" si="0"/>
        <v>Cyprus</v>
      </c>
      <c r="I8">
        <v>3</v>
      </c>
      <c r="J8" t="str">
        <f t="shared" si="1"/>
        <v>4-Southern Europe</v>
      </c>
      <c r="K8">
        <v>32</v>
      </c>
      <c r="M8">
        <v>8</v>
      </c>
      <c r="N8" t="str">
        <f t="shared" si="2"/>
        <v>Cyprus</v>
      </c>
      <c r="O8">
        <v>3</v>
      </c>
      <c r="P8" t="str">
        <f t="shared" si="3"/>
        <v>4-Southern Europe</v>
      </c>
      <c r="Q8">
        <v>32</v>
      </c>
      <c r="R8">
        <f t="shared" si="4"/>
        <v>-1.2857142857142856</v>
      </c>
      <c r="T8">
        <v>28</v>
      </c>
      <c r="U8" t="s">
        <v>82</v>
      </c>
      <c r="V8">
        <v>1</v>
      </c>
      <c r="W8" t="s">
        <v>177</v>
      </c>
      <c r="X8">
        <v>7</v>
      </c>
      <c r="Y8">
        <v>0.30000000000000004</v>
      </c>
    </row>
    <row r="9" spans="1:32" x14ac:dyDescent="0.35">
      <c r="A9">
        <f t="shared" si="5"/>
        <v>1</v>
      </c>
      <c r="B9" t="s">
        <v>68</v>
      </c>
      <c r="G9">
        <v>9</v>
      </c>
      <c r="H9" t="str">
        <f t="shared" si="0"/>
        <v>Czech Republic</v>
      </c>
      <c r="I9">
        <v>2</v>
      </c>
      <c r="J9" t="str">
        <f t="shared" si="1"/>
        <v>3-Central Europe</v>
      </c>
      <c r="K9">
        <v>17</v>
      </c>
      <c r="M9">
        <v>9</v>
      </c>
      <c r="N9" t="str">
        <f t="shared" si="2"/>
        <v>Czech Republic</v>
      </c>
      <c r="O9">
        <v>2</v>
      </c>
      <c r="P9" t="str">
        <f t="shared" si="3"/>
        <v>3-Central Europe</v>
      </c>
      <c r="Q9">
        <v>17</v>
      </c>
      <c r="R9">
        <f t="shared" si="4"/>
        <v>5.555555555555558E-2</v>
      </c>
      <c r="T9">
        <v>29</v>
      </c>
      <c r="U9" t="s">
        <v>51</v>
      </c>
      <c r="V9">
        <v>1</v>
      </c>
      <c r="W9" t="s">
        <v>177</v>
      </c>
      <c r="X9">
        <v>8</v>
      </c>
      <c r="Y9">
        <v>0.19999999999999996</v>
      </c>
    </row>
    <row r="10" spans="1:32" x14ac:dyDescent="0.35">
      <c r="A10">
        <f t="shared" si="5"/>
        <v>1</v>
      </c>
      <c r="B10" t="s">
        <v>68</v>
      </c>
      <c r="G10">
        <v>10</v>
      </c>
      <c r="H10" t="str">
        <f t="shared" si="0"/>
        <v>Denmark</v>
      </c>
      <c r="I10">
        <v>1</v>
      </c>
      <c r="J10" t="str">
        <f t="shared" si="1"/>
        <v>2-Northern Europe</v>
      </c>
      <c r="K10">
        <v>2</v>
      </c>
      <c r="M10">
        <v>10</v>
      </c>
      <c r="N10" t="str">
        <f t="shared" si="2"/>
        <v>Denmark</v>
      </c>
      <c r="O10">
        <v>1</v>
      </c>
      <c r="P10" t="str">
        <f t="shared" si="3"/>
        <v>2-Northern Europe</v>
      </c>
      <c r="Q10">
        <v>2</v>
      </c>
      <c r="R10">
        <f t="shared" si="4"/>
        <v>0.8</v>
      </c>
      <c r="T10">
        <v>39</v>
      </c>
      <c r="U10" t="s">
        <v>55</v>
      </c>
      <c r="V10">
        <v>1</v>
      </c>
      <c r="W10" t="s">
        <v>177</v>
      </c>
      <c r="X10">
        <v>9</v>
      </c>
      <c r="Y10">
        <v>9.9999999999999978E-2</v>
      </c>
    </row>
    <row r="11" spans="1:32" x14ac:dyDescent="0.35">
      <c r="A11">
        <f t="shared" si="5"/>
        <v>1</v>
      </c>
      <c r="B11" t="s">
        <v>68</v>
      </c>
      <c r="G11">
        <v>11</v>
      </c>
      <c r="H11" t="str">
        <f t="shared" si="0"/>
        <v>Estonia</v>
      </c>
      <c r="I11">
        <v>1</v>
      </c>
      <c r="J11" t="str">
        <f t="shared" si="1"/>
        <v>2-Northern Europe</v>
      </c>
      <c r="K11">
        <v>3</v>
      </c>
      <c r="M11">
        <v>11</v>
      </c>
      <c r="N11" t="str">
        <f t="shared" si="2"/>
        <v>Estonia</v>
      </c>
      <c r="O11">
        <v>1</v>
      </c>
      <c r="P11" t="str">
        <f t="shared" si="3"/>
        <v>2-Northern Europe</v>
      </c>
      <c r="Q11">
        <v>3</v>
      </c>
      <c r="R11">
        <f t="shared" si="4"/>
        <v>0.7</v>
      </c>
      <c r="T11">
        <v>42</v>
      </c>
      <c r="U11" t="s">
        <v>22</v>
      </c>
      <c r="V11">
        <v>1</v>
      </c>
      <c r="W11" t="s">
        <v>177</v>
      </c>
      <c r="X11">
        <v>10</v>
      </c>
      <c r="Y11">
        <v>0</v>
      </c>
    </row>
    <row r="12" spans="1:32" x14ac:dyDescent="0.35">
      <c r="A12">
        <f t="shared" si="5"/>
        <v>1</v>
      </c>
      <c r="B12" t="s">
        <v>68</v>
      </c>
      <c r="G12">
        <v>12</v>
      </c>
      <c r="H12" t="str">
        <f t="shared" si="0"/>
        <v>Europe</v>
      </c>
      <c r="I12">
        <v>0</v>
      </c>
      <c r="J12" t="str">
        <f t="shared" si="1"/>
        <v>1-Europe</v>
      </c>
      <c r="K12">
        <v>1</v>
      </c>
      <c r="M12">
        <v>12</v>
      </c>
      <c r="N12" t="str">
        <f t="shared" si="2"/>
        <v>Europe</v>
      </c>
      <c r="O12">
        <v>0</v>
      </c>
      <c r="P12" t="str">
        <f t="shared" si="3"/>
        <v>1-Europe</v>
      </c>
      <c r="Q12">
        <v>1</v>
      </c>
      <c r="R12">
        <f t="shared" si="4"/>
        <v>0</v>
      </c>
      <c r="T12">
        <v>2</v>
      </c>
      <c r="U12" t="s">
        <v>11</v>
      </c>
      <c r="V12">
        <v>2</v>
      </c>
      <c r="W12" t="s">
        <v>178</v>
      </c>
      <c r="X12">
        <v>1</v>
      </c>
      <c r="Y12">
        <v>0.94444444444444442</v>
      </c>
    </row>
    <row r="13" spans="1:32" x14ac:dyDescent="0.35">
      <c r="A13">
        <f t="shared" si="5"/>
        <v>2</v>
      </c>
      <c r="B13" t="s">
        <v>11</v>
      </c>
      <c r="G13">
        <v>13</v>
      </c>
      <c r="H13" t="str">
        <f t="shared" si="0"/>
        <v>Finland</v>
      </c>
      <c r="I13">
        <v>1</v>
      </c>
      <c r="J13" t="str">
        <f t="shared" si="1"/>
        <v>2-Northern Europe</v>
      </c>
      <c r="K13">
        <v>4</v>
      </c>
      <c r="M13">
        <v>13</v>
      </c>
      <c r="N13" t="str">
        <f t="shared" si="2"/>
        <v>Finland</v>
      </c>
      <c r="O13">
        <v>1</v>
      </c>
      <c r="P13" t="str">
        <f t="shared" si="3"/>
        <v>2-Northern Europe</v>
      </c>
      <c r="Q13">
        <v>4</v>
      </c>
      <c r="R13">
        <f t="shared" si="4"/>
        <v>0.6</v>
      </c>
      <c r="T13">
        <v>4</v>
      </c>
      <c r="U13" t="s">
        <v>120</v>
      </c>
      <c r="V13">
        <v>2</v>
      </c>
      <c r="W13" t="s">
        <v>178</v>
      </c>
      <c r="X13">
        <v>3</v>
      </c>
      <c r="Y13">
        <v>0.83333333333333337</v>
      </c>
    </row>
    <row r="14" spans="1:32" x14ac:dyDescent="0.35">
      <c r="A14">
        <f t="shared" si="5"/>
        <v>2</v>
      </c>
      <c r="B14" t="s">
        <v>11</v>
      </c>
      <c r="G14">
        <v>14</v>
      </c>
      <c r="H14" t="str">
        <f t="shared" si="0"/>
        <v>France</v>
      </c>
      <c r="I14">
        <v>2</v>
      </c>
      <c r="J14" t="str">
        <f t="shared" si="1"/>
        <v>3-Central Europe</v>
      </c>
      <c r="K14">
        <v>18</v>
      </c>
      <c r="M14">
        <v>14</v>
      </c>
      <c r="N14" t="str">
        <f t="shared" si="2"/>
        <v>France</v>
      </c>
      <c r="O14">
        <v>2</v>
      </c>
      <c r="P14" t="str">
        <f t="shared" si="3"/>
        <v>3-Central Europe</v>
      </c>
      <c r="Q14">
        <v>18</v>
      </c>
      <c r="R14">
        <f t="shared" si="4"/>
        <v>0</v>
      </c>
      <c r="T14">
        <v>3</v>
      </c>
      <c r="U14" t="s">
        <v>34</v>
      </c>
      <c r="V14">
        <v>2</v>
      </c>
      <c r="W14" t="s">
        <v>178</v>
      </c>
      <c r="X14">
        <v>2</v>
      </c>
      <c r="Y14">
        <v>0.88888888888888884</v>
      </c>
    </row>
    <row r="15" spans="1:32" x14ac:dyDescent="0.35">
      <c r="A15">
        <f t="shared" si="5"/>
        <v>2</v>
      </c>
      <c r="B15" t="s">
        <v>11</v>
      </c>
      <c r="G15">
        <v>15</v>
      </c>
      <c r="H15" t="str">
        <f t="shared" si="0"/>
        <v>Georgia</v>
      </c>
      <c r="I15">
        <v>3</v>
      </c>
      <c r="J15" t="str">
        <f t="shared" si="1"/>
        <v>4-Southern Europe</v>
      </c>
      <c r="K15">
        <v>33</v>
      </c>
      <c r="M15">
        <v>15</v>
      </c>
      <c r="N15" t="str">
        <f t="shared" si="2"/>
        <v>Georgia</v>
      </c>
      <c r="O15">
        <v>3</v>
      </c>
      <c r="P15" t="str">
        <f t="shared" si="3"/>
        <v>4-Southern Europe</v>
      </c>
      <c r="Q15">
        <v>33</v>
      </c>
      <c r="R15">
        <f t="shared" si="4"/>
        <v>-1.3571428571428572</v>
      </c>
      <c r="T15">
        <v>5</v>
      </c>
      <c r="U15" t="s">
        <v>16</v>
      </c>
      <c r="V15">
        <v>2</v>
      </c>
      <c r="W15" t="s">
        <v>178</v>
      </c>
      <c r="X15">
        <v>4</v>
      </c>
      <c r="Y15">
        <v>0.77777777777777779</v>
      </c>
    </row>
    <row r="16" spans="1:32" x14ac:dyDescent="0.35">
      <c r="A16">
        <f t="shared" si="5"/>
        <v>2</v>
      </c>
      <c r="B16" t="s">
        <v>11</v>
      </c>
      <c r="G16">
        <v>16</v>
      </c>
      <c r="H16" t="str">
        <f t="shared" si="0"/>
        <v>Germany</v>
      </c>
      <c r="I16">
        <v>2</v>
      </c>
      <c r="J16" t="str">
        <f t="shared" si="1"/>
        <v>3-Central Europe</v>
      </c>
      <c r="K16">
        <v>19</v>
      </c>
      <c r="M16">
        <v>16</v>
      </c>
      <c r="N16" t="str">
        <f t="shared" si="2"/>
        <v>Germany</v>
      </c>
      <c r="O16">
        <v>2</v>
      </c>
      <c r="P16" t="str">
        <f t="shared" si="3"/>
        <v>3-Central Europe</v>
      </c>
      <c r="Q16">
        <v>19</v>
      </c>
      <c r="R16">
        <f t="shared" si="4"/>
        <v>-5.555555555555558E-2</v>
      </c>
      <c r="T16">
        <v>6</v>
      </c>
      <c r="U16" t="s">
        <v>84</v>
      </c>
      <c r="V16">
        <v>2</v>
      </c>
      <c r="W16" t="s">
        <v>178</v>
      </c>
      <c r="X16">
        <v>5</v>
      </c>
      <c r="Y16">
        <v>0.72222222222222221</v>
      </c>
    </row>
    <row r="17" spans="1:25" x14ac:dyDescent="0.35">
      <c r="A17">
        <f t="shared" si="5"/>
        <v>2</v>
      </c>
      <c r="B17" t="s">
        <v>11</v>
      </c>
      <c r="G17">
        <v>17</v>
      </c>
      <c r="H17" t="str">
        <f t="shared" si="0"/>
        <v>Greece</v>
      </c>
      <c r="I17">
        <v>3</v>
      </c>
      <c r="J17" t="str">
        <f t="shared" si="1"/>
        <v>4-Southern Europe</v>
      </c>
      <c r="K17">
        <v>34</v>
      </c>
      <c r="M17">
        <v>17</v>
      </c>
      <c r="N17" t="str">
        <f t="shared" si="2"/>
        <v>Greece</v>
      </c>
      <c r="O17">
        <v>3</v>
      </c>
      <c r="P17" t="str">
        <f t="shared" si="3"/>
        <v>4-Southern Europe</v>
      </c>
      <c r="Q17">
        <v>34</v>
      </c>
      <c r="R17">
        <f t="shared" si="4"/>
        <v>-1.4285714285714284</v>
      </c>
      <c r="T17">
        <v>9</v>
      </c>
      <c r="U17" t="s">
        <v>36</v>
      </c>
      <c r="V17">
        <v>2</v>
      </c>
      <c r="W17" t="s">
        <v>178</v>
      </c>
      <c r="X17">
        <v>6</v>
      </c>
      <c r="Y17">
        <v>0.66666666666666674</v>
      </c>
    </row>
    <row r="18" spans="1:25" x14ac:dyDescent="0.35">
      <c r="A18">
        <f t="shared" si="5"/>
        <v>2</v>
      </c>
      <c r="B18" t="s">
        <v>11</v>
      </c>
      <c r="G18">
        <v>18</v>
      </c>
      <c r="H18" t="str">
        <f t="shared" si="0"/>
        <v>Hungary</v>
      </c>
      <c r="I18">
        <v>2</v>
      </c>
      <c r="J18" t="str">
        <f t="shared" si="1"/>
        <v>3-Central Europe</v>
      </c>
      <c r="K18">
        <v>20</v>
      </c>
      <c r="M18">
        <v>18</v>
      </c>
      <c r="N18" t="str">
        <f t="shared" si="2"/>
        <v>Hungary</v>
      </c>
      <c r="O18">
        <v>2</v>
      </c>
      <c r="P18" t="str">
        <f t="shared" si="3"/>
        <v>3-Central Europe</v>
      </c>
      <c r="Q18">
        <v>20</v>
      </c>
      <c r="R18">
        <f t="shared" si="4"/>
        <v>-0.11111111111111116</v>
      </c>
      <c r="T18">
        <v>14</v>
      </c>
      <c r="U18" t="s">
        <v>42</v>
      </c>
      <c r="V18">
        <v>2</v>
      </c>
      <c r="W18" t="s">
        <v>178</v>
      </c>
      <c r="X18">
        <v>7</v>
      </c>
      <c r="Y18">
        <v>0.61111111111111116</v>
      </c>
    </row>
    <row r="19" spans="1:25" x14ac:dyDescent="0.35">
      <c r="A19">
        <f t="shared" si="5"/>
        <v>2</v>
      </c>
      <c r="B19" t="s">
        <v>11</v>
      </c>
      <c r="G19">
        <v>19</v>
      </c>
      <c r="H19" t="str">
        <f t="shared" si="0"/>
        <v>Ireland</v>
      </c>
      <c r="I19">
        <v>1</v>
      </c>
      <c r="J19" t="str">
        <f t="shared" si="1"/>
        <v>2-Northern Europe</v>
      </c>
      <c r="K19">
        <v>5</v>
      </c>
      <c r="M19">
        <v>19</v>
      </c>
      <c r="N19" t="str">
        <f t="shared" si="2"/>
        <v>Ireland</v>
      </c>
      <c r="O19">
        <v>1</v>
      </c>
      <c r="P19" t="str">
        <f t="shared" si="3"/>
        <v>2-Northern Europe</v>
      </c>
      <c r="Q19">
        <v>5</v>
      </c>
      <c r="R19">
        <f t="shared" si="4"/>
        <v>0.5</v>
      </c>
      <c r="T19">
        <v>16</v>
      </c>
      <c r="U19" t="s">
        <v>37</v>
      </c>
      <c r="V19">
        <v>2</v>
      </c>
      <c r="W19" t="s">
        <v>178</v>
      </c>
      <c r="X19">
        <v>8</v>
      </c>
      <c r="Y19">
        <v>0.55555555555555558</v>
      </c>
    </row>
    <row r="20" spans="1:25" x14ac:dyDescent="0.35">
      <c r="A20">
        <f t="shared" si="5"/>
        <v>2</v>
      </c>
      <c r="B20" t="s">
        <v>11</v>
      </c>
      <c r="G20">
        <v>20</v>
      </c>
      <c r="H20" t="str">
        <f t="shared" si="0"/>
        <v>Italy</v>
      </c>
      <c r="I20">
        <v>3</v>
      </c>
      <c r="J20" t="str">
        <f t="shared" si="1"/>
        <v>4-Southern Europe</v>
      </c>
      <c r="K20">
        <v>35</v>
      </c>
      <c r="M20">
        <v>20</v>
      </c>
      <c r="N20" t="str">
        <f t="shared" si="2"/>
        <v>Italy</v>
      </c>
      <c r="O20">
        <v>3</v>
      </c>
      <c r="P20" t="str">
        <f t="shared" si="3"/>
        <v>4-Southern Europe</v>
      </c>
      <c r="Q20">
        <v>35</v>
      </c>
      <c r="R20">
        <f t="shared" si="4"/>
        <v>-1.5</v>
      </c>
      <c r="T20">
        <v>18</v>
      </c>
      <c r="U20" t="s">
        <v>44</v>
      </c>
      <c r="V20">
        <v>2</v>
      </c>
      <c r="W20" t="s">
        <v>178</v>
      </c>
      <c r="X20">
        <v>9</v>
      </c>
      <c r="Y20">
        <v>0.5</v>
      </c>
    </row>
    <row r="21" spans="1:25" x14ac:dyDescent="0.35">
      <c r="A21">
        <f t="shared" si="5"/>
        <v>2</v>
      </c>
      <c r="B21" t="s">
        <v>11</v>
      </c>
      <c r="G21">
        <v>21</v>
      </c>
      <c r="H21" t="str">
        <f t="shared" si="0"/>
        <v>Latvia</v>
      </c>
      <c r="I21">
        <v>1</v>
      </c>
      <c r="J21" t="str">
        <f t="shared" si="1"/>
        <v>2-Northern Europe</v>
      </c>
      <c r="K21">
        <v>6</v>
      </c>
      <c r="M21">
        <v>21</v>
      </c>
      <c r="N21" t="str">
        <f t="shared" si="2"/>
        <v>Latvia</v>
      </c>
      <c r="O21">
        <v>1</v>
      </c>
      <c r="P21" t="str">
        <f t="shared" si="3"/>
        <v>2-Northern Europe</v>
      </c>
      <c r="Q21">
        <v>6</v>
      </c>
      <c r="R21">
        <f t="shared" si="4"/>
        <v>0.4</v>
      </c>
      <c r="T21">
        <v>23</v>
      </c>
      <c r="U21" t="s">
        <v>47</v>
      </c>
      <c r="V21">
        <v>2</v>
      </c>
      <c r="W21" t="s">
        <v>178</v>
      </c>
      <c r="X21">
        <v>10</v>
      </c>
      <c r="Y21">
        <v>0.44444444444444442</v>
      </c>
    </row>
    <row r="22" spans="1:25" x14ac:dyDescent="0.35">
      <c r="A22">
        <f t="shared" si="5"/>
        <v>2</v>
      </c>
      <c r="B22" t="s">
        <v>11</v>
      </c>
      <c r="G22">
        <v>22</v>
      </c>
      <c r="H22" t="str">
        <f t="shared" si="0"/>
        <v>Lithuania</v>
      </c>
      <c r="I22">
        <v>1</v>
      </c>
      <c r="J22" t="str">
        <f t="shared" si="1"/>
        <v>2-Northern Europe</v>
      </c>
      <c r="K22">
        <v>7</v>
      </c>
      <c r="M22">
        <v>22</v>
      </c>
      <c r="N22" t="str">
        <f t="shared" si="2"/>
        <v>Lithuania</v>
      </c>
      <c r="O22">
        <v>1</v>
      </c>
      <c r="P22" t="str">
        <f t="shared" si="3"/>
        <v>2-Northern Europe</v>
      </c>
      <c r="Q22">
        <v>7</v>
      </c>
      <c r="R22">
        <f t="shared" si="4"/>
        <v>0.30000000000000004</v>
      </c>
      <c r="T22">
        <v>26</v>
      </c>
      <c r="U22" t="s">
        <v>72</v>
      </c>
      <c r="V22">
        <v>2</v>
      </c>
      <c r="W22" t="s">
        <v>178</v>
      </c>
      <c r="X22">
        <v>11</v>
      </c>
      <c r="Y22">
        <v>0.38888888888888884</v>
      </c>
    </row>
    <row r="23" spans="1:25" x14ac:dyDescent="0.35">
      <c r="A23">
        <f t="shared" si="5"/>
        <v>2</v>
      </c>
      <c r="B23" t="s">
        <v>11</v>
      </c>
      <c r="G23">
        <v>23</v>
      </c>
      <c r="H23" t="str">
        <f t="shared" si="0"/>
        <v>Luxemburg</v>
      </c>
      <c r="I23">
        <v>2</v>
      </c>
      <c r="J23" t="str">
        <f t="shared" si="1"/>
        <v>3-Central Europe</v>
      </c>
      <c r="K23">
        <v>21</v>
      </c>
      <c r="M23">
        <v>23</v>
      </c>
      <c r="N23" t="str">
        <f t="shared" si="2"/>
        <v>Luxemburg</v>
      </c>
      <c r="O23">
        <v>2</v>
      </c>
      <c r="P23" t="str">
        <f t="shared" si="3"/>
        <v>3-Central Europe</v>
      </c>
      <c r="Q23">
        <v>21</v>
      </c>
      <c r="R23">
        <f t="shared" si="4"/>
        <v>-0.16666666666666674</v>
      </c>
      <c r="T23">
        <v>27</v>
      </c>
      <c r="U23" t="s">
        <v>50</v>
      </c>
      <c r="V23">
        <v>2</v>
      </c>
      <c r="W23" t="s">
        <v>178</v>
      </c>
      <c r="X23">
        <v>12</v>
      </c>
      <c r="Y23">
        <v>0.33333333333333337</v>
      </c>
    </row>
    <row r="24" spans="1:25" x14ac:dyDescent="0.35">
      <c r="A24">
        <f t="shared" si="5"/>
        <v>2</v>
      </c>
      <c r="B24" t="s">
        <v>11</v>
      </c>
      <c r="G24">
        <v>24</v>
      </c>
      <c r="H24" t="str">
        <f t="shared" si="0"/>
        <v>Macedonia</v>
      </c>
      <c r="I24">
        <v>3</v>
      </c>
      <c r="J24" t="str">
        <f t="shared" si="1"/>
        <v>4-Southern Europe</v>
      </c>
      <c r="K24">
        <v>36</v>
      </c>
      <c r="M24">
        <v>24</v>
      </c>
      <c r="N24" t="str">
        <f t="shared" si="2"/>
        <v>Macedonia</v>
      </c>
      <c r="O24">
        <v>3</v>
      </c>
      <c r="P24" t="str">
        <f t="shared" si="3"/>
        <v>4-Southern Europe</v>
      </c>
      <c r="Q24">
        <v>36</v>
      </c>
      <c r="R24">
        <f t="shared" si="4"/>
        <v>-1.5714285714285716</v>
      </c>
      <c r="T24">
        <v>30</v>
      </c>
      <c r="U24" t="s">
        <v>52</v>
      </c>
      <c r="V24">
        <v>2</v>
      </c>
      <c r="W24" t="s">
        <v>178</v>
      </c>
      <c r="X24">
        <v>13</v>
      </c>
      <c r="Y24">
        <v>0.27777777777777779</v>
      </c>
    </row>
    <row r="25" spans="1:25" x14ac:dyDescent="0.35">
      <c r="A25">
        <f t="shared" si="5"/>
        <v>2</v>
      </c>
      <c r="B25" t="s">
        <v>11</v>
      </c>
      <c r="G25">
        <v>25</v>
      </c>
      <c r="H25" t="str">
        <f t="shared" si="0"/>
        <v>Malta</v>
      </c>
      <c r="I25">
        <v>3</v>
      </c>
      <c r="J25" t="str">
        <f t="shared" si="1"/>
        <v>4-Southern Europe</v>
      </c>
      <c r="K25">
        <v>37</v>
      </c>
      <c r="M25">
        <v>25</v>
      </c>
      <c r="N25" t="str">
        <f t="shared" si="2"/>
        <v>Malta</v>
      </c>
      <c r="O25">
        <v>3</v>
      </c>
      <c r="P25" t="str">
        <f t="shared" si="3"/>
        <v>4-Southern Europe</v>
      </c>
      <c r="Q25">
        <v>37</v>
      </c>
      <c r="R25">
        <f t="shared" si="4"/>
        <v>-1.6428571428571428</v>
      </c>
      <c r="T25">
        <v>32</v>
      </c>
      <c r="U25" t="s">
        <v>54</v>
      </c>
      <c r="V25">
        <v>2</v>
      </c>
      <c r="W25" t="s">
        <v>178</v>
      </c>
      <c r="X25">
        <v>14</v>
      </c>
      <c r="Y25">
        <v>0.22222222222222221</v>
      </c>
    </row>
    <row r="26" spans="1:25" x14ac:dyDescent="0.35">
      <c r="A26">
        <f t="shared" si="5"/>
        <v>2</v>
      </c>
      <c r="B26" t="s">
        <v>11</v>
      </c>
      <c r="G26">
        <v>26</v>
      </c>
      <c r="H26" t="str">
        <f t="shared" si="0"/>
        <v>Moldova</v>
      </c>
      <c r="I26">
        <v>2</v>
      </c>
      <c r="J26" t="str">
        <f t="shared" si="1"/>
        <v>3-Central Europe</v>
      </c>
      <c r="K26">
        <v>22</v>
      </c>
      <c r="M26">
        <v>26</v>
      </c>
      <c r="N26" t="str">
        <f t="shared" si="2"/>
        <v>Moldova</v>
      </c>
      <c r="O26">
        <v>2</v>
      </c>
      <c r="P26" t="str">
        <f t="shared" si="3"/>
        <v>3-Central Europe</v>
      </c>
      <c r="Q26">
        <v>22</v>
      </c>
      <c r="R26">
        <f t="shared" si="4"/>
        <v>-0.22222222222222232</v>
      </c>
      <c r="T26">
        <v>33</v>
      </c>
      <c r="U26" t="s">
        <v>71</v>
      </c>
      <c r="V26">
        <v>2</v>
      </c>
      <c r="W26" t="s">
        <v>178</v>
      </c>
      <c r="X26">
        <v>15</v>
      </c>
      <c r="Y26">
        <v>0.16666666666666663</v>
      </c>
    </row>
    <row r="27" spans="1:25" x14ac:dyDescent="0.35">
      <c r="A27">
        <f t="shared" si="5"/>
        <v>2</v>
      </c>
      <c r="B27" t="s">
        <v>11</v>
      </c>
      <c r="G27">
        <v>27</v>
      </c>
      <c r="H27" t="str">
        <f t="shared" si="0"/>
        <v>Netherlands</v>
      </c>
      <c r="I27">
        <v>2</v>
      </c>
      <c r="J27" t="str">
        <f t="shared" si="1"/>
        <v>3-Central Europe</v>
      </c>
      <c r="K27">
        <v>23</v>
      </c>
      <c r="M27">
        <v>27</v>
      </c>
      <c r="N27" t="str">
        <f t="shared" si="2"/>
        <v>Netherlands</v>
      </c>
      <c r="O27">
        <v>2</v>
      </c>
      <c r="P27" t="str">
        <f t="shared" si="3"/>
        <v>3-Central Europe</v>
      </c>
      <c r="Q27">
        <v>23</v>
      </c>
      <c r="R27">
        <f t="shared" si="4"/>
        <v>-0.27777777777777768</v>
      </c>
      <c r="T27">
        <v>35</v>
      </c>
      <c r="U27" t="s">
        <v>57</v>
      </c>
      <c r="V27">
        <v>2</v>
      </c>
      <c r="W27" t="s">
        <v>178</v>
      </c>
      <c r="X27">
        <v>16</v>
      </c>
      <c r="Y27">
        <v>0.11111111111111116</v>
      </c>
    </row>
    <row r="28" spans="1:25" x14ac:dyDescent="0.35">
      <c r="A28">
        <f t="shared" si="5"/>
        <v>2</v>
      </c>
      <c r="B28" t="s">
        <v>11</v>
      </c>
      <c r="G28">
        <v>28</v>
      </c>
      <c r="H28" t="str">
        <f t="shared" si="0"/>
        <v>Northern Europe</v>
      </c>
      <c r="I28">
        <v>1</v>
      </c>
      <c r="J28" t="str">
        <f t="shared" si="1"/>
        <v>2-Northern Europe</v>
      </c>
      <c r="K28">
        <v>8</v>
      </c>
      <c r="M28">
        <v>28</v>
      </c>
      <c r="N28" t="str">
        <f t="shared" si="2"/>
        <v>Northern Europe</v>
      </c>
      <c r="O28">
        <v>1</v>
      </c>
      <c r="P28" t="str">
        <f t="shared" si="3"/>
        <v>2-Northern Europe</v>
      </c>
      <c r="Q28">
        <v>8</v>
      </c>
      <c r="R28">
        <f t="shared" si="4"/>
        <v>0.19999999999999996</v>
      </c>
      <c r="T28">
        <v>40</v>
      </c>
      <c r="U28" t="s">
        <v>31</v>
      </c>
      <c r="V28">
        <v>2</v>
      </c>
      <c r="W28" t="s">
        <v>178</v>
      </c>
      <c r="X28">
        <v>17</v>
      </c>
      <c r="Y28">
        <v>5.555555555555558E-2</v>
      </c>
    </row>
    <row r="29" spans="1:25" x14ac:dyDescent="0.35">
      <c r="A29">
        <f t="shared" si="5"/>
        <v>2</v>
      </c>
      <c r="B29" t="s">
        <v>11</v>
      </c>
      <c r="G29">
        <v>29</v>
      </c>
      <c r="H29" t="str">
        <f t="shared" si="0"/>
        <v>Norway</v>
      </c>
      <c r="I29">
        <v>1</v>
      </c>
      <c r="J29" t="str">
        <f t="shared" si="1"/>
        <v>2-Northern Europe</v>
      </c>
      <c r="K29">
        <v>9</v>
      </c>
      <c r="M29">
        <v>29</v>
      </c>
      <c r="N29" t="str">
        <f t="shared" si="2"/>
        <v>Norway</v>
      </c>
      <c r="O29">
        <v>1</v>
      </c>
      <c r="P29" t="str">
        <f t="shared" si="3"/>
        <v>2-Northern Europe</v>
      </c>
      <c r="Q29">
        <v>9</v>
      </c>
      <c r="R29">
        <f t="shared" si="4"/>
        <v>9.9999999999999978E-2</v>
      </c>
      <c r="T29">
        <v>43</v>
      </c>
      <c r="U29" t="s">
        <v>73</v>
      </c>
      <c r="V29">
        <v>2</v>
      </c>
      <c r="W29" t="s">
        <v>178</v>
      </c>
      <c r="X29">
        <v>18</v>
      </c>
      <c r="Y29">
        <v>0</v>
      </c>
    </row>
    <row r="30" spans="1:25" x14ac:dyDescent="0.35">
      <c r="A30">
        <f t="shared" si="5"/>
        <v>2</v>
      </c>
      <c r="B30" t="s">
        <v>11</v>
      </c>
      <c r="G30">
        <v>30</v>
      </c>
      <c r="H30" t="str">
        <f t="shared" si="0"/>
        <v>Poland</v>
      </c>
      <c r="I30">
        <v>2</v>
      </c>
      <c r="J30" t="str">
        <f t="shared" si="1"/>
        <v>3-Central Europe</v>
      </c>
      <c r="K30">
        <v>24</v>
      </c>
      <c r="M30">
        <v>30</v>
      </c>
      <c r="N30" t="str">
        <f t="shared" si="2"/>
        <v>Poland</v>
      </c>
      <c r="O30">
        <v>2</v>
      </c>
      <c r="P30" t="str">
        <f t="shared" si="3"/>
        <v>3-Central Europe</v>
      </c>
      <c r="Q30">
        <v>24</v>
      </c>
      <c r="R30">
        <f t="shared" si="4"/>
        <v>-0.33333333333333326</v>
      </c>
      <c r="T30">
        <v>1</v>
      </c>
      <c r="U30" t="s">
        <v>68</v>
      </c>
      <c r="V30">
        <v>3</v>
      </c>
      <c r="W30" t="s">
        <v>179</v>
      </c>
      <c r="X30">
        <v>1</v>
      </c>
      <c r="Y30">
        <v>0.9285714285714286</v>
      </c>
    </row>
    <row r="31" spans="1:25" x14ac:dyDescent="0.35">
      <c r="A31">
        <f t="shared" si="5"/>
        <v>2</v>
      </c>
      <c r="B31" t="s">
        <v>11</v>
      </c>
      <c r="G31">
        <v>31</v>
      </c>
      <c r="H31" t="str">
        <f t="shared" si="0"/>
        <v>Portugal</v>
      </c>
      <c r="I31">
        <v>3</v>
      </c>
      <c r="J31" t="str">
        <f t="shared" si="1"/>
        <v>4-Southern Europe</v>
      </c>
      <c r="K31">
        <v>38</v>
      </c>
      <c r="M31">
        <v>31</v>
      </c>
      <c r="N31" t="str">
        <f t="shared" si="2"/>
        <v>Portugal</v>
      </c>
      <c r="O31">
        <v>3</v>
      </c>
      <c r="P31" t="str">
        <f t="shared" si="3"/>
        <v>4-Southern Europe</v>
      </c>
      <c r="Q31">
        <v>38</v>
      </c>
      <c r="R31">
        <f t="shared" si="4"/>
        <v>-1.7142857142857144</v>
      </c>
      <c r="T31">
        <v>7</v>
      </c>
      <c r="U31" t="s">
        <v>65</v>
      </c>
      <c r="V31">
        <v>3</v>
      </c>
      <c r="W31" t="s">
        <v>179</v>
      </c>
      <c r="X31">
        <v>2</v>
      </c>
      <c r="Y31">
        <v>0.85714285714285721</v>
      </c>
    </row>
    <row r="32" spans="1:25" x14ac:dyDescent="0.35">
      <c r="A32">
        <f t="shared" si="5"/>
        <v>2</v>
      </c>
      <c r="B32" t="s">
        <v>11</v>
      </c>
      <c r="G32">
        <v>32</v>
      </c>
      <c r="H32" t="str">
        <f t="shared" si="0"/>
        <v>Romania</v>
      </c>
      <c r="I32">
        <v>2</v>
      </c>
      <c r="J32" t="str">
        <f t="shared" si="1"/>
        <v>3-Central Europe</v>
      </c>
      <c r="K32">
        <v>25</v>
      </c>
      <c r="M32">
        <v>32</v>
      </c>
      <c r="N32" t="str">
        <f t="shared" si="2"/>
        <v>Romania</v>
      </c>
      <c r="O32">
        <v>2</v>
      </c>
      <c r="P32" t="str">
        <f t="shared" si="3"/>
        <v>3-Central Europe</v>
      </c>
      <c r="Q32">
        <v>25</v>
      </c>
      <c r="R32">
        <f t="shared" si="4"/>
        <v>-0.38888888888888884</v>
      </c>
      <c r="T32">
        <v>8</v>
      </c>
      <c r="U32" t="s">
        <v>35</v>
      </c>
      <c r="V32">
        <v>3</v>
      </c>
      <c r="W32" t="s">
        <v>179</v>
      </c>
      <c r="X32">
        <v>3</v>
      </c>
      <c r="Y32">
        <v>0.7857142857142857</v>
      </c>
    </row>
    <row r="33" spans="1:25" x14ac:dyDescent="0.35">
      <c r="A33">
        <f t="shared" si="5"/>
        <v>2</v>
      </c>
      <c r="B33" t="s">
        <v>11</v>
      </c>
      <c r="G33">
        <v>33</v>
      </c>
      <c r="H33" t="str">
        <f t="shared" si="0"/>
        <v>Russia</v>
      </c>
      <c r="I33">
        <v>2</v>
      </c>
      <c r="J33" t="str">
        <f t="shared" si="1"/>
        <v>3-Central Europe</v>
      </c>
      <c r="K33">
        <v>26</v>
      </c>
      <c r="M33">
        <v>33</v>
      </c>
      <c r="N33" t="str">
        <f t="shared" si="2"/>
        <v>Russia</v>
      </c>
      <c r="O33">
        <v>2</v>
      </c>
      <c r="P33" t="str">
        <f t="shared" si="3"/>
        <v>3-Central Europe</v>
      </c>
      <c r="Q33">
        <v>26</v>
      </c>
      <c r="R33">
        <f t="shared" si="4"/>
        <v>-0.44444444444444442</v>
      </c>
      <c r="T33">
        <v>15</v>
      </c>
      <c r="U33" t="s">
        <v>74</v>
      </c>
      <c r="V33">
        <v>3</v>
      </c>
      <c r="W33" t="s">
        <v>179</v>
      </c>
      <c r="X33">
        <v>4</v>
      </c>
      <c r="Y33">
        <v>0.7142857142857143</v>
      </c>
    </row>
    <row r="34" spans="1:25" x14ac:dyDescent="0.35">
      <c r="A34">
        <f t="shared" si="5"/>
        <v>2</v>
      </c>
      <c r="B34" t="s">
        <v>11</v>
      </c>
      <c r="G34">
        <v>34</v>
      </c>
      <c r="H34" t="str">
        <f t="shared" si="0"/>
        <v>Serbia</v>
      </c>
      <c r="I34">
        <v>3</v>
      </c>
      <c r="J34" t="str">
        <f t="shared" si="1"/>
        <v>4-Southern Europe</v>
      </c>
      <c r="K34">
        <v>39</v>
      </c>
      <c r="M34">
        <v>34</v>
      </c>
      <c r="N34" t="str">
        <f t="shared" si="2"/>
        <v>Serbia</v>
      </c>
      <c r="O34">
        <v>3</v>
      </c>
      <c r="P34" t="str">
        <f t="shared" si="3"/>
        <v>4-Southern Europe</v>
      </c>
      <c r="Q34">
        <v>39</v>
      </c>
      <c r="R34">
        <f t="shared" si="4"/>
        <v>-1.7857142857142856</v>
      </c>
      <c r="T34">
        <v>17</v>
      </c>
      <c r="U34" t="s">
        <v>43</v>
      </c>
      <c r="V34">
        <v>3</v>
      </c>
      <c r="W34" t="s">
        <v>179</v>
      </c>
      <c r="X34">
        <v>5</v>
      </c>
      <c r="Y34">
        <v>0.64285714285714279</v>
      </c>
    </row>
    <row r="35" spans="1:25" x14ac:dyDescent="0.35">
      <c r="A35">
        <f t="shared" si="5"/>
        <v>2</v>
      </c>
      <c r="B35" t="s">
        <v>11</v>
      </c>
      <c r="G35">
        <v>35</v>
      </c>
      <c r="H35" t="str">
        <f t="shared" si="0"/>
        <v>Slovakia</v>
      </c>
      <c r="I35">
        <v>2</v>
      </c>
      <c r="J35" t="str">
        <f t="shared" si="1"/>
        <v>3-Central Europe</v>
      </c>
      <c r="K35">
        <v>27</v>
      </c>
      <c r="M35">
        <v>35</v>
      </c>
      <c r="N35" t="str">
        <f t="shared" si="2"/>
        <v>Slovakia</v>
      </c>
      <c r="O35">
        <v>2</v>
      </c>
      <c r="P35" t="str">
        <f t="shared" si="3"/>
        <v>3-Central Europe</v>
      </c>
      <c r="Q35">
        <v>27</v>
      </c>
      <c r="R35">
        <f t="shared" si="4"/>
        <v>-0.5</v>
      </c>
      <c r="T35">
        <v>20</v>
      </c>
      <c r="U35" t="s">
        <v>27</v>
      </c>
      <c r="V35">
        <v>3</v>
      </c>
      <c r="W35" t="s">
        <v>179</v>
      </c>
      <c r="X35">
        <v>6</v>
      </c>
      <c r="Y35">
        <v>0.5714285714285714</v>
      </c>
    </row>
    <row r="36" spans="1:25" x14ac:dyDescent="0.35">
      <c r="A36">
        <f t="shared" si="5"/>
        <v>2</v>
      </c>
      <c r="B36" t="s">
        <v>11</v>
      </c>
      <c r="G36">
        <v>36</v>
      </c>
      <c r="H36" t="str">
        <f t="shared" si="0"/>
        <v>Slovenia</v>
      </c>
      <c r="I36">
        <v>3</v>
      </c>
      <c r="J36" t="str">
        <f t="shared" si="1"/>
        <v>4-Southern Europe</v>
      </c>
      <c r="K36">
        <v>40</v>
      </c>
      <c r="M36">
        <v>36</v>
      </c>
      <c r="N36" t="str">
        <f t="shared" si="2"/>
        <v>Slovenia</v>
      </c>
      <c r="O36">
        <v>3</v>
      </c>
      <c r="P36" t="str">
        <f t="shared" si="3"/>
        <v>4-Southern Europe</v>
      </c>
      <c r="Q36">
        <v>40</v>
      </c>
      <c r="R36">
        <f t="shared" si="4"/>
        <v>-1.8571428571428572</v>
      </c>
      <c r="T36">
        <v>24</v>
      </c>
      <c r="U36" t="s">
        <v>67</v>
      </c>
      <c r="V36">
        <v>3</v>
      </c>
      <c r="W36" t="s">
        <v>179</v>
      </c>
      <c r="X36">
        <v>7</v>
      </c>
      <c r="Y36">
        <v>0.5</v>
      </c>
    </row>
    <row r="37" spans="1:25" x14ac:dyDescent="0.35">
      <c r="A37">
        <f t="shared" si="5"/>
        <v>2</v>
      </c>
      <c r="B37" t="s">
        <v>11</v>
      </c>
      <c r="G37">
        <v>37</v>
      </c>
      <c r="H37" t="str">
        <f t="shared" si="0"/>
        <v>Southern Europe</v>
      </c>
      <c r="I37">
        <v>3</v>
      </c>
      <c r="J37" t="str">
        <f t="shared" si="1"/>
        <v>4-Southern Europe</v>
      </c>
      <c r="K37">
        <v>41</v>
      </c>
      <c r="M37">
        <v>37</v>
      </c>
      <c r="N37" t="str">
        <f t="shared" si="2"/>
        <v>Southern Europe</v>
      </c>
      <c r="O37">
        <v>3</v>
      </c>
      <c r="P37" t="str">
        <f t="shared" si="3"/>
        <v>4-Southern Europe</v>
      </c>
      <c r="Q37">
        <v>41</v>
      </c>
      <c r="R37">
        <f t="shared" si="4"/>
        <v>-1.9285714285714284</v>
      </c>
      <c r="T37">
        <v>25</v>
      </c>
      <c r="U37" t="s">
        <v>49</v>
      </c>
      <c r="V37">
        <v>3</v>
      </c>
      <c r="W37" t="s">
        <v>179</v>
      </c>
      <c r="X37">
        <v>8</v>
      </c>
      <c r="Y37">
        <v>0.4285714285714286</v>
      </c>
    </row>
    <row r="38" spans="1:25" x14ac:dyDescent="0.35">
      <c r="A38">
        <f t="shared" si="5"/>
        <v>2</v>
      </c>
      <c r="B38" t="s">
        <v>11</v>
      </c>
      <c r="G38">
        <v>38</v>
      </c>
      <c r="H38" t="str">
        <f t="shared" si="0"/>
        <v>Spain</v>
      </c>
      <c r="I38">
        <v>3</v>
      </c>
      <c r="J38" t="str">
        <f t="shared" si="1"/>
        <v>4-Southern Europe</v>
      </c>
      <c r="K38">
        <v>42</v>
      </c>
      <c r="M38">
        <v>38</v>
      </c>
      <c r="N38" t="str">
        <f t="shared" si="2"/>
        <v>Spain</v>
      </c>
      <c r="O38">
        <v>3</v>
      </c>
      <c r="P38" t="str">
        <f t="shared" si="3"/>
        <v>4-Southern Europe</v>
      </c>
      <c r="Q38">
        <v>42</v>
      </c>
      <c r="R38">
        <f t="shared" si="4"/>
        <v>-2</v>
      </c>
      <c r="T38">
        <v>31</v>
      </c>
      <c r="U38" t="s">
        <v>53</v>
      </c>
      <c r="V38">
        <v>3</v>
      </c>
      <c r="W38" t="s">
        <v>179</v>
      </c>
      <c r="X38">
        <v>9</v>
      </c>
      <c r="Y38">
        <v>0.3571428571428571</v>
      </c>
    </row>
    <row r="39" spans="1:25" x14ac:dyDescent="0.35">
      <c r="A39">
        <f t="shared" si="5"/>
        <v>2</v>
      </c>
      <c r="B39" t="s">
        <v>11</v>
      </c>
      <c r="G39">
        <v>39</v>
      </c>
      <c r="H39" t="str">
        <f t="shared" si="0"/>
        <v>Sweden</v>
      </c>
      <c r="I39">
        <v>1</v>
      </c>
      <c r="J39" t="str">
        <f t="shared" si="1"/>
        <v>2-Northern Europe</v>
      </c>
      <c r="K39">
        <v>10</v>
      </c>
      <c r="M39">
        <v>39</v>
      </c>
      <c r="N39" t="str">
        <f t="shared" si="2"/>
        <v>Sweden</v>
      </c>
      <c r="O39">
        <v>1</v>
      </c>
      <c r="P39" t="str">
        <f t="shared" si="3"/>
        <v>2-Northern Europe</v>
      </c>
      <c r="Q39">
        <v>10</v>
      </c>
      <c r="R39">
        <f t="shared" si="4"/>
        <v>0</v>
      </c>
      <c r="T39">
        <v>34</v>
      </c>
      <c r="U39" t="s">
        <v>106</v>
      </c>
      <c r="V39">
        <v>3</v>
      </c>
      <c r="W39" t="s">
        <v>179</v>
      </c>
      <c r="X39">
        <v>10</v>
      </c>
      <c r="Y39">
        <v>0.2857142857142857</v>
      </c>
    </row>
    <row r="40" spans="1:25" x14ac:dyDescent="0.35">
      <c r="A40">
        <f t="shared" si="5"/>
        <v>2</v>
      </c>
      <c r="B40" t="s">
        <v>11</v>
      </c>
      <c r="G40">
        <v>40</v>
      </c>
      <c r="H40" t="str">
        <f t="shared" si="0"/>
        <v>Switzerland</v>
      </c>
      <c r="I40">
        <v>2</v>
      </c>
      <c r="J40" t="str">
        <f t="shared" si="1"/>
        <v>3-Central Europe</v>
      </c>
      <c r="K40">
        <v>28</v>
      </c>
      <c r="M40">
        <v>40</v>
      </c>
      <c r="N40" t="str">
        <f t="shared" si="2"/>
        <v>Switzerland</v>
      </c>
      <c r="O40">
        <v>2</v>
      </c>
      <c r="P40" t="str">
        <f t="shared" si="3"/>
        <v>3-Central Europe</v>
      </c>
      <c r="Q40">
        <v>28</v>
      </c>
      <c r="R40">
        <f t="shared" si="4"/>
        <v>-0.55555555555555558</v>
      </c>
      <c r="T40">
        <v>36</v>
      </c>
      <c r="U40" t="s">
        <v>56</v>
      </c>
      <c r="V40">
        <v>3</v>
      </c>
      <c r="W40" t="s">
        <v>179</v>
      </c>
      <c r="X40">
        <v>11</v>
      </c>
      <c r="Y40">
        <v>0.2142857142857143</v>
      </c>
    </row>
    <row r="41" spans="1:25" x14ac:dyDescent="0.35">
      <c r="A41">
        <f t="shared" si="5"/>
        <v>2</v>
      </c>
      <c r="B41" t="s">
        <v>11</v>
      </c>
      <c r="G41">
        <v>41</v>
      </c>
      <c r="H41" t="str">
        <f t="shared" si="0"/>
        <v>Turkey</v>
      </c>
      <c r="I41">
        <v>3</v>
      </c>
      <c r="J41" t="str">
        <f t="shared" si="1"/>
        <v>4-Southern Europe</v>
      </c>
      <c r="K41">
        <v>43</v>
      </c>
      <c r="M41">
        <v>41</v>
      </c>
      <c r="N41" t="str">
        <f t="shared" si="2"/>
        <v>Turkey</v>
      </c>
      <c r="O41">
        <v>3</v>
      </c>
      <c r="P41" t="str">
        <f t="shared" si="3"/>
        <v>4-Southern Europe</v>
      </c>
      <c r="Q41">
        <v>43</v>
      </c>
      <c r="R41">
        <f t="shared" si="4"/>
        <v>-2.0714285714285716</v>
      </c>
      <c r="T41">
        <v>37</v>
      </c>
      <c r="U41" t="s">
        <v>59</v>
      </c>
      <c r="V41">
        <v>3</v>
      </c>
      <c r="W41" t="s">
        <v>179</v>
      </c>
      <c r="X41">
        <v>12</v>
      </c>
      <c r="Y41">
        <v>0.1428571428571429</v>
      </c>
    </row>
    <row r="42" spans="1:25" x14ac:dyDescent="0.35">
      <c r="A42">
        <f t="shared" si="5"/>
        <v>2</v>
      </c>
      <c r="B42" t="s">
        <v>11</v>
      </c>
      <c r="G42">
        <v>42</v>
      </c>
      <c r="H42" t="str">
        <f t="shared" si="0"/>
        <v>UK</v>
      </c>
      <c r="I42">
        <v>1</v>
      </c>
      <c r="J42" t="str">
        <f t="shared" si="1"/>
        <v>2-Northern Europe</v>
      </c>
      <c r="K42">
        <v>11</v>
      </c>
      <c r="M42">
        <v>42</v>
      </c>
      <c r="N42" t="str">
        <f t="shared" si="2"/>
        <v>UK</v>
      </c>
      <c r="O42">
        <v>1</v>
      </c>
      <c r="P42" t="str">
        <f t="shared" si="3"/>
        <v>2-Northern Europe</v>
      </c>
      <c r="Q42">
        <v>11</v>
      </c>
      <c r="R42">
        <f t="shared" si="4"/>
        <v>-0.10000000000000009</v>
      </c>
      <c r="T42">
        <v>38</v>
      </c>
      <c r="U42" t="s">
        <v>40</v>
      </c>
      <c r="V42">
        <v>3</v>
      </c>
      <c r="W42" t="s">
        <v>179</v>
      </c>
      <c r="X42">
        <v>13</v>
      </c>
      <c r="Y42">
        <v>7.1428571428571397E-2</v>
      </c>
    </row>
    <row r="43" spans="1:25" x14ac:dyDescent="0.35">
      <c r="A43">
        <f t="shared" si="5"/>
        <v>2</v>
      </c>
      <c r="B43" t="s">
        <v>11</v>
      </c>
      <c r="G43">
        <v>43</v>
      </c>
      <c r="H43" t="str">
        <f t="shared" si="0"/>
        <v>Ukraine</v>
      </c>
      <c r="I43">
        <v>2</v>
      </c>
      <c r="J43" t="str">
        <f t="shared" si="1"/>
        <v>3-Central Europe</v>
      </c>
      <c r="K43">
        <v>29</v>
      </c>
      <c r="M43">
        <v>43</v>
      </c>
      <c r="N43" t="str">
        <f t="shared" si="2"/>
        <v>Ukraine</v>
      </c>
      <c r="O43">
        <v>2</v>
      </c>
      <c r="P43" t="str">
        <f t="shared" si="3"/>
        <v>3-Central Europe</v>
      </c>
      <c r="Q43">
        <v>29</v>
      </c>
      <c r="R43">
        <f t="shared" si="4"/>
        <v>-0.61111111111111116</v>
      </c>
      <c r="T43">
        <v>41</v>
      </c>
      <c r="U43" t="s">
        <v>69</v>
      </c>
      <c r="V43">
        <v>3</v>
      </c>
      <c r="W43" t="s">
        <v>179</v>
      </c>
      <c r="X43">
        <v>14</v>
      </c>
      <c r="Y43">
        <v>0</v>
      </c>
    </row>
    <row r="44" spans="1:25" x14ac:dyDescent="0.35">
      <c r="A44">
        <f t="shared" si="5"/>
        <v>2</v>
      </c>
      <c r="B44" t="s">
        <v>11</v>
      </c>
    </row>
    <row r="45" spans="1:25" x14ac:dyDescent="0.35">
      <c r="A45">
        <f t="shared" si="5"/>
        <v>2</v>
      </c>
      <c r="B45" t="s">
        <v>11</v>
      </c>
    </row>
    <row r="46" spans="1:25" x14ac:dyDescent="0.35">
      <c r="A46">
        <f t="shared" si="5"/>
        <v>2</v>
      </c>
      <c r="B46" t="s">
        <v>11</v>
      </c>
    </row>
    <row r="47" spans="1:25" x14ac:dyDescent="0.35">
      <c r="A47">
        <f t="shared" si="5"/>
        <v>2</v>
      </c>
      <c r="B47" t="s">
        <v>11</v>
      </c>
    </row>
    <row r="48" spans="1:25" x14ac:dyDescent="0.35">
      <c r="A48">
        <f t="shared" si="5"/>
        <v>2</v>
      </c>
      <c r="B48" t="s">
        <v>11</v>
      </c>
    </row>
    <row r="49" spans="1:2" x14ac:dyDescent="0.35">
      <c r="A49">
        <f t="shared" si="5"/>
        <v>2</v>
      </c>
      <c r="B49" t="s">
        <v>11</v>
      </c>
    </row>
    <row r="50" spans="1:2" x14ac:dyDescent="0.35">
      <c r="A50">
        <f t="shared" si="5"/>
        <v>2</v>
      </c>
      <c r="B50" t="s">
        <v>11</v>
      </c>
    </row>
    <row r="51" spans="1:2" x14ac:dyDescent="0.35">
      <c r="A51">
        <f t="shared" si="5"/>
        <v>2</v>
      </c>
      <c r="B51" t="s">
        <v>11</v>
      </c>
    </row>
    <row r="52" spans="1:2" x14ac:dyDescent="0.35">
      <c r="A52">
        <f t="shared" si="5"/>
        <v>2</v>
      </c>
      <c r="B52" t="s">
        <v>11</v>
      </c>
    </row>
    <row r="53" spans="1:2" x14ac:dyDescent="0.35">
      <c r="A53">
        <f t="shared" si="5"/>
        <v>2</v>
      </c>
      <c r="B53" t="s">
        <v>11</v>
      </c>
    </row>
    <row r="54" spans="1:2" x14ac:dyDescent="0.35">
      <c r="A54">
        <f t="shared" si="5"/>
        <v>2</v>
      </c>
      <c r="B54" t="s">
        <v>11</v>
      </c>
    </row>
    <row r="55" spans="1:2" x14ac:dyDescent="0.35">
      <c r="A55">
        <f t="shared" si="5"/>
        <v>2</v>
      </c>
      <c r="B55" t="s">
        <v>11</v>
      </c>
    </row>
    <row r="56" spans="1:2" x14ac:dyDescent="0.35">
      <c r="A56">
        <f t="shared" si="5"/>
        <v>2</v>
      </c>
      <c r="B56" t="s">
        <v>11</v>
      </c>
    </row>
    <row r="57" spans="1:2" x14ac:dyDescent="0.35">
      <c r="A57">
        <f t="shared" si="5"/>
        <v>2</v>
      </c>
      <c r="B57" t="s">
        <v>11</v>
      </c>
    </row>
    <row r="58" spans="1:2" x14ac:dyDescent="0.35">
      <c r="A58">
        <f t="shared" si="5"/>
        <v>2</v>
      </c>
      <c r="B58" t="s">
        <v>11</v>
      </c>
    </row>
    <row r="59" spans="1:2" x14ac:dyDescent="0.35">
      <c r="A59">
        <f t="shared" si="5"/>
        <v>2</v>
      </c>
      <c r="B59" t="s">
        <v>11</v>
      </c>
    </row>
    <row r="60" spans="1:2" x14ac:dyDescent="0.35">
      <c r="A60">
        <f t="shared" si="5"/>
        <v>2</v>
      </c>
      <c r="B60" t="s">
        <v>11</v>
      </c>
    </row>
    <row r="61" spans="1:2" x14ac:dyDescent="0.35">
      <c r="A61">
        <f t="shared" si="5"/>
        <v>2</v>
      </c>
      <c r="B61" t="s">
        <v>11</v>
      </c>
    </row>
    <row r="62" spans="1:2" x14ac:dyDescent="0.35">
      <c r="A62">
        <f t="shared" si="5"/>
        <v>2</v>
      </c>
      <c r="B62" t="s">
        <v>11</v>
      </c>
    </row>
    <row r="63" spans="1:2" x14ac:dyDescent="0.35">
      <c r="A63">
        <f t="shared" si="5"/>
        <v>2</v>
      </c>
      <c r="B63" t="s">
        <v>11</v>
      </c>
    </row>
    <row r="64" spans="1:2" x14ac:dyDescent="0.35">
      <c r="A64">
        <f t="shared" si="5"/>
        <v>2</v>
      </c>
      <c r="B64" t="s">
        <v>11</v>
      </c>
    </row>
    <row r="65" spans="1:2" x14ac:dyDescent="0.35">
      <c r="A65">
        <f t="shared" si="5"/>
        <v>2</v>
      </c>
      <c r="B65" t="s">
        <v>11</v>
      </c>
    </row>
    <row r="66" spans="1:2" x14ac:dyDescent="0.35">
      <c r="A66">
        <f t="shared" si="5"/>
        <v>2</v>
      </c>
      <c r="B66" t="s">
        <v>11</v>
      </c>
    </row>
    <row r="67" spans="1:2" x14ac:dyDescent="0.35">
      <c r="A67">
        <f t="shared" ref="A67:A130" si="6">IF(B67=B66,A66,A66+1)</f>
        <v>2</v>
      </c>
      <c r="B67" t="s">
        <v>11</v>
      </c>
    </row>
    <row r="68" spans="1:2" x14ac:dyDescent="0.35">
      <c r="A68">
        <f t="shared" si="6"/>
        <v>2</v>
      </c>
      <c r="B68" t="s">
        <v>11</v>
      </c>
    </row>
    <row r="69" spans="1:2" x14ac:dyDescent="0.35">
      <c r="A69">
        <f t="shared" si="6"/>
        <v>2</v>
      </c>
      <c r="B69" t="s">
        <v>11</v>
      </c>
    </row>
    <row r="70" spans="1:2" x14ac:dyDescent="0.35">
      <c r="A70">
        <f t="shared" si="6"/>
        <v>2</v>
      </c>
      <c r="B70" t="s">
        <v>11</v>
      </c>
    </row>
    <row r="71" spans="1:2" x14ac:dyDescent="0.35">
      <c r="A71">
        <f t="shared" si="6"/>
        <v>2</v>
      </c>
      <c r="B71" t="s">
        <v>11</v>
      </c>
    </row>
    <row r="72" spans="1:2" x14ac:dyDescent="0.35">
      <c r="A72">
        <f t="shared" si="6"/>
        <v>2</v>
      </c>
      <c r="B72" t="s">
        <v>11</v>
      </c>
    </row>
    <row r="73" spans="1:2" x14ac:dyDescent="0.35">
      <c r="A73">
        <f t="shared" si="6"/>
        <v>2</v>
      </c>
      <c r="B73" t="s">
        <v>11</v>
      </c>
    </row>
    <row r="74" spans="1:2" x14ac:dyDescent="0.35">
      <c r="A74">
        <f t="shared" si="6"/>
        <v>2</v>
      </c>
      <c r="B74" t="s">
        <v>11</v>
      </c>
    </row>
    <row r="75" spans="1:2" x14ac:dyDescent="0.35">
      <c r="A75">
        <f t="shared" si="6"/>
        <v>2</v>
      </c>
      <c r="B75" t="s">
        <v>11</v>
      </c>
    </row>
    <row r="76" spans="1:2" x14ac:dyDescent="0.35">
      <c r="A76">
        <f t="shared" si="6"/>
        <v>2</v>
      </c>
      <c r="B76" t="s">
        <v>11</v>
      </c>
    </row>
    <row r="77" spans="1:2" x14ac:dyDescent="0.35">
      <c r="A77">
        <f t="shared" si="6"/>
        <v>2</v>
      </c>
      <c r="B77" t="s">
        <v>11</v>
      </c>
    </row>
    <row r="78" spans="1:2" x14ac:dyDescent="0.35">
      <c r="A78">
        <f t="shared" si="6"/>
        <v>2</v>
      </c>
      <c r="B78" t="s">
        <v>11</v>
      </c>
    </row>
    <row r="79" spans="1:2" x14ac:dyDescent="0.35">
      <c r="A79">
        <f t="shared" si="6"/>
        <v>2</v>
      </c>
      <c r="B79" t="s">
        <v>11</v>
      </c>
    </row>
    <row r="80" spans="1:2" x14ac:dyDescent="0.35">
      <c r="A80">
        <f t="shared" si="6"/>
        <v>2</v>
      </c>
      <c r="B80" t="s">
        <v>11</v>
      </c>
    </row>
    <row r="81" spans="1:2" x14ac:dyDescent="0.35">
      <c r="A81">
        <f t="shared" si="6"/>
        <v>2</v>
      </c>
      <c r="B81" t="s">
        <v>11</v>
      </c>
    </row>
    <row r="82" spans="1:2" x14ac:dyDescent="0.35">
      <c r="A82">
        <f t="shared" si="6"/>
        <v>3</v>
      </c>
      <c r="B82" t="s">
        <v>34</v>
      </c>
    </row>
    <row r="83" spans="1:2" x14ac:dyDescent="0.35">
      <c r="A83">
        <f t="shared" si="6"/>
        <v>3</v>
      </c>
      <c r="B83" t="s">
        <v>34</v>
      </c>
    </row>
    <row r="84" spans="1:2" x14ac:dyDescent="0.35">
      <c r="A84">
        <f t="shared" si="6"/>
        <v>3</v>
      </c>
      <c r="B84" t="s">
        <v>34</v>
      </c>
    </row>
    <row r="85" spans="1:2" x14ac:dyDescent="0.35">
      <c r="A85">
        <f t="shared" si="6"/>
        <v>3</v>
      </c>
      <c r="B85" t="s">
        <v>34</v>
      </c>
    </row>
    <row r="86" spans="1:2" x14ac:dyDescent="0.35">
      <c r="A86">
        <f t="shared" si="6"/>
        <v>3</v>
      </c>
      <c r="B86" t="s">
        <v>34</v>
      </c>
    </row>
    <row r="87" spans="1:2" x14ac:dyDescent="0.35">
      <c r="A87">
        <f t="shared" si="6"/>
        <v>3</v>
      </c>
      <c r="B87" t="s">
        <v>34</v>
      </c>
    </row>
    <row r="88" spans="1:2" x14ac:dyDescent="0.35">
      <c r="A88">
        <f t="shared" si="6"/>
        <v>3</v>
      </c>
      <c r="B88" t="s">
        <v>34</v>
      </c>
    </row>
    <row r="89" spans="1:2" x14ac:dyDescent="0.35">
      <c r="A89">
        <f t="shared" si="6"/>
        <v>3</v>
      </c>
      <c r="B89" t="s">
        <v>34</v>
      </c>
    </row>
    <row r="90" spans="1:2" x14ac:dyDescent="0.35">
      <c r="A90">
        <f t="shared" si="6"/>
        <v>3</v>
      </c>
      <c r="B90" t="s">
        <v>34</v>
      </c>
    </row>
    <row r="91" spans="1:2" x14ac:dyDescent="0.35">
      <c r="A91">
        <f t="shared" si="6"/>
        <v>3</v>
      </c>
      <c r="B91" t="s">
        <v>34</v>
      </c>
    </row>
    <row r="92" spans="1:2" x14ac:dyDescent="0.35">
      <c r="A92">
        <f t="shared" si="6"/>
        <v>3</v>
      </c>
      <c r="B92" t="s">
        <v>34</v>
      </c>
    </row>
    <row r="93" spans="1:2" x14ac:dyDescent="0.35">
      <c r="A93">
        <f t="shared" si="6"/>
        <v>3</v>
      </c>
      <c r="B93" t="s">
        <v>34</v>
      </c>
    </row>
    <row r="94" spans="1:2" x14ac:dyDescent="0.35">
      <c r="A94">
        <f t="shared" si="6"/>
        <v>3</v>
      </c>
      <c r="B94" t="s">
        <v>34</v>
      </c>
    </row>
    <row r="95" spans="1:2" x14ac:dyDescent="0.35">
      <c r="A95">
        <f t="shared" si="6"/>
        <v>3</v>
      </c>
      <c r="B95" t="s">
        <v>34</v>
      </c>
    </row>
    <row r="96" spans="1:2" x14ac:dyDescent="0.35">
      <c r="A96">
        <f t="shared" si="6"/>
        <v>4</v>
      </c>
      <c r="B96" t="s">
        <v>120</v>
      </c>
    </row>
    <row r="97" spans="1:2" x14ac:dyDescent="0.35">
      <c r="A97">
        <f t="shared" si="6"/>
        <v>4</v>
      </c>
      <c r="B97" t="s">
        <v>120</v>
      </c>
    </row>
    <row r="98" spans="1:2" x14ac:dyDescent="0.35">
      <c r="A98">
        <f t="shared" si="6"/>
        <v>4</v>
      </c>
      <c r="B98" t="s">
        <v>120</v>
      </c>
    </row>
    <row r="99" spans="1:2" x14ac:dyDescent="0.35">
      <c r="A99">
        <f t="shared" si="6"/>
        <v>4</v>
      </c>
      <c r="B99" t="s">
        <v>120</v>
      </c>
    </row>
    <row r="100" spans="1:2" x14ac:dyDescent="0.35">
      <c r="A100">
        <f t="shared" si="6"/>
        <v>4</v>
      </c>
      <c r="B100" t="s">
        <v>120</v>
      </c>
    </row>
    <row r="101" spans="1:2" x14ac:dyDescent="0.35">
      <c r="A101">
        <f t="shared" si="6"/>
        <v>4</v>
      </c>
      <c r="B101" t="s">
        <v>120</v>
      </c>
    </row>
    <row r="102" spans="1:2" x14ac:dyDescent="0.35">
      <c r="A102">
        <f t="shared" si="6"/>
        <v>4</v>
      </c>
      <c r="B102" t="s">
        <v>120</v>
      </c>
    </row>
    <row r="103" spans="1:2" x14ac:dyDescent="0.35">
      <c r="A103">
        <f t="shared" si="6"/>
        <v>4</v>
      </c>
      <c r="B103" t="s">
        <v>120</v>
      </c>
    </row>
    <row r="104" spans="1:2" x14ac:dyDescent="0.35">
      <c r="A104">
        <f t="shared" si="6"/>
        <v>4</v>
      </c>
      <c r="B104" t="s">
        <v>120</v>
      </c>
    </row>
    <row r="105" spans="1:2" x14ac:dyDescent="0.35">
      <c r="A105">
        <f t="shared" si="6"/>
        <v>4</v>
      </c>
      <c r="B105" t="s">
        <v>120</v>
      </c>
    </row>
    <row r="106" spans="1:2" x14ac:dyDescent="0.35">
      <c r="A106">
        <f t="shared" si="6"/>
        <v>4</v>
      </c>
      <c r="B106" t="s">
        <v>120</v>
      </c>
    </row>
    <row r="107" spans="1:2" x14ac:dyDescent="0.35">
      <c r="A107">
        <f t="shared" si="6"/>
        <v>4</v>
      </c>
      <c r="B107" t="s">
        <v>120</v>
      </c>
    </row>
    <row r="108" spans="1:2" x14ac:dyDescent="0.35">
      <c r="A108">
        <f t="shared" si="6"/>
        <v>5</v>
      </c>
      <c r="B108" t="s">
        <v>16</v>
      </c>
    </row>
    <row r="109" spans="1:2" x14ac:dyDescent="0.35">
      <c r="A109">
        <f t="shared" si="6"/>
        <v>5</v>
      </c>
      <c r="B109" t="s">
        <v>16</v>
      </c>
    </row>
    <row r="110" spans="1:2" x14ac:dyDescent="0.35">
      <c r="A110">
        <f t="shared" si="6"/>
        <v>5</v>
      </c>
      <c r="B110" t="s">
        <v>16</v>
      </c>
    </row>
    <row r="111" spans="1:2" x14ac:dyDescent="0.35">
      <c r="A111">
        <f t="shared" si="6"/>
        <v>5</v>
      </c>
      <c r="B111" t="s">
        <v>16</v>
      </c>
    </row>
    <row r="112" spans="1:2" x14ac:dyDescent="0.35">
      <c r="A112">
        <f t="shared" si="6"/>
        <v>5</v>
      </c>
      <c r="B112" t="s">
        <v>16</v>
      </c>
    </row>
    <row r="113" spans="1:2" x14ac:dyDescent="0.35">
      <c r="A113">
        <f t="shared" si="6"/>
        <v>5</v>
      </c>
      <c r="B113" t="s">
        <v>16</v>
      </c>
    </row>
    <row r="114" spans="1:2" x14ac:dyDescent="0.35">
      <c r="A114">
        <f t="shared" si="6"/>
        <v>5</v>
      </c>
      <c r="B114" t="s">
        <v>16</v>
      </c>
    </row>
    <row r="115" spans="1:2" x14ac:dyDescent="0.35">
      <c r="A115">
        <f t="shared" si="6"/>
        <v>5</v>
      </c>
      <c r="B115" t="s">
        <v>16</v>
      </c>
    </row>
    <row r="116" spans="1:2" x14ac:dyDescent="0.35">
      <c r="A116">
        <f t="shared" si="6"/>
        <v>5</v>
      </c>
      <c r="B116" t="s">
        <v>16</v>
      </c>
    </row>
    <row r="117" spans="1:2" x14ac:dyDescent="0.35">
      <c r="A117">
        <f t="shared" si="6"/>
        <v>5</v>
      </c>
      <c r="B117" t="s">
        <v>16</v>
      </c>
    </row>
    <row r="118" spans="1:2" x14ac:dyDescent="0.35">
      <c r="A118">
        <f t="shared" si="6"/>
        <v>5</v>
      </c>
      <c r="B118" t="s">
        <v>16</v>
      </c>
    </row>
    <row r="119" spans="1:2" x14ac:dyDescent="0.35">
      <c r="A119">
        <f t="shared" si="6"/>
        <v>5</v>
      </c>
      <c r="B119" t="s">
        <v>16</v>
      </c>
    </row>
    <row r="120" spans="1:2" x14ac:dyDescent="0.35">
      <c r="A120">
        <f t="shared" si="6"/>
        <v>5</v>
      </c>
      <c r="B120" t="s">
        <v>16</v>
      </c>
    </row>
    <row r="121" spans="1:2" x14ac:dyDescent="0.35">
      <c r="A121">
        <f t="shared" si="6"/>
        <v>5</v>
      </c>
      <c r="B121" t="s">
        <v>16</v>
      </c>
    </row>
    <row r="122" spans="1:2" x14ac:dyDescent="0.35">
      <c r="A122">
        <f t="shared" si="6"/>
        <v>5</v>
      </c>
      <c r="B122" t="s">
        <v>16</v>
      </c>
    </row>
    <row r="123" spans="1:2" x14ac:dyDescent="0.35">
      <c r="A123">
        <f t="shared" si="6"/>
        <v>5</v>
      </c>
      <c r="B123" t="s">
        <v>16</v>
      </c>
    </row>
    <row r="124" spans="1:2" x14ac:dyDescent="0.35">
      <c r="A124">
        <f t="shared" si="6"/>
        <v>5</v>
      </c>
      <c r="B124" t="s">
        <v>16</v>
      </c>
    </row>
    <row r="125" spans="1:2" x14ac:dyDescent="0.35">
      <c r="A125">
        <f t="shared" si="6"/>
        <v>5</v>
      </c>
      <c r="B125" t="s">
        <v>16</v>
      </c>
    </row>
    <row r="126" spans="1:2" x14ac:dyDescent="0.35">
      <c r="A126">
        <f t="shared" si="6"/>
        <v>5</v>
      </c>
      <c r="B126" t="s">
        <v>16</v>
      </c>
    </row>
    <row r="127" spans="1:2" x14ac:dyDescent="0.35">
      <c r="A127">
        <f t="shared" si="6"/>
        <v>5</v>
      </c>
      <c r="B127" t="s">
        <v>16</v>
      </c>
    </row>
    <row r="128" spans="1:2" x14ac:dyDescent="0.35">
      <c r="A128">
        <f t="shared" si="6"/>
        <v>5</v>
      </c>
      <c r="B128" t="s">
        <v>16</v>
      </c>
    </row>
    <row r="129" spans="1:2" x14ac:dyDescent="0.35">
      <c r="A129">
        <f t="shared" si="6"/>
        <v>5</v>
      </c>
      <c r="B129" t="s">
        <v>16</v>
      </c>
    </row>
    <row r="130" spans="1:2" x14ac:dyDescent="0.35">
      <c r="A130">
        <f t="shared" si="6"/>
        <v>5</v>
      </c>
      <c r="B130" t="s">
        <v>16</v>
      </c>
    </row>
    <row r="131" spans="1:2" x14ac:dyDescent="0.35">
      <c r="A131">
        <f t="shared" ref="A131:A194" si="7">IF(B131=B130,A130,A130+1)</f>
        <v>5</v>
      </c>
      <c r="B131" t="s">
        <v>16</v>
      </c>
    </row>
    <row r="132" spans="1:2" x14ac:dyDescent="0.35">
      <c r="A132">
        <f t="shared" si="7"/>
        <v>5</v>
      </c>
      <c r="B132" t="s">
        <v>16</v>
      </c>
    </row>
    <row r="133" spans="1:2" x14ac:dyDescent="0.35">
      <c r="A133">
        <f t="shared" si="7"/>
        <v>5</v>
      </c>
      <c r="B133" t="s">
        <v>16</v>
      </c>
    </row>
    <row r="134" spans="1:2" x14ac:dyDescent="0.35">
      <c r="A134">
        <f t="shared" si="7"/>
        <v>5</v>
      </c>
      <c r="B134" t="s">
        <v>16</v>
      </c>
    </row>
    <row r="135" spans="1:2" x14ac:dyDescent="0.35">
      <c r="A135">
        <f t="shared" si="7"/>
        <v>5</v>
      </c>
      <c r="B135" t="s">
        <v>16</v>
      </c>
    </row>
    <row r="136" spans="1:2" x14ac:dyDescent="0.35">
      <c r="A136">
        <f t="shared" si="7"/>
        <v>5</v>
      </c>
      <c r="B136" t="s">
        <v>16</v>
      </c>
    </row>
    <row r="137" spans="1:2" x14ac:dyDescent="0.35">
      <c r="A137">
        <f t="shared" si="7"/>
        <v>5</v>
      </c>
      <c r="B137" t="s">
        <v>16</v>
      </c>
    </row>
    <row r="138" spans="1:2" x14ac:dyDescent="0.35">
      <c r="A138">
        <f t="shared" si="7"/>
        <v>5</v>
      </c>
      <c r="B138" t="s">
        <v>16</v>
      </c>
    </row>
    <row r="139" spans="1:2" x14ac:dyDescent="0.35">
      <c r="A139">
        <f t="shared" si="7"/>
        <v>5</v>
      </c>
      <c r="B139" t="s">
        <v>16</v>
      </c>
    </row>
    <row r="140" spans="1:2" x14ac:dyDescent="0.35">
      <c r="A140">
        <f t="shared" si="7"/>
        <v>5</v>
      </c>
      <c r="B140" t="s">
        <v>16</v>
      </c>
    </row>
    <row r="141" spans="1:2" x14ac:dyDescent="0.35">
      <c r="A141">
        <f t="shared" si="7"/>
        <v>5</v>
      </c>
      <c r="B141" t="s">
        <v>16</v>
      </c>
    </row>
    <row r="142" spans="1:2" x14ac:dyDescent="0.35">
      <c r="A142">
        <f t="shared" si="7"/>
        <v>5</v>
      </c>
      <c r="B142" t="s">
        <v>16</v>
      </c>
    </row>
    <row r="143" spans="1:2" x14ac:dyDescent="0.35">
      <c r="A143">
        <f t="shared" si="7"/>
        <v>5</v>
      </c>
      <c r="B143" t="s">
        <v>16</v>
      </c>
    </row>
    <row r="144" spans="1:2" x14ac:dyDescent="0.35">
      <c r="A144">
        <f t="shared" si="7"/>
        <v>5</v>
      </c>
      <c r="B144" t="s">
        <v>16</v>
      </c>
    </row>
    <row r="145" spans="1:2" x14ac:dyDescent="0.35">
      <c r="A145">
        <f t="shared" si="7"/>
        <v>5</v>
      </c>
      <c r="B145" t="s">
        <v>16</v>
      </c>
    </row>
    <row r="146" spans="1:2" x14ac:dyDescent="0.35">
      <c r="A146">
        <f t="shared" si="7"/>
        <v>5</v>
      </c>
      <c r="B146" t="s">
        <v>16</v>
      </c>
    </row>
    <row r="147" spans="1:2" x14ac:dyDescent="0.35">
      <c r="A147">
        <f t="shared" si="7"/>
        <v>5</v>
      </c>
      <c r="B147" t="s">
        <v>16</v>
      </c>
    </row>
    <row r="148" spans="1:2" x14ac:dyDescent="0.35">
      <c r="A148">
        <f t="shared" si="7"/>
        <v>5</v>
      </c>
      <c r="B148" t="s">
        <v>16</v>
      </c>
    </row>
    <row r="149" spans="1:2" x14ac:dyDescent="0.35">
      <c r="A149">
        <f t="shared" si="7"/>
        <v>5</v>
      </c>
      <c r="B149" t="s">
        <v>16</v>
      </c>
    </row>
    <row r="150" spans="1:2" x14ac:dyDescent="0.35">
      <c r="A150">
        <f t="shared" si="7"/>
        <v>6</v>
      </c>
      <c r="B150" t="s">
        <v>84</v>
      </c>
    </row>
    <row r="151" spans="1:2" x14ac:dyDescent="0.35">
      <c r="A151">
        <f t="shared" si="7"/>
        <v>6</v>
      </c>
      <c r="B151" t="s">
        <v>84</v>
      </c>
    </row>
    <row r="152" spans="1:2" x14ac:dyDescent="0.35">
      <c r="A152">
        <f t="shared" si="7"/>
        <v>6</v>
      </c>
      <c r="B152" t="s">
        <v>84</v>
      </c>
    </row>
    <row r="153" spans="1:2" x14ac:dyDescent="0.35">
      <c r="A153">
        <f t="shared" si="7"/>
        <v>6</v>
      </c>
      <c r="B153" t="s">
        <v>84</v>
      </c>
    </row>
    <row r="154" spans="1:2" x14ac:dyDescent="0.35">
      <c r="A154">
        <f t="shared" si="7"/>
        <v>6</v>
      </c>
      <c r="B154" t="s">
        <v>84</v>
      </c>
    </row>
    <row r="155" spans="1:2" x14ac:dyDescent="0.35">
      <c r="A155">
        <f t="shared" si="7"/>
        <v>7</v>
      </c>
      <c r="B155" t="s">
        <v>65</v>
      </c>
    </row>
    <row r="156" spans="1:2" x14ac:dyDescent="0.35">
      <c r="A156">
        <f t="shared" si="7"/>
        <v>7</v>
      </c>
      <c r="B156" t="s">
        <v>65</v>
      </c>
    </row>
    <row r="157" spans="1:2" x14ac:dyDescent="0.35">
      <c r="A157">
        <f t="shared" si="7"/>
        <v>7</v>
      </c>
      <c r="B157" t="s">
        <v>65</v>
      </c>
    </row>
    <row r="158" spans="1:2" x14ac:dyDescent="0.35">
      <c r="A158">
        <f t="shared" si="7"/>
        <v>7</v>
      </c>
      <c r="B158" t="s">
        <v>65</v>
      </c>
    </row>
    <row r="159" spans="1:2" x14ac:dyDescent="0.35">
      <c r="A159">
        <f t="shared" si="7"/>
        <v>7</v>
      </c>
      <c r="B159" t="s">
        <v>65</v>
      </c>
    </row>
    <row r="160" spans="1:2" x14ac:dyDescent="0.35">
      <c r="A160">
        <f t="shared" si="7"/>
        <v>7</v>
      </c>
      <c r="B160" t="s">
        <v>65</v>
      </c>
    </row>
    <row r="161" spans="1:2" x14ac:dyDescent="0.35">
      <c r="A161">
        <f t="shared" si="7"/>
        <v>7</v>
      </c>
      <c r="B161" t="s">
        <v>65</v>
      </c>
    </row>
    <row r="162" spans="1:2" x14ac:dyDescent="0.35">
      <c r="A162">
        <f t="shared" si="7"/>
        <v>7</v>
      </c>
      <c r="B162" t="s">
        <v>65</v>
      </c>
    </row>
    <row r="163" spans="1:2" x14ac:dyDescent="0.35">
      <c r="A163">
        <f t="shared" si="7"/>
        <v>7</v>
      </c>
      <c r="B163" t="s">
        <v>65</v>
      </c>
    </row>
    <row r="164" spans="1:2" x14ac:dyDescent="0.35">
      <c r="A164">
        <f t="shared" si="7"/>
        <v>7</v>
      </c>
      <c r="B164" t="s">
        <v>65</v>
      </c>
    </row>
    <row r="165" spans="1:2" x14ac:dyDescent="0.35">
      <c r="A165">
        <f t="shared" si="7"/>
        <v>7</v>
      </c>
      <c r="B165" t="s">
        <v>65</v>
      </c>
    </row>
    <row r="166" spans="1:2" x14ac:dyDescent="0.35">
      <c r="A166">
        <f t="shared" si="7"/>
        <v>7</v>
      </c>
      <c r="B166" t="s">
        <v>65</v>
      </c>
    </row>
    <row r="167" spans="1:2" x14ac:dyDescent="0.35">
      <c r="A167">
        <f t="shared" si="7"/>
        <v>8</v>
      </c>
      <c r="B167" t="s">
        <v>35</v>
      </c>
    </row>
    <row r="168" spans="1:2" x14ac:dyDescent="0.35">
      <c r="A168">
        <f t="shared" si="7"/>
        <v>8</v>
      </c>
      <c r="B168" t="s">
        <v>35</v>
      </c>
    </row>
    <row r="169" spans="1:2" x14ac:dyDescent="0.35">
      <c r="A169">
        <f t="shared" si="7"/>
        <v>9</v>
      </c>
      <c r="B169" t="s">
        <v>36</v>
      </c>
    </row>
    <row r="170" spans="1:2" x14ac:dyDescent="0.35">
      <c r="A170">
        <f t="shared" si="7"/>
        <v>9</v>
      </c>
      <c r="B170" t="s">
        <v>36</v>
      </c>
    </row>
    <row r="171" spans="1:2" x14ac:dyDescent="0.35">
      <c r="A171">
        <f t="shared" si="7"/>
        <v>9</v>
      </c>
      <c r="B171" t="s">
        <v>36</v>
      </c>
    </row>
    <row r="172" spans="1:2" x14ac:dyDescent="0.35">
      <c r="A172">
        <f t="shared" si="7"/>
        <v>9</v>
      </c>
      <c r="B172" t="s">
        <v>36</v>
      </c>
    </row>
    <row r="173" spans="1:2" x14ac:dyDescent="0.35">
      <c r="A173">
        <f t="shared" si="7"/>
        <v>9</v>
      </c>
      <c r="B173" t="s">
        <v>36</v>
      </c>
    </row>
    <row r="174" spans="1:2" x14ac:dyDescent="0.35">
      <c r="A174">
        <f t="shared" si="7"/>
        <v>9</v>
      </c>
      <c r="B174" t="s">
        <v>36</v>
      </c>
    </row>
    <row r="175" spans="1:2" x14ac:dyDescent="0.35">
      <c r="A175">
        <f t="shared" si="7"/>
        <v>9</v>
      </c>
      <c r="B175" t="s">
        <v>36</v>
      </c>
    </row>
    <row r="176" spans="1:2" x14ac:dyDescent="0.35">
      <c r="A176">
        <f t="shared" si="7"/>
        <v>9</v>
      </c>
      <c r="B176" t="s">
        <v>36</v>
      </c>
    </row>
    <row r="177" spans="1:2" x14ac:dyDescent="0.35">
      <c r="A177">
        <f t="shared" si="7"/>
        <v>9</v>
      </c>
      <c r="B177" t="s">
        <v>36</v>
      </c>
    </row>
    <row r="178" spans="1:2" x14ac:dyDescent="0.35">
      <c r="A178">
        <f t="shared" si="7"/>
        <v>9</v>
      </c>
      <c r="B178" t="s">
        <v>36</v>
      </c>
    </row>
    <row r="179" spans="1:2" x14ac:dyDescent="0.35">
      <c r="A179">
        <f t="shared" si="7"/>
        <v>9</v>
      </c>
      <c r="B179" t="s">
        <v>36</v>
      </c>
    </row>
    <row r="180" spans="1:2" x14ac:dyDescent="0.35">
      <c r="A180">
        <f t="shared" si="7"/>
        <v>9</v>
      </c>
      <c r="B180" t="s">
        <v>36</v>
      </c>
    </row>
    <row r="181" spans="1:2" x14ac:dyDescent="0.35">
      <c r="A181">
        <f t="shared" si="7"/>
        <v>9</v>
      </c>
      <c r="B181" t="s">
        <v>36</v>
      </c>
    </row>
    <row r="182" spans="1:2" x14ac:dyDescent="0.35">
      <c r="A182">
        <f t="shared" si="7"/>
        <v>9</v>
      </c>
      <c r="B182" t="s">
        <v>36</v>
      </c>
    </row>
    <row r="183" spans="1:2" x14ac:dyDescent="0.35">
      <c r="A183">
        <f t="shared" si="7"/>
        <v>9</v>
      </c>
      <c r="B183" t="s">
        <v>36</v>
      </c>
    </row>
    <row r="184" spans="1:2" x14ac:dyDescent="0.35">
      <c r="A184">
        <f t="shared" si="7"/>
        <v>9</v>
      </c>
      <c r="B184" t="s">
        <v>36</v>
      </c>
    </row>
    <row r="185" spans="1:2" x14ac:dyDescent="0.35">
      <c r="A185">
        <f t="shared" si="7"/>
        <v>9</v>
      </c>
      <c r="B185" t="s">
        <v>36</v>
      </c>
    </row>
    <row r="186" spans="1:2" x14ac:dyDescent="0.35">
      <c r="A186">
        <f t="shared" si="7"/>
        <v>9</v>
      </c>
      <c r="B186" t="s">
        <v>36</v>
      </c>
    </row>
    <row r="187" spans="1:2" x14ac:dyDescent="0.35">
      <c r="A187">
        <f t="shared" si="7"/>
        <v>9</v>
      </c>
      <c r="B187" t="s">
        <v>36</v>
      </c>
    </row>
    <row r="188" spans="1:2" x14ac:dyDescent="0.35">
      <c r="A188">
        <f t="shared" si="7"/>
        <v>9</v>
      </c>
      <c r="B188" t="s">
        <v>36</v>
      </c>
    </row>
    <row r="189" spans="1:2" x14ac:dyDescent="0.35">
      <c r="A189">
        <f t="shared" si="7"/>
        <v>9</v>
      </c>
      <c r="B189" t="s">
        <v>36</v>
      </c>
    </row>
    <row r="190" spans="1:2" x14ac:dyDescent="0.35">
      <c r="A190">
        <f t="shared" si="7"/>
        <v>9</v>
      </c>
      <c r="B190" t="s">
        <v>36</v>
      </c>
    </row>
    <row r="191" spans="1:2" x14ac:dyDescent="0.35">
      <c r="A191">
        <f t="shared" si="7"/>
        <v>9</v>
      </c>
      <c r="B191" t="s">
        <v>36</v>
      </c>
    </row>
    <row r="192" spans="1:2" x14ac:dyDescent="0.35">
      <c r="A192">
        <f t="shared" si="7"/>
        <v>9</v>
      </c>
      <c r="B192" t="s">
        <v>36</v>
      </c>
    </row>
    <row r="193" spans="1:2" x14ac:dyDescent="0.35">
      <c r="A193">
        <f t="shared" si="7"/>
        <v>9</v>
      </c>
      <c r="B193" t="s">
        <v>36</v>
      </c>
    </row>
    <row r="194" spans="1:2" x14ac:dyDescent="0.35">
      <c r="A194">
        <f t="shared" si="7"/>
        <v>9</v>
      </c>
      <c r="B194" t="s">
        <v>36</v>
      </c>
    </row>
    <row r="195" spans="1:2" x14ac:dyDescent="0.35">
      <c r="A195">
        <f t="shared" ref="A195:A258" si="8">IF(B195=B194,A194,A194+1)</f>
        <v>9</v>
      </c>
      <c r="B195" t="s">
        <v>36</v>
      </c>
    </row>
    <row r="196" spans="1:2" x14ac:dyDescent="0.35">
      <c r="A196">
        <f t="shared" si="8"/>
        <v>9</v>
      </c>
      <c r="B196" t="s">
        <v>36</v>
      </c>
    </row>
    <row r="197" spans="1:2" x14ac:dyDescent="0.35">
      <c r="A197">
        <f t="shared" si="8"/>
        <v>9</v>
      </c>
      <c r="B197" t="s">
        <v>36</v>
      </c>
    </row>
    <row r="198" spans="1:2" x14ac:dyDescent="0.35">
      <c r="A198">
        <f t="shared" si="8"/>
        <v>9</v>
      </c>
      <c r="B198" t="s">
        <v>36</v>
      </c>
    </row>
    <row r="199" spans="1:2" x14ac:dyDescent="0.35">
      <c r="A199">
        <f t="shared" si="8"/>
        <v>9</v>
      </c>
      <c r="B199" t="s">
        <v>36</v>
      </c>
    </row>
    <row r="200" spans="1:2" x14ac:dyDescent="0.35">
      <c r="A200">
        <f t="shared" si="8"/>
        <v>9</v>
      </c>
      <c r="B200" t="s">
        <v>36</v>
      </c>
    </row>
    <row r="201" spans="1:2" x14ac:dyDescent="0.35">
      <c r="A201">
        <f t="shared" si="8"/>
        <v>9</v>
      </c>
      <c r="B201" t="s">
        <v>36</v>
      </c>
    </row>
    <row r="202" spans="1:2" x14ac:dyDescent="0.35">
      <c r="A202">
        <f t="shared" si="8"/>
        <v>9</v>
      </c>
      <c r="B202" t="s">
        <v>36</v>
      </c>
    </row>
    <row r="203" spans="1:2" x14ac:dyDescent="0.35">
      <c r="A203">
        <f t="shared" si="8"/>
        <v>9</v>
      </c>
      <c r="B203" t="s">
        <v>36</v>
      </c>
    </row>
    <row r="204" spans="1:2" x14ac:dyDescent="0.35">
      <c r="A204">
        <f t="shared" si="8"/>
        <v>10</v>
      </c>
      <c r="B204" t="s">
        <v>38</v>
      </c>
    </row>
    <row r="205" spans="1:2" x14ac:dyDescent="0.35">
      <c r="A205">
        <f t="shared" si="8"/>
        <v>10</v>
      </c>
      <c r="B205" t="s">
        <v>38</v>
      </c>
    </row>
    <row r="206" spans="1:2" x14ac:dyDescent="0.35">
      <c r="A206">
        <f t="shared" si="8"/>
        <v>10</v>
      </c>
      <c r="B206" t="s">
        <v>38</v>
      </c>
    </row>
    <row r="207" spans="1:2" x14ac:dyDescent="0.35">
      <c r="A207">
        <f t="shared" si="8"/>
        <v>10</v>
      </c>
      <c r="B207" t="s">
        <v>38</v>
      </c>
    </row>
    <row r="208" spans="1:2" x14ac:dyDescent="0.35">
      <c r="A208">
        <f t="shared" si="8"/>
        <v>10</v>
      </c>
      <c r="B208" t="s">
        <v>38</v>
      </c>
    </row>
    <row r="209" spans="1:2" x14ac:dyDescent="0.35">
      <c r="A209">
        <f t="shared" si="8"/>
        <v>10</v>
      </c>
      <c r="B209" t="s">
        <v>38</v>
      </c>
    </row>
    <row r="210" spans="1:2" x14ac:dyDescent="0.35">
      <c r="A210">
        <f t="shared" si="8"/>
        <v>10</v>
      </c>
      <c r="B210" t="s">
        <v>38</v>
      </c>
    </row>
    <row r="211" spans="1:2" x14ac:dyDescent="0.35">
      <c r="A211">
        <f t="shared" si="8"/>
        <v>10</v>
      </c>
      <c r="B211" t="s">
        <v>38</v>
      </c>
    </row>
    <row r="212" spans="1:2" x14ac:dyDescent="0.35">
      <c r="A212">
        <f t="shared" si="8"/>
        <v>10</v>
      </c>
      <c r="B212" t="s">
        <v>38</v>
      </c>
    </row>
    <row r="213" spans="1:2" x14ac:dyDescent="0.35">
      <c r="A213">
        <f t="shared" si="8"/>
        <v>10</v>
      </c>
      <c r="B213" t="s">
        <v>38</v>
      </c>
    </row>
    <row r="214" spans="1:2" x14ac:dyDescent="0.35">
      <c r="A214">
        <f t="shared" si="8"/>
        <v>10</v>
      </c>
      <c r="B214" t="s">
        <v>38</v>
      </c>
    </row>
    <row r="215" spans="1:2" x14ac:dyDescent="0.35">
      <c r="A215">
        <f t="shared" si="8"/>
        <v>10</v>
      </c>
      <c r="B215" t="s">
        <v>38</v>
      </c>
    </row>
    <row r="216" spans="1:2" x14ac:dyDescent="0.35">
      <c r="A216">
        <f t="shared" si="8"/>
        <v>10</v>
      </c>
      <c r="B216" t="s">
        <v>38</v>
      </c>
    </row>
    <row r="217" spans="1:2" x14ac:dyDescent="0.35">
      <c r="A217">
        <f t="shared" si="8"/>
        <v>10</v>
      </c>
      <c r="B217" t="s">
        <v>38</v>
      </c>
    </row>
    <row r="218" spans="1:2" x14ac:dyDescent="0.35">
      <c r="A218">
        <f t="shared" si="8"/>
        <v>10</v>
      </c>
      <c r="B218" t="s">
        <v>38</v>
      </c>
    </row>
    <row r="219" spans="1:2" x14ac:dyDescent="0.35">
      <c r="A219">
        <f t="shared" si="8"/>
        <v>10</v>
      </c>
      <c r="B219" t="s">
        <v>38</v>
      </c>
    </row>
    <row r="220" spans="1:2" x14ac:dyDescent="0.35">
      <c r="A220">
        <f t="shared" si="8"/>
        <v>10</v>
      </c>
      <c r="B220" t="s">
        <v>38</v>
      </c>
    </row>
    <row r="221" spans="1:2" x14ac:dyDescent="0.35">
      <c r="A221">
        <f t="shared" si="8"/>
        <v>10</v>
      </c>
      <c r="B221" t="s">
        <v>38</v>
      </c>
    </row>
    <row r="222" spans="1:2" x14ac:dyDescent="0.35">
      <c r="A222">
        <f t="shared" si="8"/>
        <v>10</v>
      </c>
      <c r="B222" t="s">
        <v>38</v>
      </c>
    </row>
    <row r="223" spans="1:2" x14ac:dyDescent="0.35">
      <c r="A223">
        <f t="shared" si="8"/>
        <v>10</v>
      </c>
      <c r="B223" t="s">
        <v>38</v>
      </c>
    </row>
    <row r="224" spans="1:2" x14ac:dyDescent="0.35">
      <c r="A224">
        <f t="shared" si="8"/>
        <v>10</v>
      </c>
      <c r="B224" t="s">
        <v>38</v>
      </c>
    </row>
    <row r="225" spans="1:2" x14ac:dyDescent="0.35">
      <c r="A225">
        <f t="shared" si="8"/>
        <v>10</v>
      </c>
      <c r="B225" t="s">
        <v>38</v>
      </c>
    </row>
    <row r="226" spans="1:2" x14ac:dyDescent="0.35">
      <c r="A226">
        <f t="shared" si="8"/>
        <v>10</v>
      </c>
      <c r="B226" t="s">
        <v>38</v>
      </c>
    </row>
    <row r="227" spans="1:2" x14ac:dyDescent="0.35">
      <c r="A227">
        <f t="shared" si="8"/>
        <v>10</v>
      </c>
      <c r="B227" t="s">
        <v>38</v>
      </c>
    </row>
    <row r="228" spans="1:2" x14ac:dyDescent="0.35">
      <c r="A228">
        <f t="shared" si="8"/>
        <v>10</v>
      </c>
      <c r="B228" t="s">
        <v>38</v>
      </c>
    </row>
    <row r="229" spans="1:2" x14ac:dyDescent="0.35">
      <c r="A229">
        <f t="shared" si="8"/>
        <v>10</v>
      </c>
      <c r="B229" t="s">
        <v>38</v>
      </c>
    </row>
    <row r="230" spans="1:2" x14ac:dyDescent="0.35">
      <c r="A230">
        <f t="shared" si="8"/>
        <v>10</v>
      </c>
      <c r="B230" t="s">
        <v>38</v>
      </c>
    </row>
    <row r="231" spans="1:2" x14ac:dyDescent="0.35">
      <c r="A231">
        <f t="shared" si="8"/>
        <v>10</v>
      </c>
      <c r="B231" t="s">
        <v>38</v>
      </c>
    </row>
    <row r="232" spans="1:2" x14ac:dyDescent="0.35">
      <c r="A232">
        <f t="shared" si="8"/>
        <v>10</v>
      </c>
      <c r="B232" t="s">
        <v>38</v>
      </c>
    </row>
    <row r="233" spans="1:2" x14ac:dyDescent="0.35">
      <c r="A233">
        <f t="shared" si="8"/>
        <v>10</v>
      </c>
      <c r="B233" t="s">
        <v>38</v>
      </c>
    </row>
    <row r="234" spans="1:2" x14ac:dyDescent="0.35">
      <c r="A234">
        <f t="shared" si="8"/>
        <v>10</v>
      </c>
      <c r="B234" t="s">
        <v>38</v>
      </c>
    </row>
    <row r="235" spans="1:2" x14ac:dyDescent="0.35">
      <c r="A235">
        <f t="shared" si="8"/>
        <v>10</v>
      </c>
      <c r="B235" t="s">
        <v>38</v>
      </c>
    </row>
    <row r="236" spans="1:2" x14ac:dyDescent="0.35">
      <c r="A236">
        <f t="shared" si="8"/>
        <v>10</v>
      </c>
      <c r="B236" t="s">
        <v>38</v>
      </c>
    </row>
    <row r="237" spans="1:2" x14ac:dyDescent="0.35">
      <c r="A237">
        <f t="shared" si="8"/>
        <v>10</v>
      </c>
      <c r="B237" t="s">
        <v>38</v>
      </c>
    </row>
    <row r="238" spans="1:2" x14ac:dyDescent="0.35">
      <c r="A238">
        <f t="shared" si="8"/>
        <v>10</v>
      </c>
      <c r="B238" t="s">
        <v>38</v>
      </c>
    </row>
    <row r="239" spans="1:2" x14ac:dyDescent="0.35">
      <c r="A239">
        <f t="shared" si="8"/>
        <v>10</v>
      </c>
      <c r="B239" t="s">
        <v>38</v>
      </c>
    </row>
    <row r="240" spans="1:2" x14ac:dyDescent="0.35">
      <c r="A240">
        <f t="shared" si="8"/>
        <v>10</v>
      </c>
      <c r="B240" t="s">
        <v>38</v>
      </c>
    </row>
    <row r="241" spans="1:2" x14ac:dyDescent="0.35">
      <c r="A241">
        <f t="shared" si="8"/>
        <v>10</v>
      </c>
      <c r="B241" t="s">
        <v>38</v>
      </c>
    </row>
    <row r="242" spans="1:2" x14ac:dyDescent="0.35">
      <c r="A242">
        <f t="shared" si="8"/>
        <v>10</v>
      </c>
      <c r="B242" t="s">
        <v>38</v>
      </c>
    </row>
    <row r="243" spans="1:2" x14ac:dyDescent="0.35">
      <c r="A243">
        <f t="shared" si="8"/>
        <v>10</v>
      </c>
      <c r="B243" t="s">
        <v>38</v>
      </c>
    </row>
    <row r="244" spans="1:2" x14ac:dyDescent="0.35">
      <c r="A244">
        <f t="shared" si="8"/>
        <v>10</v>
      </c>
      <c r="B244" t="s">
        <v>38</v>
      </c>
    </row>
    <row r="245" spans="1:2" x14ac:dyDescent="0.35">
      <c r="A245">
        <f t="shared" si="8"/>
        <v>10</v>
      </c>
      <c r="B245" t="s">
        <v>38</v>
      </c>
    </row>
    <row r="246" spans="1:2" x14ac:dyDescent="0.35">
      <c r="A246">
        <f t="shared" si="8"/>
        <v>10</v>
      </c>
      <c r="B246" t="s">
        <v>38</v>
      </c>
    </row>
    <row r="247" spans="1:2" x14ac:dyDescent="0.35">
      <c r="A247">
        <f t="shared" si="8"/>
        <v>10</v>
      </c>
      <c r="B247" t="s">
        <v>38</v>
      </c>
    </row>
    <row r="248" spans="1:2" x14ac:dyDescent="0.35">
      <c r="A248">
        <f t="shared" si="8"/>
        <v>10</v>
      </c>
      <c r="B248" t="s">
        <v>38</v>
      </c>
    </row>
    <row r="249" spans="1:2" x14ac:dyDescent="0.35">
      <c r="A249">
        <f t="shared" si="8"/>
        <v>10</v>
      </c>
      <c r="B249" t="s">
        <v>38</v>
      </c>
    </row>
    <row r="250" spans="1:2" x14ac:dyDescent="0.35">
      <c r="A250">
        <f t="shared" si="8"/>
        <v>10</v>
      </c>
      <c r="B250" t="s">
        <v>38</v>
      </c>
    </row>
    <row r="251" spans="1:2" x14ac:dyDescent="0.35">
      <c r="A251">
        <f t="shared" si="8"/>
        <v>10</v>
      </c>
      <c r="B251" t="s">
        <v>38</v>
      </c>
    </row>
    <row r="252" spans="1:2" x14ac:dyDescent="0.35">
      <c r="A252">
        <f t="shared" si="8"/>
        <v>10</v>
      </c>
      <c r="B252" t="s">
        <v>38</v>
      </c>
    </row>
    <row r="253" spans="1:2" x14ac:dyDescent="0.35">
      <c r="A253">
        <f t="shared" si="8"/>
        <v>10</v>
      </c>
      <c r="B253" t="s">
        <v>38</v>
      </c>
    </row>
    <row r="254" spans="1:2" x14ac:dyDescent="0.35">
      <c r="A254">
        <f t="shared" si="8"/>
        <v>10</v>
      </c>
      <c r="B254" t="s">
        <v>38</v>
      </c>
    </row>
    <row r="255" spans="1:2" x14ac:dyDescent="0.35">
      <c r="A255">
        <f t="shared" si="8"/>
        <v>10</v>
      </c>
      <c r="B255" t="s">
        <v>38</v>
      </c>
    </row>
    <row r="256" spans="1:2" x14ac:dyDescent="0.35">
      <c r="A256">
        <f t="shared" si="8"/>
        <v>10</v>
      </c>
      <c r="B256" t="s">
        <v>38</v>
      </c>
    </row>
    <row r="257" spans="1:2" x14ac:dyDescent="0.35">
      <c r="A257">
        <f t="shared" si="8"/>
        <v>10</v>
      </c>
      <c r="B257" t="s">
        <v>38</v>
      </c>
    </row>
    <row r="258" spans="1:2" x14ac:dyDescent="0.35">
      <c r="A258">
        <f t="shared" si="8"/>
        <v>10</v>
      </c>
      <c r="B258" t="s">
        <v>38</v>
      </c>
    </row>
    <row r="259" spans="1:2" x14ac:dyDescent="0.35">
      <c r="A259">
        <f t="shared" ref="A259:A322" si="9">IF(B259=B258,A258,A258+1)</f>
        <v>10</v>
      </c>
      <c r="B259" t="s">
        <v>38</v>
      </c>
    </row>
    <row r="260" spans="1:2" x14ac:dyDescent="0.35">
      <c r="A260">
        <f t="shared" si="9"/>
        <v>10</v>
      </c>
      <c r="B260" t="s">
        <v>38</v>
      </c>
    </row>
    <row r="261" spans="1:2" x14ac:dyDescent="0.35">
      <c r="A261">
        <f t="shared" si="9"/>
        <v>10</v>
      </c>
      <c r="B261" t="s">
        <v>38</v>
      </c>
    </row>
    <row r="262" spans="1:2" x14ac:dyDescent="0.35">
      <c r="A262">
        <f t="shared" si="9"/>
        <v>10</v>
      </c>
      <c r="B262" t="s">
        <v>38</v>
      </c>
    </row>
    <row r="263" spans="1:2" x14ac:dyDescent="0.35">
      <c r="A263">
        <f t="shared" si="9"/>
        <v>10</v>
      </c>
      <c r="B263" t="s">
        <v>38</v>
      </c>
    </row>
    <row r="264" spans="1:2" x14ac:dyDescent="0.35">
      <c r="A264">
        <f t="shared" si="9"/>
        <v>10</v>
      </c>
      <c r="B264" t="s">
        <v>38</v>
      </c>
    </row>
    <row r="265" spans="1:2" x14ac:dyDescent="0.35">
      <c r="A265">
        <f t="shared" si="9"/>
        <v>10</v>
      </c>
      <c r="B265" t="s">
        <v>38</v>
      </c>
    </row>
    <row r="266" spans="1:2" x14ac:dyDescent="0.35">
      <c r="A266">
        <f t="shared" si="9"/>
        <v>10</v>
      </c>
      <c r="B266" t="s">
        <v>38</v>
      </c>
    </row>
    <row r="267" spans="1:2" x14ac:dyDescent="0.35">
      <c r="A267">
        <f t="shared" si="9"/>
        <v>10</v>
      </c>
      <c r="B267" t="s">
        <v>38</v>
      </c>
    </row>
    <row r="268" spans="1:2" x14ac:dyDescent="0.35">
      <c r="A268">
        <f t="shared" si="9"/>
        <v>10</v>
      </c>
      <c r="B268" t="s">
        <v>38</v>
      </c>
    </row>
    <row r="269" spans="1:2" x14ac:dyDescent="0.35">
      <c r="A269">
        <f t="shared" si="9"/>
        <v>10</v>
      </c>
      <c r="B269" t="s">
        <v>38</v>
      </c>
    </row>
    <row r="270" spans="1:2" x14ac:dyDescent="0.35">
      <c r="A270">
        <f t="shared" si="9"/>
        <v>10</v>
      </c>
      <c r="B270" t="s">
        <v>38</v>
      </c>
    </row>
    <row r="271" spans="1:2" x14ac:dyDescent="0.35">
      <c r="A271">
        <f t="shared" si="9"/>
        <v>10</v>
      </c>
      <c r="B271" t="s">
        <v>38</v>
      </c>
    </row>
    <row r="272" spans="1:2" x14ac:dyDescent="0.35">
      <c r="A272">
        <f t="shared" si="9"/>
        <v>10</v>
      </c>
      <c r="B272" t="s">
        <v>38</v>
      </c>
    </row>
    <row r="273" spans="1:2" x14ac:dyDescent="0.35">
      <c r="A273">
        <f t="shared" si="9"/>
        <v>10</v>
      </c>
      <c r="B273" t="s">
        <v>38</v>
      </c>
    </row>
    <row r="274" spans="1:2" x14ac:dyDescent="0.35">
      <c r="A274">
        <f t="shared" si="9"/>
        <v>10</v>
      </c>
      <c r="B274" t="s">
        <v>38</v>
      </c>
    </row>
    <row r="275" spans="1:2" x14ac:dyDescent="0.35">
      <c r="A275">
        <f t="shared" si="9"/>
        <v>10</v>
      </c>
      <c r="B275" t="s">
        <v>38</v>
      </c>
    </row>
    <row r="276" spans="1:2" x14ac:dyDescent="0.35">
      <c r="A276">
        <f t="shared" si="9"/>
        <v>10</v>
      </c>
      <c r="B276" t="s">
        <v>38</v>
      </c>
    </row>
    <row r="277" spans="1:2" x14ac:dyDescent="0.35">
      <c r="A277">
        <f t="shared" si="9"/>
        <v>10</v>
      </c>
      <c r="B277" t="s">
        <v>38</v>
      </c>
    </row>
    <row r="278" spans="1:2" x14ac:dyDescent="0.35">
      <c r="A278">
        <f t="shared" si="9"/>
        <v>10</v>
      </c>
      <c r="B278" t="s">
        <v>38</v>
      </c>
    </row>
    <row r="279" spans="1:2" x14ac:dyDescent="0.35">
      <c r="A279">
        <f t="shared" si="9"/>
        <v>10</v>
      </c>
      <c r="B279" t="s">
        <v>38</v>
      </c>
    </row>
    <row r="280" spans="1:2" x14ac:dyDescent="0.35">
      <c r="A280">
        <f t="shared" si="9"/>
        <v>10</v>
      </c>
      <c r="B280" t="s">
        <v>38</v>
      </c>
    </row>
    <row r="281" spans="1:2" x14ac:dyDescent="0.35">
      <c r="A281">
        <f t="shared" si="9"/>
        <v>10</v>
      </c>
      <c r="B281" t="s">
        <v>38</v>
      </c>
    </row>
    <row r="282" spans="1:2" x14ac:dyDescent="0.35">
      <c r="A282">
        <f t="shared" si="9"/>
        <v>10</v>
      </c>
      <c r="B282" t="s">
        <v>38</v>
      </c>
    </row>
    <row r="283" spans="1:2" x14ac:dyDescent="0.35">
      <c r="A283">
        <f t="shared" si="9"/>
        <v>10</v>
      </c>
      <c r="B283" t="s">
        <v>38</v>
      </c>
    </row>
    <row r="284" spans="1:2" x14ac:dyDescent="0.35">
      <c r="A284">
        <f t="shared" si="9"/>
        <v>10</v>
      </c>
      <c r="B284" t="s">
        <v>38</v>
      </c>
    </row>
    <row r="285" spans="1:2" x14ac:dyDescent="0.35">
      <c r="A285">
        <f t="shared" si="9"/>
        <v>10</v>
      </c>
      <c r="B285" t="s">
        <v>38</v>
      </c>
    </row>
    <row r="286" spans="1:2" x14ac:dyDescent="0.35">
      <c r="A286">
        <f t="shared" si="9"/>
        <v>10</v>
      </c>
      <c r="B286" t="s">
        <v>38</v>
      </c>
    </row>
    <row r="287" spans="1:2" x14ac:dyDescent="0.35">
      <c r="A287">
        <f t="shared" si="9"/>
        <v>10</v>
      </c>
      <c r="B287" t="s">
        <v>38</v>
      </c>
    </row>
    <row r="288" spans="1:2" x14ac:dyDescent="0.35">
      <c r="A288">
        <f t="shared" si="9"/>
        <v>10</v>
      </c>
      <c r="B288" t="s">
        <v>38</v>
      </c>
    </row>
    <row r="289" spans="1:2" x14ac:dyDescent="0.35">
      <c r="A289">
        <f t="shared" si="9"/>
        <v>10</v>
      </c>
      <c r="B289" t="s">
        <v>38</v>
      </c>
    </row>
    <row r="290" spans="1:2" x14ac:dyDescent="0.35">
      <c r="A290">
        <f t="shared" si="9"/>
        <v>10</v>
      </c>
      <c r="B290" t="s">
        <v>38</v>
      </c>
    </row>
    <row r="291" spans="1:2" x14ac:dyDescent="0.35">
      <c r="A291">
        <f t="shared" si="9"/>
        <v>10</v>
      </c>
      <c r="B291" t="s">
        <v>38</v>
      </c>
    </row>
    <row r="292" spans="1:2" x14ac:dyDescent="0.35">
      <c r="A292">
        <f t="shared" si="9"/>
        <v>10</v>
      </c>
      <c r="B292" t="s">
        <v>38</v>
      </c>
    </row>
    <row r="293" spans="1:2" x14ac:dyDescent="0.35">
      <c r="A293">
        <f t="shared" si="9"/>
        <v>10</v>
      </c>
      <c r="B293" t="s">
        <v>38</v>
      </c>
    </row>
    <row r="294" spans="1:2" x14ac:dyDescent="0.35">
      <c r="A294">
        <f t="shared" si="9"/>
        <v>10</v>
      </c>
      <c r="B294" t="s">
        <v>38</v>
      </c>
    </row>
    <row r="295" spans="1:2" x14ac:dyDescent="0.35">
      <c r="A295">
        <f t="shared" si="9"/>
        <v>10</v>
      </c>
      <c r="B295" t="s">
        <v>38</v>
      </c>
    </row>
    <row r="296" spans="1:2" x14ac:dyDescent="0.35">
      <c r="A296">
        <f t="shared" si="9"/>
        <v>10</v>
      </c>
      <c r="B296" t="s">
        <v>38</v>
      </c>
    </row>
    <row r="297" spans="1:2" x14ac:dyDescent="0.35">
      <c r="A297">
        <f t="shared" si="9"/>
        <v>10</v>
      </c>
      <c r="B297" t="s">
        <v>38</v>
      </c>
    </row>
    <row r="298" spans="1:2" x14ac:dyDescent="0.35">
      <c r="A298">
        <f t="shared" si="9"/>
        <v>10</v>
      </c>
      <c r="B298" t="s">
        <v>38</v>
      </c>
    </row>
    <row r="299" spans="1:2" x14ac:dyDescent="0.35">
      <c r="A299">
        <f t="shared" si="9"/>
        <v>10</v>
      </c>
      <c r="B299" t="s">
        <v>38</v>
      </c>
    </row>
    <row r="300" spans="1:2" x14ac:dyDescent="0.35">
      <c r="A300">
        <f t="shared" si="9"/>
        <v>10</v>
      </c>
      <c r="B300" t="s">
        <v>38</v>
      </c>
    </row>
    <row r="301" spans="1:2" x14ac:dyDescent="0.35">
      <c r="A301">
        <f t="shared" si="9"/>
        <v>10</v>
      </c>
      <c r="B301" t="s">
        <v>38</v>
      </c>
    </row>
    <row r="302" spans="1:2" x14ac:dyDescent="0.35">
      <c r="A302">
        <f t="shared" si="9"/>
        <v>10</v>
      </c>
      <c r="B302" t="s">
        <v>38</v>
      </c>
    </row>
    <row r="303" spans="1:2" x14ac:dyDescent="0.35">
      <c r="A303">
        <f t="shared" si="9"/>
        <v>10</v>
      </c>
      <c r="B303" t="s">
        <v>38</v>
      </c>
    </row>
    <row r="304" spans="1:2" x14ac:dyDescent="0.35">
      <c r="A304">
        <f t="shared" si="9"/>
        <v>10</v>
      </c>
      <c r="B304" t="s">
        <v>38</v>
      </c>
    </row>
    <row r="305" spans="1:2" x14ac:dyDescent="0.35">
      <c r="A305">
        <f t="shared" si="9"/>
        <v>10</v>
      </c>
      <c r="B305" t="s">
        <v>38</v>
      </c>
    </row>
    <row r="306" spans="1:2" x14ac:dyDescent="0.35">
      <c r="A306">
        <f t="shared" si="9"/>
        <v>10</v>
      </c>
      <c r="B306" t="s">
        <v>38</v>
      </c>
    </row>
    <row r="307" spans="1:2" x14ac:dyDescent="0.35">
      <c r="A307">
        <f t="shared" si="9"/>
        <v>10</v>
      </c>
      <c r="B307" t="s">
        <v>38</v>
      </c>
    </row>
    <row r="308" spans="1:2" x14ac:dyDescent="0.35">
      <c r="A308">
        <f t="shared" si="9"/>
        <v>10</v>
      </c>
      <c r="B308" t="s">
        <v>38</v>
      </c>
    </row>
    <row r="309" spans="1:2" x14ac:dyDescent="0.35">
      <c r="A309">
        <f t="shared" si="9"/>
        <v>10</v>
      </c>
      <c r="B309" t="s">
        <v>38</v>
      </c>
    </row>
    <row r="310" spans="1:2" x14ac:dyDescent="0.35">
      <c r="A310">
        <f t="shared" si="9"/>
        <v>10</v>
      </c>
      <c r="B310" t="s">
        <v>38</v>
      </c>
    </row>
    <row r="311" spans="1:2" x14ac:dyDescent="0.35">
      <c r="A311">
        <f t="shared" si="9"/>
        <v>10</v>
      </c>
      <c r="B311" t="s">
        <v>38</v>
      </c>
    </row>
    <row r="312" spans="1:2" x14ac:dyDescent="0.35">
      <c r="A312">
        <f t="shared" si="9"/>
        <v>10</v>
      </c>
      <c r="B312" t="s">
        <v>38</v>
      </c>
    </row>
    <row r="313" spans="1:2" x14ac:dyDescent="0.35">
      <c r="A313">
        <f t="shared" si="9"/>
        <v>10</v>
      </c>
      <c r="B313" t="s">
        <v>38</v>
      </c>
    </row>
    <row r="314" spans="1:2" x14ac:dyDescent="0.35">
      <c r="A314">
        <f t="shared" si="9"/>
        <v>10</v>
      </c>
      <c r="B314" t="s">
        <v>38</v>
      </c>
    </row>
    <row r="315" spans="1:2" x14ac:dyDescent="0.35">
      <c r="A315">
        <f t="shared" si="9"/>
        <v>10</v>
      </c>
      <c r="B315" t="s">
        <v>38</v>
      </c>
    </row>
    <row r="316" spans="1:2" x14ac:dyDescent="0.35">
      <c r="A316">
        <f t="shared" si="9"/>
        <v>10</v>
      </c>
      <c r="B316" t="s">
        <v>38</v>
      </c>
    </row>
    <row r="317" spans="1:2" x14ac:dyDescent="0.35">
      <c r="A317">
        <f t="shared" si="9"/>
        <v>10</v>
      </c>
      <c r="B317" t="s">
        <v>38</v>
      </c>
    </row>
    <row r="318" spans="1:2" x14ac:dyDescent="0.35">
      <c r="A318">
        <f t="shared" si="9"/>
        <v>10</v>
      </c>
      <c r="B318" t="s">
        <v>38</v>
      </c>
    </row>
    <row r="319" spans="1:2" x14ac:dyDescent="0.35">
      <c r="A319">
        <f t="shared" si="9"/>
        <v>11</v>
      </c>
      <c r="B319" t="s">
        <v>39</v>
      </c>
    </row>
    <row r="320" spans="1:2" x14ac:dyDescent="0.35">
      <c r="A320">
        <f t="shared" si="9"/>
        <v>11</v>
      </c>
      <c r="B320" t="s">
        <v>39</v>
      </c>
    </row>
    <row r="321" spans="1:2" x14ac:dyDescent="0.35">
      <c r="A321">
        <f t="shared" si="9"/>
        <v>11</v>
      </c>
      <c r="B321" t="s">
        <v>39</v>
      </c>
    </row>
    <row r="322" spans="1:2" x14ac:dyDescent="0.35">
      <c r="A322">
        <f t="shared" si="9"/>
        <v>11</v>
      </c>
      <c r="B322" t="s">
        <v>39</v>
      </c>
    </row>
    <row r="323" spans="1:2" x14ac:dyDescent="0.35">
      <c r="A323">
        <f t="shared" ref="A323:A386" si="10">IF(B323=B322,A322,A322+1)</f>
        <v>11</v>
      </c>
      <c r="B323" t="s">
        <v>39</v>
      </c>
    </row>
    <row r="324" spans="1:2" x14ac:dyDescent="0.35">
      <c r="A324">
        <f t="shared" si="10"/>
        <v>11</v>
      </c>
      <c r="B324" t="s">
        <v>39</v>
      </c>
    </row>
    <row r="325" spans="1:2" x14ac:dyDescent="0.35">
      <c r="A325">
        <f t="shared" si="10"/>
        <v>11</v>
      </c>
      <c r="B325" t="s">
        <v>39</v>
      </c>
    </row>
    <row r="326" spans="1:2" x14ac:dyDescent="0.35">
      <c r="A326">
        <f t="shared" si="10"/>
        <v>11</v>
      </c>
      <c r="B326" t="s">
        <v>39</v>
      </c>
    </row>
    <row r="327" spans="1:2" x14ac:dyDescent="0.35">
      <c r="A327">
        <f t="shared" si="10"/>
        <v>11</v>
      </c>
      <c r="B327" t="s">
        <v>39</v>
      </c>
    </row>
    <row r="328" spans="1:2" x14ac:dyDescent="0.35">
      <c r="A328">
        <f t="shared" si="10"/>
        <v>11</v>
      </c>
      <c r="B328" t="s">
        <v>39</v>
      </c>
    </row>
    <row r="329" spans="1:2" x14ac:dyDescent="0.35">
      <c r="A329">
        <f t="shared" si="10"/>
        <v>11</v>
      </c>
      <c r="B329" t="s">
        <v>39</v>
      </c>
    </row>
    <row r="330" spans="1:2" x14ac:dyDescent="0.35">
      <c r="A330">
        <f t="shared" si="10"/>
        <v>11</v>
      </c>
      <c r="B330" t="s">
        <v>39</v>
      </c>
    </row>
    <row r="331" spans="1:2" x14ac:dyDescent="0.35">
      <c r="A331">
        <f t="shared" si="10"/>
        <v>11</v>
      </c>
      <c r="B331" t="s">
        <v>39</v>
      </c>
    </row>
    <row r="332" spans="1:2" x14ac:dyDescent="0.35">
      <c r="A332">
        <f t="shared" si="10"/>
        <v>11</v>
      </c>
      <c r="B332" t="s">
        <v>39</v>
      </c>
    </row>
    <row r="333" spans="1:2" x14ac:dyDescent="0.35">
      <c r="A333">
        <f t="shared" si="10"/>
        <v>12</v>
      </c>
      <c r="B333" t="s">
        <v>118</v>
      </c>
    </row>
    <row r="334" spans="1:2" x14ac:dyDescent="0.35">
      <c r="A334">
        <f t="shared" si="10"/>
        <v>12</v>
      </c>
      <c r="B334" t="s">
        <v>118</v>
      </c>
    </row>
    <row r="335" spans="1:2" x14ac:dyDescent="0.35">
      <c r="A335">
        <f t="shared" si="10"/>
        <v>12</v>
      </c>
      <c r="B335" t="s">
        <v>118</v>
      </c>
    </row>
    <row r="336" spans="1:2" x14ac:dyDescent="0.35">
      <c r="A336">
        <f t="shared" si="10"/>
        <v>12</v>
      </c>
      <c r="B336" t="s">
        <v>118</v>
      </c>
    </row>
    <row r="337" spans="1:2" x14ac:dyDescent="0.35">
      <c r="A337">
        <f t="shared" si="10"/>
        <v>12</v>
      </c>
      <c r="B337" t="s">
        <v>118</v>
      </c>
    </row>
    <row r="338" spans="1:2" x14ac:dyDescent="0.35">
      <c r="A338">
        <f t="shared" si="10"/>
        <v>13</v>
      </c>
      <c r="B338" t="s">
        <v>41</v>
      </c>
    </row>
    <row r="339" spans="1:2" x14ac:dyDescent="0.35">
      <c r="A339">
        <f t="shared" si="10"/>
        <v>13</v>
      </c>
      <c r="B339" t="s">
        <v>41</v>
      </c>
    </row>
    <row r="340" spans="1:2" x14ac:dyDescent="0.35">
      <c r="A340">
        <f t="shared" si="10"/>
        <v>13</v>
      </c>
      <c r="B340" t="s">
        <v>41</v>
      </c>
    </row>
    <row r="341" spans="1:2" x14ac:dyDescent="0.35">
      <c r="A341">
        <f t="shared" si="10"/>
        <v>13</v>
      </c>
      <c r="B341" t="s">
        <v>41</v>
      </c>
    </row>
    <row r="342" spans="1:2" x14ac:dyDescent="0.35">
      <c r="A342">
        <f t="shared" si="10"/>
        <v>13</v>
      </c>
      <c r="B342" t="s">
        <v>41</v>
      </c>
    </row>
    <row r="343" spans="1:2" x14ac:dyDescent="0.35">
      <c r="A343">
        <f t="shared" si="10"/>
        <v>13</v>
      </c>
      <c r="B343" t="s">
        <v>41</v>
      </c>
    </row>
    <row r="344" spans="1:2" x14ac:dyDescent="0.35">
      <c r="A344">
        <f t="shared" si="10"/>
        <v>13</v>
      </c>
      <c r="B344" t="s">
        <v>41</v>
      </c>
    </row>
    <row r="345" spans="1:2" x14ac:dyDescent="0.35">
      <c r="A345">
        <f t="shared" si="10"/>
        <v>13</v>
      </c>
      <c r="B345" t="s">
        <v>41</v>
      </c>
    </row>
    <row r="346" spans="1:2" x14ac:dyDescent="0.35">
      <c r="A346">
        <f t="shared" si="10"/>
        <v>13</v>
      </c>
      <c r="B346" t="s">
        <v>41</v>
      </c>
    </row>
    <row r="347" spans="1:2" x14ac:dyDescent="0.35">
      <c r="A347">
        <f t="shared" si="10"/>
        <v>13</v>
      </c>
      <c r="B347" t="s">
        <v>41</v>
      </c>
    </row>
    <row r="348" spans="1:2" x14ac:dyDescent="0.35">
      <c r="A348">
        <f t="shared" si="10"/>
        <v>13</v>
      </c>
      <c r="B348" t="s">
        <v>41</v>
      </c>
    </row>
    <row r="349" spans="1:2" x14ac:dyDescent="0.35">
      <c r="A349">
        <f t="shared" si="10"/>
        <v>13</v>
      </c>
      <c r="B349" t="s">
        <v>41</v>
      </c>
    </row>
    <row r="350" spans="1:2" x14ac:dyDescent="0.35">
      <c r="A350">
        <f t="shared" si="10"/>
        <v>13</v>
      </c>
      <c r="B350" t="s">
        <v>41</v>
      </c>
    </row>
    <row r="351" spans="1:2" x14ac:dyDescent="0.35">
      <c r="A351">
        <f t="shared" si="10"/>
        <v>13</v>
      </c>
      <c r="B351" t="s">
        <v>41</v>
      </c>
    </row>
    <row r="352" spans="1:2" x14ac:dyDescent="0.35">
      <c r="A352">
        <f t="shared" si="10"/>
        <v>13</v>
      </c>
      <c r="B352" t="s">
        <v>41</v>
      </c>
    </row>
    <row r="353" spans="1:2" x14ac:dyDescent="0.35">
      <c r="A353">
        <f t="shared" si="10"/>
        <v>13</v>
      </c>
      <c r="B353" t="s">
        <v>41</v>
      </c>
    </row>
    <row r="354" spans="1:2" x14ac:dyDescent="0.35">
      <c r="A354">
        <f t="shared" si="10"/>
        <v>13</v>
      </c>
      <c r="B354" t="s">
        <v>41</v>
      </c>
    </row>
    <row r="355" spans="1:2" x14ac:dyDescent="0.35">
      <c r="A355">
        <f t="shared" si="10"/>
        <v>13</v>
      </c>
      <c r="B355" t="s">
        <v>41</v>
      </c>
    </row>
    <row r="356" spans="1:2" x14ac:dyDescent="0.35">
      <c r="A356">
        <f t="shared" si="10"/>
        <v>13</v>
      </c>
      <c r="B356" t="s">
        <v>41</v>
      </c>
    </row>
    <row r="357" spans="1:2" x14ac:dyDescent="0.35">
      <c r="A357">
        <f t="shared" si="10"/>
        <v>13</v>
      </c>
      <c r="B357" t="s">
        <v>41</v>
      </c>
    </row>
    <row r="358" spans="1:2" x14ac:dyDescent="0.35">
      <c r="A358">
        <f t="shared" si="10"/>
        <v>13</v>
      </c>
      <c r="B358" t="s">
        <v>41</v>
      </c>
    </row>
    <row r="359" spans="1:2" x14ac:dyDescent="0.35">
      <c r="A359">
        <f t="shared" si="10"/>
        <v>13</v>
      </c>
      <c r="B359" t="s">
        <v>41</v>
      </c>
    </row>
    <row r="360" spans="1:2" x14ac:dyDescent="0.35">
      <c r="A360">
        <f t="shared" si="10"/>
        <v>13</v>
      </c>
      <c r="B360" t="s">
        <v>41</v>
      </c>
    </row>
    <row r="361" spans="1:2" x14ac:dyDescent="0.35">
      <c r="A361">
        <f t="shared" si="10"/>
        <v>13</v>
      </c>
      <c r="B361" t="s">
        <v>41</v>
      </c>
    </row>
    <row r="362" spans="1:2" x14ac:dyDescent="0.35">
      <c r="A362">
        <f t="shared" si="10"/>
        <v>13</v>
      </c>
      <c r="B362" t="s">
        <v>41</v>
      </c>
    </row>
    <row r="363" spans="1:2" x14ac:dyDescent="0.35">
      <c r="A363">
        <f t="shared" si="10"/>
        <v>13</v>
      </c>
      <c r="B363" t="s">
        <v>41</v>
      </c>
    </row>
    <row r="364" spans="1:2" x14ac:dyDescent="0.35">
      <c r="A364">
        <f t="shared" si="10"/>
        <v>13</v>
      </c>
      <c r="B364" t="s">
        <v>41</v>
      </c>
    </row>
    <row r="365" spans="1:2" x14ac:dyDescent="0.35">
      <c r="A365">
        <f t="shared" si="10"/>
        <v>13</v>
      </c>
      <c r="B365" t="s">
        <v>41</v>
      </c>
    </row>
    <row r="366" spans="1:2" x14ac:dyDescent="0.35">
      <c r="A366">
        <f t="shared" si="10"/>
        <v>13</v>
      </c>
      <c r="B366" t="s">
        <v>41</v>
      </c>
    </row>
    <row r="367" spans="1:2" x14ac:dyDescent="0.35">
      <c r="A367">
        <f t="shared" si="10"/>
        <v>13</v>
      </c>
      <c r="B367" t="s">
        <v>41</v>
      </c>
    </row>
    <row r="368" spans="1:2" x14ac:dyDescent="0.35">
      <c r="A368">
        <f t="shared" si="10"/>
        <v>13</v>
      </c>
      <c r="B368" t="s">
        <v>41</v>
      </c>
    </row>
    <row r="369" spans="1:2" x14ac:dyDescent="0.35">
      <c r="A369">
        <f t="shared" si="10"/>
        <v>14</v>
      </c>
      <c r="B369" t="s">
        <v>42</v>
      </c>
    </row>
    <row r="370" spans="1:2" x14ac:dyDescent="0.35">
      <c r="A370">
        <f t="shared" si="10"/>
        <v>14</v>
      </c>
      <c r="B370" t="s">
        <v>42</v>
      </c>
    </row>
    <row r="371" spans="1:2" x14ac:dyDescent="0.35">
      <c r="A371">
        <f t="shared" si="10"/>
        <v>14</v>
      </c>
      <c r="B371" t="s">
        <v>42</v>
      </c>
    </row>
    <row r="372" spans="1:2" x14ac:dyDescent="0.35">
      <c r="A372">
        <f t="shared" si="10"/>
        <v>14</v>
      </c>
      <c r="B372" t="s">
        <v>42</v>
      </c>
    </row>
    <row r="373" spans="1:2" x14ac:dyDescent="0.35">
      <c r="A373">
        <f t="shared" si="10"/>
        <v>14</v>
      </c>
      <c r="B373" t="s">
        <v>42</v>
      </c>
    </row>
    <row r="374" spans="1:2" x14ac:dyDescent="0.35">
      <c r="A374">
        <f t="shared" si="10"/>
        <v>14</v>
      </c>
      <c r="B374" t="s">
        <v>42</v>
      </c>
    </row>
    <row r="375" spans="1:2" x14ac:dyDescent="0.35">
      <c r="A375">
        <f t="shared" si="10"/>
        <v>14</v>
      </c>
      <c r="B375" t="s">
        <v>42</v>
      </c>
    </row>
    <row r="376" spans="1:2" x14ac:dyDescent="0.35">
      <c r="A376">
        <f t="shared" si="10"/>
        <v>14</v>
      </c>
      <c r="B376" t="s">
        <v>42</v>
      </c>
    </row>
    <row r="377" spans="1:2" x14ac:dyDescent="0.35">
      <c r="A377">
        <f t="shared" si="10"/>
        <v>14</v>
      </c>
      <c r="B377" t="s">
        <v>42</v>
      </c>
    </row>
    <row r="378" spans="1:2" x14ac:dyDescent="0.35">
      <c r="A378">
        <f t="shared" si="10"/>
        <v>14</v>
      </c>
      <c r="B378" t="s">
        <v>42</v>
      </c>
    </row>
    <row r="379" spans="1:2" x14ac:dyDescent="0.35">
      <c r="A379">
        <f t="shared" si="10"/>
        <v>14</v>
      </c>
      <c r="B379" t="s">
        <v>42</v>
      </c>
    </row>
    <row r="380" spans="1:2" x14ac:dyDescent="0.35">
      <c r="A380">
        <f t="shared" si="10"/>
        <v>14</v>
      </c>
      <c r="B380" t="s">
        <v>42</v>
      </c>
    </row>
    <row r="381" spans="1:2" x14ac:dyDescent="0.35">
      <c r="A381">
        <f t="shared" si="10"/>
        <v>14</v>
      </c>
      <c r="B381" t="s">
        <v>42</v>
      </c>
    </row>
    <row r="382" spans="1:2" x14ac:dyDescent="0.35">
      <c r="A382">
        <f t="shared" si="10"/>
        <v>14</v>
      </c>
      <c r="B382" t="s">
        <v>42</v>
      </c>
    </row>
    <row r="383" spans="1:2" x14ac:dyDescent="0.35">
      <c r="A383">
        <f t="shared" si="10"/>
        <v>14</v>
      </c>
      <c r="B383" t="s">
        <v>42</v>
      </c>
    </row>
    <row r="384" spans="1:2" x14ac:dyDescent="0.35">
      <c r="A384">
        <f t="shared" si="10"/>
        <v>14</v>
      </c>
      <c r="B384" t="s">
        <v>42</v>
      </c>
    </row>
    <row r="385" spans="1:2" x14ac:dyDescent="0.35">
      <c r="A385">
        <f t="shared" si="10"/>
        <v>15</v>
      </c>
      <c r="B385" t="s">
        <v>74</v>
      </c>
    </row>
    <row r="386" spans="1:2" x14ac:dyDescent="0.35">
      <c r="A386">
        <f t="shared" si="10"/>
        <v>15</v>
      </c>
      <c r="B386" t="s">
        <v>74</v>
      </c>
    </row>
    <row r="387" spans="1:2" x14ac:dyDescent="0.35">
      <c r="A387">
        <f t="shared" ref="A387:A450" si="11">IF(B387=B386,A386,A386+1)</f>
        <v>15</v>
      </c>
      <c r="B387" t="s">
        <v>74</v>
      </c>
    </row>
    <row r="388" spans="1:2" x14ac:dyDescent="0.35">
      <c r="A388">
        <f t="shared" si="11"/>
        <v>15</v>
      </c>
      <c r="B388" t="s">
        <v>74</v>
      </c>
    </row>
    <row r="389" spans="1:2" x14ac:dyDescent="0.35">
      <c r="A389">
        <f t="shared" si="11"/>
        <v>15</v>
      </c>
      <c r="B389" t="s">
        <v>74</v>
      </c>
    </row>
    <row r="390" spans="1:2" x14ac:dyDescent="0.35">
      <c r="A390">
        <f t="shared" si="11"/>
        <v>15</v>
      </c>
      <c r="B390" t="s">
        <v>74</v>
      </c>
    </row>
    <row r="391" spans="1:2" x14ac:dyDescent="0.35">
      <c r="A391">
        <f t="shared" si="11"/>
        <v>15</v>
      </c>
      <c r="B391" t="s">
        <v>74</v>
      </c>
    </row>
    <row r="392" spans="1:2" x14ac:dyDescent="0.35">
      <c r="A392">
        <f t="shared" si="11"/>
        <v>15</v>
      </c>
      <c r="B392" t="s">
        <v>74</v>
      </c>
    </row>
    <row r="393" spans="1:2" x14ac:dyDescent="0.35">
      <c r="A393">
        <f t="shared" si="11"/>
        <v>15</v>
      </c>
      <c r="B393" t="s">
        <v>74</v>
      </c>
    </row>
    <row r="394" spans="1:2" x14ac:dyDescent="0.35">
      <c r="A394">
        <f t="shared" si="11"/>
        <v>15</v>
      </c>
      <c r="B394" t="s">
        <v>74</v>
      </c>
    </row>
    <row r="395" spans="1:2" x14ac:dyDescent="0.35">
      <c r="A395">
        <f t="shared" si="11"/>
        <v>15</v>
      </c>
      <c r="B395" t="s">
        <v>74</v>
      </c>
    </row>
    <row r="396" spans="1:2" x14ac:dyDescent="0.35">
      <c r="A396">
        <f t="shared" si="11"/>
        <v>15</v>
      </c>
      <c r="B396" t="s">
        <v>74</v>
      </c>
    </row>
    <row r="397" spans="1:2" x14ac:dyDescent="0.35">
      <c r="A397">
        <f t="shared" si="11"/>
        <v>16</v>
      </c>
      <c r="B397" t="s">
        <v>37</v>
      </c>
    </row>
    <row r="398" spans="1:2" x14ac:dyDescent="0.35">
      <c r="A398">
        <f t="shared" si="11"/>
        <v>16</v>
      </c>
      <c r="B398" t="s">
        <v>37</v>
      </c>
    </row>
    <row r="399" spans="1:2" x14ac:dyDescent="0.35">
      <c r="A399">
        <f t="shared" si="11"/>
        <v>16</v>
      </c>
      <c r="B399" t="s">
        <v>37</v>
      </c>
    </row>
    <row r="400" spans="1:2" x14ac:dyDescent="0.35">
      <c r="A400">
        <f t="shared" si="11"/>
        <v>16</v>
      </c>
      <c r="B400" t="s">
        <v>37</v>
      </c>
    </row>
    <row r="401" spans="1:2" x14ac:dyDescent="0.35">
      <c r="A401">
        <f t="shared" si="11"/>
        <v>16</v>
      </c>
      <c r="B401" t="s">
        <v>37</v>
      </c>
    </row>
    <row r="402" spans="1:2" x14ac:dyDescent="0.35">
      <c r="A402">
        <f t="shared" si="11"/>
        <v>16</v>
      </c>
      <c r="B402" t="s">
        <v>37</v>
      </c>
    </row>
    <row r="403" spans="1:2" x14ac:dyDescent="0.35">
      <c r="A403">
        <f t="shared" si="11"/>
        <v>16</v>
      </c>
      <c r="B403" t="s">
        <v>37</v>
      </c>
    </row>
    <row r="404" spans="1:2" x14ac:dyDescent="0.35">
      <c r="A404">
        <f t="shared" si="11"/>
        <v>16</v>
      </c>
      <c r="B404" t="s">
        <v>37</v>
      </c>
    </row>
    <row r="405" spans="1:2" x14ac:dyDescent="0.35">
      <c r="A405">
        <f t="shared" si="11"/>
        <v>16</v>
      </c>
      <c r="B405" t="s">
        <v>37</v>
      </c>
    </row>
    <row r="406" spans="1:2" x14ac:dyDescent="0.35">
      <c r="A406">
        <f t="shared" si="11"/>
        <v>16</v>
      </c>
      <c r="B406" t="s">
        <v>37</v>
      </c>
    </row>
    <row r="407" spans="1:2" x14ac:dyDescent="0.35">
      <c r="A407">
        <f t="shared" si="11"/>
        <v>16</v>
      </c>
      <c r="B407" t="s">
        <v>37</v>
      </c>
    </row>
    <row r="408" spans="1:2" x14ac:dyDescent="0.35">
      <c r="A408">
        <f t="shared" si="11"/>
        <v>16</v>
      </c>
      <c r="B408" t="s">
        <v>37</v>
      </c>
    </row>
    <row r="409" spans="1:2" x14ac:dyDescent="0.35">
      <c r="A409">
        <f t="shared" si="11"/>
        <v>16</v>
      </c>
      <c r="B409" t="s">
        <v>37</v>
      </c>
    </row>
    <row r="410" spans="1:2" x14ac:dyDescent="0.35">
      <c r="A410">
        <f t="shared" si="11"/>
        <v>16</v>
      </c>
      <c r="B410" t="s">
        <v>37</v>
      </c>
    </row>
    <row r="411" spans="1:2" x14ac:dyDescent="0.35">
      <c r="A411">
        <f t="shared" si="11"/>
        <v>16</v>
      </c>
      <c r="B411" t="s">
        <v>37</v>
      </c>
    </row>
    <row r="412" spans="1:2" x14ac:dyDescent="0.35">
      <c r="A412">
        <f t="shared" si="11"/>
        <v>16</v>
      </c>
      <c r="B412" t="s">
        <v>37</v>
      </c>
    </row>
    <row r="413" spans="1:2" x14ac:dyDescent="0.35">
      <c r="A413">
        <f t="shared" si="11"/>
        <v>16</v>
      </c>
      <c r="B413" t="s">
        <v>37</v>
      </c>
    </row>
    <row r="414" spans="1:2" x14ac:dyDescent="0.35">
      <c r="A414">
        <f t="shared" si="11"/>
        <v>16</v>
      </c>
      <c r="B414" t="s">
        <v>37</v>
      </c>
    </row>
    <row r="415" spans="1:2" x14ac:dyDescent="0.35">
      <c r="A415">
        <f t="shared" si="11"/>
        <v>16</v>
      </c>
      <c r="B415" t="s">
        <v>37</v>
      </c>
    </row>
    <row r="416" spans="1:2" x14ac:dyDescent="0.35">
      <c r="A416">
        <f t="shared" si="11"/>
        <v>16</v>
      </c>
      <c r="B416" t="s">
        <v>37</v>
      </c>
    </row>
    <row r="417" spans="1:2" x14ac:dyDescent="0.35">
      <c r="A417">
        <f t="shared" si="11"/>
        <v>16</v>
      </c>
      <c r="B417" t="s">
        <v>37</v>
      </c>
    </row>
    <row r="418" spans="1:2" x14ac:dyDescent="0.35">
      <c r="A418">
        <f t="shared" si="11"/>
        <v>16</v>
      </c>
      <c r="B418" t="s">
        <v>37</v>
      </c>
    </row>
    <row r="419" spans="1:2" x14ac:dyDescent="0.35">
      <c r="A419">
        <f t="shared" si="11"/>
        <v>16</v>
      </c>
      <c r="B419" t="s">
        <v>37</v>
      </c>
    </row>
    <row r="420" spans="1:2" x14ac:dyDescent="0.35">
      <c r="A420">
        <f t="shared" si="11"/>
        <v>16</v>
      </c>
      <c r="B420" t="s">
        <v>37</v>
      </c>
    </row>
    <row r="421" spans="1:2" x14ac:dyDescent="0.35">
      <c r="A421">
        <f t="shared" si="11"/>
        <v>17</v>
      </c>
      <c r="B421" t="s">
        <v>43</v>
      </c>
    </row>
    <row r="422" spans="1:2" x14ac:dyDescent="0.35">
      <c r="A422">
        <f t="shared" si="11"/>
        <v>17</v>
      </c>
      <c r="B422" t="s">
        <v>43</v>
      </c>
    </row>
    <row r="423" spans="1:2" x14ac:dyDescent="0.35">
      <c r="A423">
        <f t="shared" si="11"/>
        <v>17</v>
      </c>
      <c r="B423" t="s">
        <v>43</v>
      </c>
    </row>
    <row r="424" spans="1:2" x14ac:dyDescent="0.35">
      <c r="A424">
        <f t="shared" si="11"/>
        <v>17</v>
      </c>
      <c r="B424" t="s">
        <v>43</v>
      </c>
    </row>
    <row r="425" spans="1:2" x14ac:dyDescent="0.35">
      <c r="A425">
        <f t="shared" si="11"/>
        <v>17</v>
      </c>
      <c r="B425" t="s">
        <v>43</v>
      </c>
    </row>
    <row r="426" spans="1:2" x14ac:dyDescent="0.35">
      <c r="A426">
        <f t="shared" si="11"/>
        <v>17</v>
      </c>
      <c r="B426" t="s">
        <v>43</v>
      </c>
    </row>
    <row r="427" spans="1:2" x14ac:dyDescent="0.35">
      <c r="A427">
        <f t="shared" si="11"/>
        <v>17</v>
      </c>
      <c r="B427" t="s">
        <v>43</v>
      </c>
    </row>
    <row r="428" spans="1:2" x14ac:dyDescent="0.35">
      <c r="A428">
        <f t="shared" si="11"/>
        <v>17</v>
      </c>
      <c r="B428" t="s">
        <v>43</v>
      </c>
    </row>
    <row r="429" spans="1:2" x14ac:dyDescent="0.35">
      <c r="A429">
        <f t="shared" si="11"/>
        <v>17</v>
      </c>
      <c r="B429" t="s">
        <v>43</v>
      </c>
    </row>
    <row r="430" spans="1:2" x14ac:dyDescent="0.35">
      <c r="A430">
        <f t="shared" si="11"/>
        <v>17</v>
      </c>
      <c r="B430" t="s">
        <v>43</v>
      </c>
    </row>
    <row r="431" spans="1:2" x14ac:dyDescent="0.35">
      <c r="A431">
        <f t="shared" si="11"/>
        <v>17</v>
      </c>
      <c r="B431" t="s">
        <v>43</v>
      </c>
    </row>
    <row r="432" spans="1:2" x14ac:dyDescent="0.35">
      <c r="A432">
        <f t="shared" si="11"/>
        <v>17</v>
      </c>
      <c r="B432" t="s">
        <v>43</v>
      </c>
    </row>
    <row r="433" spans="1:2" x14ac:dyDescent="0.35">
      <c r="A433">
        <f t="shared" si="11"/>
        <v>17</v>
      </c>
      <c r="B433" t="s">
        <v>43</v>
      </c>
    </row>
    <row r="434" spans="1:2" x14ac:dyDescent="0.35">
      <c r="A434">
        <f t="shared" si="11"/>
        <v>17</v>
      </c>
      <c r="B434" t="s">
        <v>43</v>
      </c>
    </row>
    <row r="435" spans="1:2" x14ac:dyDescent="0.35">
      <c r="A435">
        <f t="shared" si="11"/>
        <v>18</v>
      </c>
      <c r="B435" t="s">
        <v>44</v>
      </c>
    </row>
    <row r="436" spans="1:2" x14ac:dyDescent="0.35">
      <c r="A436">
        <f t="shared" si="11"/>
        <v>18</v>
      </c>
      <c r="B436" t="s">
        <v>44</v>
      </c>
    </row>
    <row r="437" spans="1:2" x14ac:dyDescent="0.35">
      <c r="A437">
        <f t="shared" si="11"/>
        <v>18</v>
      </c>
      <c r="B437" t="s">
        <v>44</v>
      </c>
    </row>
    <row r="438" spans="1:2" x14ac:dyDescent="0.35">
      <c r="A438">
        <f t="shared" si="11"/>
        <v>18</v>
      </c>
      <c r="B438" t="s">
        <v>44</v>
      </c>
    </row>
    <row r="439" spans="1:2" x14ac:dyDescent="0.35">
      <c r="A439">
        <f t="shared" si="11"/>
        <v>18</v>
      </c>
      <c r="B439" t="s">
        <v>44</v>
      </c>
    </row>
    <row r="440" spans="1:2" x14ac:dyDescent="0.35">
      <c r="A440">
        <f t="shared" si="11"/>
        <v>18</v>
      </c>
      <c r="B440" t="s">
        <v>44</v>
      </c>
    </row>
    <row r="441" spans="1:2" x14ac:dyDescent="0.35">
      <c r="A441">
        <f t="shared" si="11"/>
        <v>18</v>
      </c>
      <c r="B441" t="s">
        <v>44</v>
      </c>
    </row>
    <row r="442" spans="1:2" x14ac:dyDescent="0.35">
      <c r="A442">
        <f t="shared" si="11"/>
        <v>18</v>
      </c>
      <c r="B442" t="s">
        <v>44</v>
      </c>
    </row>
    <row r="443" spans="1:2" x14ac:dyDescent="0.35">
      <c r="A443">
        <f t="shared" si="11"/>
        <v>18</v>
      </c>
      <c r="B443" t="s">
        <v>44</v>
      </c>
    </row>
    <row r="444" spans="1:2" x14ac:dyDescent="0.35">
      <c r="A444">
        <f t="shared" si="11"/>
        <v>18</v>
      </c>
      <c r="B444" t="s">
        <v>44</v>
      </c>
    </row>
    <row r="445" spans="1:2" x14ac:dyDescent="0.35">
      <c r="A445">
        <f t="shared" si="11"/>
        <v>18</v>
      </c>
      <c r="B445" t="s">
        <v>44</v>
      </c>
    </row>
    <row r="446" spans="1:2" x14ac:dyDescent="0.35">
      <c r="A446">
        <f t="shared" si="11"/>
        <v>18</v>
      </c>
      <c r="B446" t="s">
        <v>44</v>
      </c>
    </row>
    <row r="447" spans="1:2" x14ac:dyDescent="0.35">
      <c r="A447">
        <f t="shared" si="11"/>
        <v>18</v>
      </c>
      <c r="B447" t="s">
        <v>44</v>
      </c>
    </row>
    <row r="448" spans="1:2" x14ac:dyDescent="0.35">
      <c r="A448">
        <f t="shared" si="11"/>
        <v>18</v>
      </c>
      <c r="B448" t="s">
        <v>44</v>
      </c>
    </row>
    <row r="449" spans="1:2" x14ac:dyDescent="0.35">
      <c r="A449">
        <f t="shared" si="11"/>
        <v>18</v>
      </c>
      <c r="B449" t="s">
        <v>44</v>
      </c>
    </row>
    <row r="450" spans="1:2" x14ac:dyDescent="0.35">
      <c r="A450">
        <f t="shared" si="11"/>
        <v>18</v>
      </c>
      <c r="B450" t="s">
        <v>44</v>
      </c>
    </row>
    <row r="451" spans="1:2" x14ac:dyDescent="0.35">
      <c r="A451">
        <f t="shared" ref="A451:A514" si="12">IF(B451=B450,A450,A450+1)</f>
        <v>19</v>
      </c>
      <c r="B451" t="s">
        <v>45</v>
      </c>
    </row>
    <row r="452" spans="1:2" x14ac:dyDescent="0.35">
      <c r="A452">
        <f t="shared" si="12"/>
        <v>19</v>
      </c>
      <c r="B452" t="s">
        <v>45</v>
      </c>
    </row>
    <row r="453" spans="1:2" x14ac:dyDescent="0.35">
      <c r="A453">
        <f t="shared" si="12"/>
        <v>19</v>
      </c>
      <c r="B453" t="s">
        <v>45</v>
      </c>
    </row>
    <row r="454" spans="1:2" x14ac:dyDescent="0.35">
      <c r="A454">
        <f t="shared" si="12"/>
        <v>19</v>
      </c>
      <c r="B454" t="s">
        <v>45</v>
      </c>
    </row>
    <row r="455" spans="1:2" x14ac:dyDescent="0.35">
      <c r="A455">
        <f t="shared" si="12"/>
        <v>19</v>
      </c>
      <c r="B455" t="s">
        <v>45</v>
      </c>
    </row>
    <row r="456" spans="1:2" x14ac:dyDescent="0.35">
      <c r="A456">
        <f t="shared" si="12"/>
        <v>19</v>
      </c>
      <c r="B456" t="s">
        <v>45</v>
      </c>
    </row>
    <row r="457" spans="1:2" x14ac:dyDescent="0.35">
      <c r="A457">
        <f t="shared" si="12"/>
        <v>19</v>
      </c>
      <c r="B457" t="s">
        <v>45</v>
      </c>
    </row>
    <row r="458" spans="1:2" x14ac:dyDescent="0.35">
      <c r="A458">
        <f t="shared" si="12"/>
        <v>19</v>
      </c>
      <c r="B458" t="s">
        <v>45</v>
      </c>
    </row>
    <row r="459" spans="1:2" x14ac:dyDescent="0.35">
      <c r="A459">
        <f t="shared" si="12"/>
        <v>19</v>
      </c>
      <c r="B459" t="s">
        <v>45</v>
      </c>
    </row>
    <row r="460" spans="1:2" x14ac:dyDescent="0.35">
      <c r="A460">
        <f t="shared" si="12"/>
        <v>19</v>
      </c>
      <c r="B460" t="s">
        <v>45</v>
      </c>
    </row>
    <row r="461" spans="1:2" x14ac:dyDescent="0.35">
      <c r="A461">
        <f t="shared" si="12"/>
        <v>19</v>
      </c>
      <c r="B461" t="s">
        <v>45</v>
      </c>
    </row>
    <row r="462" spans="1:2" x14ac:dyDescent="0.35">
      <c r="A462">
        <f t="shared" si="12"/>
        <v>19</v>
      </c>
      <c r="B462" t="s">
        <v>45</v>
      </c>
    </row>
    <row r="463" spans="1:2" x14ac:dyDescent="0.35">
      <c r="A463">
        <f t="shared" si="12"/>
        <v>19</v>
      </c>
      <c r="B463" t="s">
        <v>45</v>
      </c>
    </row>
    <row r="464" spans="1:2" x14ac:dyDescent="0.35">
      <c r="A464">
        <f t="shared" si="12"/>
        <v>19</v>
      </c>
      <c r="B464" t="s">
        <v>45</v>
      </c>
    </row>
    <row r="465" spans="1:2" x14ac:dyDescent="0.35">
      <c r="A465">
        <f t="shared" si="12"/>
        <v>20</v>
      </c>
      <c r="B465" t="s">
        <v>27</v>
      </c>
    </row>
    <row r="466" spans="1:2" x14ac:dyDescent="0.35">
      <c r="A466">
        <f t="shared" si="12"/>
        <v>20</v>
      </c>
      <c r="B466" t="s">
        <v>27</v>
      </c>
    </row>
    <row r="467" spans="1:2" x14ac:dyDescent="0.35">
      <c r="A467">
        <f t="shared" si="12"/>
        <v>20</v>
      </c>
      <c r="B467" t="s">
        <v>27</v>
      </c>
    </row>
    <row r="468" spans="1:2" x14ac:dyDescent="0.35">
      <c r="A468">
        <f t="shared" si="12"/>
        <v>20</v>
      </c>
      <c r="B468" t="s">
        <v>27</v>
      </c>
    </row>
    <row r="469" spans="1:2" x14ac:dyDescent="0.35">
      <c r="A469">
        <f t="shared" si="12"/>
        <v>20</v>
      </c>
      <c r="B469" t="s">
        <v>27</v>
      </c>
    </row>
    <row r="470" spans="1:2" x14ac:dyDescent="0.35">
      <c r="A470">
        <f t="shared" si="12"/>
        <v>20</v>
      </c>
      <c r="B470" t="s">
        <v>27</v>
      </c>
    </row>
    <row r="471" spans="1:2" x14ac:dyDescent="0.35">
      <c r="A471">
        <f t="shared" si="12"/>
        <v>20</v>
      </c>
      <c r="B471" t="s">
        <v>27</v>
      </c>
    </row>
    <row r="472" spans="1:2" x14ac:dyDescent="0.35">
      <c r="A472">
        <f t="shared" si="12"/>
        <v>20</v>
      </c>
      <c r="B472" t="s">
        <v>27</v>
      </c>
    </row>
    <row r="473" spans="1:2" x14ac:dyDescent="0.35">
      <c r="A473">
        <f t="shared" si="12"/>
        <v>20</v>
      </c>
      <c r="B473" t="s">
        <v>27</v>
      </c>
    </row>
    <row r="474" spans="1:2" x14ac:dyDescent="0.35">
      <c r="A474">
        <f t="shared" si="12"/>
        <v>20</v>
      </c>
      <c r="B474" t="s">
        <v>27</v>
      </c>
    </row>
    <row r="475" spans="1:2" x14ac:dyDescent="0.35">
      <c r="A475">
        <f t="shared" si="12"/>
        <v>20</v>
      </c>
      <c r="B475" t="s">
        <v>27</v>
      </c>
    </row>
    <row r="476" spans="1:2" x14ac:dyDescent="0.35">
      <c r="A476">
        <f t="shared" si="12"/>
        <v>20</v>
      </c>
      <c r="B476" t="s">
        <v>27</v>
      </c>
    </row>
    <row r="477" spans="1:2" x14ac:dyDescent="0.35">
      <c r="A477">
        <f t="shared" si="12"/>
        <v>20</v>
      </c>
      <c r="B477" t="s">
        <v>27</v>
      </c>
    </row>
    <row r="478" spans="1:2" x14ac:dyDescent="0.35">
      <c r="A478">
        <f t="shared" si="12"/>
        <v>20</v>
      </c>
      <c r="B478" t="s">
        <v>27</v>
      </c>
    </row>
    <row r="479" spans="1:2" x14ac:dyDescent="0.35">
      <c r="A479">
        <f t="shared" si="12"/>
        <v>20</v>
      </c>
      <c r="B479" t="s">
        <v>27</v>
      </c>
    </row>
    <row r="480" spans="1:2" x14ac:dyDescent="0.35">
      <c r="A480">
        <f t="shared" si="12"/>
        <v>20</v>
      </c>
      <c r="B480" t="s">
        <v>27</v>
      </c>
    </row>
    <row r="481" spans="1:2" x14ac:dyDescent="0.35">
      <c r="A481">
        <f t="shared" si="12"/>
        <v>20</v>
      </c>
      <c r="B481" t="s">
        <v>27</v>
      </c>
    </row>
    <row r="482" spans="1:2" x14ac:dyDescent="0.35">
      <c r="A482">
        <f t="shared" si="12"/>
        <v>20</v>
      </c>
      <c r="B482" t="s">
        <v>27</v>
      </c>
    </row>
    <row r="483" spans="1:2" x14ac:dyDescent="0.35">
      <c r="A483">
        <f t="shared" si="12"/>
        <v>20</v>
      </c>
      <c r="B483" t="s">
        <v>27</v>
      </c>
    </row>
    <row r="484" spans="1:2" x14ac:dyDescent="0.35">
      <c r="A484">
        <f t="shared" si="12"/>
        <v>20</v>
      </c>
      <c r="B484" t="s">
        <v>27</v>
      </c>
    </row>
    <row r="485" spans="1:2" x14ac:dyDescent="0.35">
      <c r="A485">
        <f t="shared" si="12"/>
        <v>20</v>
      </c>
      <c r="B485" t="s">
        <v>27</v>
      </c>
    </row>
    <row r="486" spans="1:2" x14ac:dyDescent="0.35">
      <c r="A486">
        <f t="shared" si="12"/>
        <v>20</v>
      </c>
      <c r="B486" t="s">
        <v>27</v>
      </c>
    </row>
    <row r="487" spans="1:2" x14ac:dyDescent="0.35">
      <c r="A487">
        <f t="shared" si="12"/>
        <v>20</v>
      </c>
      <c r="B487" t="s">
        <v>27</v>
      </c>
    </row>
    <row r="488" spans="1:2" x14ac:dyDescent="0.35">
      <c r="A488">
        <f t="shared" si="12"/>
        <v>20</v>
      </c>
      <c r="B488" t="s">
        <v>27</v>
      </c>
    </row>
    <row r="489" spans="1:2" x14ac:dyDescent="0.35">
      <c r="A489">
        <f t="shared" si="12"/>
        <v>20</v>
      </c>
      <c r="B489" t="s">
        <v>27</v>
      </c>
    </row>
    <row r="490" spans="1:2" x14ac:dyDescent="0.35">
      <c r="A490">
        <f t="shared" si="12"/>
        <v>20</v>
      </c>
      <c r="B490" t="s">
        <v>27</v>
      </c>
    </row>
    <row r="491" spans="1:2" x14ac:dyDescent="0.35">
      <c r="A491">
        <f t="shared" si="12"/>
        <v>20</v>
      </c>
      <c r="B491" t="s">
        <v>27</v>
      </c>
    </row>
    <row r="492" spans="1:2" x14ac:dyDescent="0.35">
      <c r="A492">
        <f t="shared" si="12"/>
        <v>20</v>
      </c>
      <c r="B492" t="s">
        <v>27</v>
      </c>
    </row>
    <row r="493" spans="1:2" x14ac:dyDescent="0.35">
      <c r="A493">
        <f t="shared" si="12"/>
        <v>20</v>
      </c>
      <c r="B493" t="s">
        <v>27</v>
      </c>
    </row>
    <row r="494" spans="1:2" x14ac:dyDescent="0.35">
      <c r="A494">
        <f t="shared" si="12"/>
        <v>20</v>
      </c>
      <c r="B494" t="s">
        <v>27</v>
      </c>
    </row>
    <row r="495" spans="1:2" x14ac:dyDescent="0.35">
      <c r="A495">
        <f t="shared" si="12"/>
        <v>20</v>
      </c>
      <c r="B495" t="s">
        <v>27</v>
      </c>
    </row>
    <row r="496" spans="1:2" x14ac:dyDescent="0.35">
      <c r="A496">
        <f t="shared" si="12"/>
        <v>20</v>
      </c>
      <c r="B496" t="s">
        <v>27</v>
      </c>
    </row>
    <row r="497" spans="1:2" x14ac:dyDescent="0.35">
      <c r="A497">
        <f t="shared" si="12"/>
        <v>20</v>
      </c>
      <c r="B497" t="s">
        <v>27</v>
      </c>
    </row>
    <row r="498" spans="1:2" x14ac:dyDescent="0.35">
      <c r="A498">
        <f t="shared" si="12"/>
        <v>20</v>
      </c>
      <c r="B498" t="s">
        <v>27</v>
      </c>
    </row>
    <row r="499" spans="1:2" x14ac:dyDescent="0.35">
      <c r="A499">
        <f t="shared" si="12"/>
        <v>20</v>
      </c>
      <c r="B499" t="s">
        <v>27</v>
      </c>
    </row>
    <row r="500" spans="1:2" x14ac:dyDescent="0.35">
      <c r="A500">
        <f t="shared" si="12"/>
        <v>20</v>
      </c>
      <c r="B500" t="s">
        <v>27</v>
      </c>
    </row>
    <row r="501" spans="1:2" x14ac:dyDescent="0.35">
      <c r="A501">
        <f t="shared" si="12"/>
        <v>20</v>
      </c>
      <c r="B501" t="s">
        <v>27</v>
      </c>
    </row>
    <row r="502" spans="1:2" x14ac:dyDescent="0.35">
      <c r="A502">
        <f t="shared" si="12"/>
        <v>20</v>
      </c>
      <c r="B502" t="s">
        <v>27</v>
      </c>
    </row>
    <row r="503" spans="1:2" x14ac:dyDescent="0.35">
      <c r="A503">
        <f t="shared" si="12"/>
        <v>20</v>
      </c>
      <c r="B503" t="s">
        <v>27</v>
      </c>
    </row>
    <row r="504" spans="1:2" x14ac:dyDescent="0.35">
      <c r="A504">
        <f t="shared" si="12"/>
        <v>20</v>
      </c>
      <c r="B504" t="s">
        <v>27</v>
      </c>
    </row>
    <row r="505" spans="1:2" x14ac:dyDescent="0.35">
      <c r="A505">
        <f t="shared" si="12"/>
        <v>20</v>
      </c>
      <c r="B505" t="s">
        <v>27</v>
      </c>
    </row>
    <row r="506" spans="1:2" x14ac:dyDescent="0.35">
      <c r="A506">
        <f t="shared" si="12"/>
        <v>20</v>
      </c>
      <c r="B506" t="s">
        <v>27</v>
      </c>
    </row>
    <row r="507" spans="1:2" x14ac:dyDescent="0.35">
      <c r="A507">
        <f t="shared" si="12"/>
        <v>20</v>
      </c>
      <c r="B507" t="s">
        <v>27</v>
      </c>
    </row>
    <row r="508" spans="1:2" x14ac:dyDescent="0.35">
      <c r="A508">
        <f t="shared" si="12"/>
        <v>20</v>
      </c>
      <c r="B508" t="s">
        <v>27</v>
      </c>
    </row>
    <row r="509" spans="1:2" x14ac:dyDescent="0.35">
      <c r="A509">
        <f t="shared" si="12"/>
        <v>20</v>
      </c>
      <c r="B509" t="s">
        <v>27</v>
      </c>
    </row>
    <row r="510" spans="1:2" x14ac:dyDescent="0.35">
      <c r="A510">
        <f t="shared" si="12"/>
        <v>20</v>
      </c>
      <c r="B510" t="s">
        <v>27</v>
      </c>
    </row>
    <row r="511" spans="1:2" x14ac:dyDescent="0.35">
      <c r="A511">
        <f t="shared" si="12"/>
        <v>20</v>
      </c>
      <c r="B511" t="s">
        <v>27</v>
      </c>
    </row>
    <row r="512" spans="1:2" x14ac:dyDescent="0.35">
      <c r="A512">
        <f t="shared" si="12"/>
        <v>20</v>
      </c>
      <c r="B512" t="s">
        <v>27</v>
      </c>
    </row>
    <row r="513" spans="1:2" x14ac:dyDescent="0.35">
      <c r="A513">
        <f t="shared" si="12"/>
        <v>20</v>
      </c>
      <c r="B513" t="s">
        <v>27</v>
      </c>
    </row>
    <row r="514" spans="1:2" x14ac:dyDescent="0.35">
      <c r="A514">
        <f t="shared" si="12"/>
        <v>20</v>
      </c>
      <c r="B514" t="s">
        <v>27</v>
      </c>
    </row>
    <row r="515" spans="1:2" x14ac:dyDescent="0.35">
      <c r="A515">
        <f t="shared" ref="A515:A578" si="13">IF(B515=B514,A514,A514+1)</f>
        <v>20</v>
      </c>
      <c r="B515" t="s">
        <v>27</v>
      </c>
    </row>
    <row r="516" spans="1:2" x14ac:dyDescent="0.35">
      <c r="A516">
        <f t="shared" si="13"/>
        <v>20</v>
      </c>
      <c r="B516" t="s">
        <v>27</v>
      </c>
    </row>
    <row r="517" spans="1:2" x14ac:dyDescent="0.35">
      <c r="A517">
        <f t="shared" si="13"/>
        <v>20</v>
      </c>
      <c r="B517" t="s">
        <v>27</v>
      </c>
    </row>
    <row r="518" spans="1:2" x14ac:dyDescent="0.35">
      <c r="A518">
        <f t="shared" si="13"/>
        <v>20</v>
      </c>
      <c r="B518" t="s">
        <v>27</v>
      </c>
    </row>
    <row r="519" spans="1:2" x14ac:dyDescent="0.35">
      <c r="A519">
        <f t="shared" si="13"/>
        <v>20</v>
      </c>
      <c r="B519" t="s">
        <v>27</v>
      </c>
    </row>
    <row r="520" spans="1:2" x14ac:dyDescent="0.35">
      <c r="A520">
        <f t="shared" si="13"/>
        <v>20</v>
      </c>
      <c r="B520" t="s">
        <v>27</v>
      </c>
    </row>
    <row r="521" spans="1:2" x14ac:dyDescent="0.35">
      <c r="A521">
        <f t="shared" si="13"/>
        <v>20</v>
      </c>
      <c r="B521" t="s">
        <v>27</v>
      </c>
    </row>
    <row r="522" spans="1:2" x14ac:dyDescent="0.35">
      <c r="A522">
        <f t="shared" si="13"/>
        <v>20</v>
      </c>
      <c r="B522" t="s">
        <v>27</v>
      </c>
    </row>
    <row r="523" spans="1:2" x14ac:dyDescent="0.35">
      <c r="A523">
        <f t="shared" si="13"/>
        <v>20</v>
      </c>
      <c r="B523" t="s">
        <v>27</v>
      </c>
    </row>
    <row r="524" spans="1:2" x14ac:dyDescent="0.35">
      <c r="A524">
        <f t="shared" si="13"/>
        <v>21</v>
      </c>
      <c r="B524" t="s">
        <v>48</v>
      </c>
    </row>
    <row r="525" spans="1:2" x14ac:dyDescent="0.35">
      <c r="A525">
        <f t="shared" si="13"/>
        <v>21</v>
      </c>
      <c r="B525" t="s">
        <v>48</v>
      </c>
    </row>
    <row r="526" spans="1:2" x14ac:dyDescent="0.35">
      <c r="A526">
        <f t="shared" si="13"/>
        <v>21</v>
      </c>
      <c r="B526" t="s">
        <v>48</v>
      </c>
    </row>
    <row r="527" spans="1:2" x14ac:dyDescent="0.35">
      <c r="A527">
        <f t="shared" si="13"/>
        <v>21</v>
      </c>
      <c r="B527" t="s">
        <v>48</v>
      </c>
    </row>
    <row r="528" spans="1:2" x14ac:dyDescent="0.35">
      <c r="A528">
        <f t="shared" si="13"/>
        <v>21</v>
      </c>
      <c r="B528" t="s">
        <v>48</v>
      </c>
    </row>
    <row r="529" spans="1:2" x14ac:dyDescent="0.35">
      <c r="A529">
        <f t="shared" si="13"/>
        <v>21</v>
      </c>
      <c r="B529" t="s">
        <v>48</v>
      </c>
    </row>
    <row r="530" spans="1:2" x14ac:dyDescent="0.35">
      <c r="A530">
        <f t="shared" si="13"/>
        <v>21</v>
      </c>
      <c r="B530" t="s">
        <v>48</v>
      </c>
    </row>
    <row r="531" spans="1:2" x14ac:dyDescent="0.35">
      <c r="A531">
        <f t="shared" si="13"/>
        <v>21</v>
      </c>
      <c r="B531" t="s">
        <v>48</v>
      </c>
    </row>
    <row r="532" spans="1:2" x14ac:dyDescent="0.35">
      <c r="A532">
        <f t="shared" si="13"/>
        <v>21</v>
      </c>
      <c r="B532" t="s">
        <v>48</v>
      </c>
    </row>
    <row r="533" spans="1:2" x14ac:dyDescent="0.35">
      <c r="A533">
        <f t="shared" si="13"/>
        <v>21</v>
      </c>
      <c r="B533" t="s">
        <v>48</v>
      </c>
    </row>
    <row r="534" spans="1:2" x14ac:dyDescent="0.35">
      <c r="A534">
        <f t="shared" si="13"/>
        <v>21</v>
      </c>
      <c r="B534" t="s">
        <v>48</v>
      </c>
    </row>
    <row r="535" spans="1:2" x14ac:dyDescent="0.35">
      <c r="A535">
        <f t="shared" si="13"/>
        <v>21</v>
      </c>
      <c r="B535" t="s">
        <v>48</v>
      </c>
    </row>
    <row r="536" spans="1:2" x14ac:dyDescent="0.35">
      <c r="A536">
        <f t="shared" si="13"/>
        <v>21</v>
      </c>
      <c r="B536" t="s">
        <v>48</v>
      </c>
    </row>
    <row r="537" spans="1:2" x14ac:dyDescent="0.35">
      <c r="A537">
        <f t="shared" si="13"/>
        <v>21</v>
      </c>
      <c r="B537" t="s">
        <v>48</v>
      </c>
    </row>
    <row r="538" spans="1:2" x14ac:dyDescent="0.35">
      <c r="A538">
        <f t="shared" si="13"/>
        <v>22</v>
      </c>
      <c r="B538" t="s">
        <v>46</v>
      </c>
    </row>
    <row r="539" spans="1:2" x14ac:dyDescent="0.35">
      <c r="A539">
        <f t="shared" si="13"/>
        <v>22</v>
      </c>
      <c r="B539" t="s">
        <v>46</v>
      </c>
    </row>
    <row r="540" spans="1:2" x14ac:dyDescent="0.35">
      <c r="A540">
        <f t="shared" si="13"/>
        <v>22</v>
      </c>
      <c r="B540" t="s">
        <v>46</v>
      </c>
    </row>
    <row r="541" spans="1:2" x14ac:dyDescent="0.35">
      <c r="A541">
        <f t="shared" si="13"/>
        <v>22</v>
      </c>
      <c r="B541" t="s">
        <v>46</v>
      </c>
    </row>
    <row r="542" spans="1:2" x14ac:dyDescent="0.35">
      <c r="A542">
        <f t="shared" si="13"/>
        <v>22</v>
      </c>
      <c r="B542" t="s">
        <v>46</v>
      </c>
    </row>
    <row r="543" spans="1:2" x14ac:dyDescent="0.35">
      <c r="A543">
        <f t="shared" si="13"/>
        <v>22</v>
      </c>
      <c r="B543" t="s">
        <v>46</v>
      </c>
    </row>
    <row r="544" spans="1:2" x14ac:dyDescent="0.35">
      <c r="A544">
        <f t="shared" si="13"/>
        <v>22</v>
      </c>
      <c r="B544" t="s">
        <v>46</v>
      </c>
    </row>
    <row r="545" spans="1:2" x14ac:dyDescent="0.35">
      <c r="A545">
        <f t="shared" si="13"/>
        <v>22</v>
      </c>
      <c r="B545" t="s">
        <v>46</v>
      </c>
    </row>
    <row r="546" spans="1:2" x14ac:dyDescent="0.35">
      <c r="A546">
        <f t="shared" si="13"/>
        <v>22</v>
      </c>
      <c r="B546" t="s">
        <v>46</v>
      </c>
    </row>
    <row r="547" spans="1:2" x14ac:dyDescent="0.35">
      <c r="A547">
        <f t="shared" si="13"/>
        <v>22</v>
      </c>
      <c r="B547" t="s">
        <v>46</v>
      </c>
    </row>
    <row r="548" spans="1:2" x14ac:dyDescent="0.35">
      <c r="A548">
        <f t="shared" si="13"/>
        <v>22</v>
      </c>
      <c r="B548" t="s">
        <v>46</v>
      </c>
    </row>
    <row r="549" spans="1:2" x14ac:dyDescent="0.35">
      <c r="A549">
        <f t="shared" si="13"/>
        <v>22</v>
      </c>
      <c r="B549" t="s">
        <v>46</v>
      </c>
    </row>
    <row r="550" spans="1:2" x14ac:dyDescent="0.35">
      <c r="A550">
        <f t="shared" si="13"/>
        <v>22</v>
      </c>
      <c r="B550" t="s">
        <v>46</v>
      </c>
    </row>
    <row r="551" spans="1:2" x14ac:dyDescent="0.35">
      <c r="A551">
        <f t="shared" si="13"/>
        <v>22</v>
      </c>
      <c r="B551" t="s">
        <v>46</v>
      </c>
    </row>
    <row r="552" spans="1:2" x14ac:dyDescent="0.35">
      <c r="A552">
        <f t="shared" si="13"/>
        <v>23</v>
      </c>
      <c r="B552" t="s">
        <v>47</v>
      </c>
    </row>
    <row r="553" spans="1:2" x14ac:dyDescent="0.35">
      <c r="A553">
        <f t="shared" si="13"/>
        <v>23</v>
      </c>
      <c r="B553" t="s">
        <v>47</v>
      </c>
    </row>
    <row r="554" spans="1:2" x14ac:dyDescent="0.35">
      <c r="A554">
        <f t="shared" si="13"/>
        <v>24</v>
      </c>
      <c r="B554" t="s">
        <v>67</v>
      </c>
    </row>
    <row r="555" spans="1:2" x14ac:dyDescent="0.35">
      <c r="A555">
        <f t="shared" si="13"/>
        <v>24</v>
      </c>
      <c r="B555" t="s">
        <v>67</v>
      </c>
    </row>
    <row r="556" spans="1:2" x14ac:dyDescent="0.35">
      <c r="A556">
        <f t="shared" si="13"/>
        <v>24</v>
      </c>
      <c r="B556" t="s">
        <v>67</v>
      </c>
    </row>
    <row r="557" spans="1:2" x14ac:dyDescent="0.35">
      <c r="A557">
        <f t="shared" si="13"/>
        <v>24</v>
      </c>
      <c r="B557" t="s">
        <v>67</v>
      </c>
    </row>
    <row r="558" spans="1:2" x14ac:dyDescent="0.35">
      <c r="A558">
        <f t="shared" si="13"/>
        <v>24</v>
      </c>
      <c r="B558" t="s">
        <v>67</v>
      </c>
    </row>
    <row r="559" spans="1:2" x14ac:dyDescent="0.35">
      <c r="A559">
        <f t="shared" si="13"/>
        <v>24</v>
      </c>
      <c r="B559" t="s">
        <v>67</v>
      </c>
    </row>
    <row r="560" spans="1:2" x14ac:dyDescent="0.35">
      <c r="A560">
        <f t="shared" si="13"/>
        <v>24</v>
      </c>
      <c r="B560" t="s">
        <v>67</v>
      </c>
    </row>
    <row r="561" spans="1:2" x14ac:dyDescent="0.35">
      <c r="A561">
        <f t="shared" si="13"/>
        <v>24</v>
      </c>
      <c r="B561" t="s">
        <v>67</v>
      </c>
    </row>
    <row r="562" spans="1:2" x14ac:dyDescent="0.35">
      <c r="A562">
        <f t="shared" si="13"/>
        <v>24</v>
      </c>
      <c r="B562" t="s">
        <v>67</v>
      </c>
    </row>
    <row r="563" spans="1:2" x14ac:dyDescent="0.35">
      <c r="A563">
        <f t="shared" si="13"/>
        <v>24</v>
      </c>
      <c r="B563" t="s">
        <v>67</v>
      </c>
    </row>
    <row r="564" spans="1:2" x14ac:dyDescent="0.35">
      <c r="A564">
        <f t="shared" si="13"/>
        <v>24</v>
      </c>
      <c r="B564" t="s">
        <v>67</v>
      </c>
    </row>
    <row r="565" spans="1:2" x14ac:dyDescent="0.35">
      <c r="A565">
        <f t="shared" si="13"/>
        <v>24</v>
      </c>
      <c r="B565" t="s">
        <v>67</v>
      </c>
    </row>
    <row r="566" spans="1:2" x14ac:dyDescent="0.35">
      <c r="A566">
        <f t="shared" si="13"/>
        <v>25</v>
      </c>
      <c r="B566" t="s">
        <v>49</v>
      </c>
    </row>
    <row r="567" spans="1:2" x14ac:dyDescent="0.35">
      <c r="A567">
        <f t="shared" si="13"/>
        <v>25</v>
      </c>
      <c r="B567" t="s">
        <v>49</v>
      </c>
    </row>
    <row r="568" spans="1:2" x14ac:dyDescent="0.35">
      <c r="A568">
        <f t="shared" si="13"/>
        <v>26</v>
      </c>
      <c r="B568" t="s">
        <v>72</v>
      </c>
    </row>
    <row r="569" spans="1:2" x14ac:dyDescent="0.35">
      <c r="A569">
        <f t="shared" si="13"/>
        <v>26</v>
      </c>
      <c r="B569" t="s">
        <v>72</v>
      </c>
    </row>
    <row r="570" spans="1:2" x14ac:dyDescent="0.35">
      <c r="A570">
        <f t="shared" si="13"/>
        <v>26</v>
      </c>
      <c r="B570" t="s">
        <v>72</v>
      </c>
    </row>
    <row r="571" spans="1:2" x14ac:dyDescent="0.35">
      <c r="A571">
        <f t="shared" si="13"/>
        <v>26</v>
      </c>
      <c r="B571" t="s">
        <v>72</v>
      </c>
    </row>
    <row r="572" spans="1:2" x14ac:dyDescent="0.35">
      <c r="A572">
        <f t="shared" si="13"/>
        <v>26</v>
      </c>
      <c r="B572" t="s">
        <v>72</v>
      </c>
    </row>
    <row r="573" spans="1:2" x14ac:dyDescent="0.35">
      <c r="A573">
        <f t="shared" si="13"/>
        <v>26</v>
      </c>
      <c r="B573" t="s">
        <v>72</v>
      </c>
    </row>
    <row r="574" spans="1:2" x14ac:dyDescent="0.35">
      <c r="A574">
        <f t="shared" si="13"/>
        <v>26</v>
      </c>
      <c r="B574" t="s">
        <v>72</v>
      </c>
    </row>
    <row r="575" spans="1:2" x14ac:dyDescent="0.35">
      <c r="A575">
        <f t="shared" si="13"/>
        <v>26</v>
      </c>
      <c r="B575" t="s">
        <v>72</v>
      </c>
    </row>
    <row r="576" spans="1:2" x14ac:dyDescent="0.35">
      <c r="A576">
        <f t="shared" si="13"/>
        <v>26</v>
      </c>
      <c r="B576" t="s">
        <v>72</v>
      </c>
    </row>
    <row r="577" spans="1:2" x14ac:dyDescent="0.35">
      <c r="A577">
        <f t="shared" si="13"/>
        <v>26</v>
      </c>
      <c r="B577" t="s">
        <v>72</v>
      </c>
    </row>
    <row r="578" spans="1:2" x14ac:dyDescent="0.35">
      <c r="A578">
        <f t="shared" si="13"/>
        <v>26</v>
      </c>
      <c r="B578" t="s">
        <v>72</v>
      </c>
    </row>
    <row r="579" spans="1:2" x14ac:dyDescent="0.35">
      <c r="A579">
        <f t="shared" ref="A579:A642" si="14">IF(B579=B578,A578,A578+1)</f>
        <v>26</v>
      </c>
      <c r="B579" t="s">
        <v>72</v>
      </c>
    </row>
    <row r="580" spans="1:2" x14ac:dyDescent="0.35">
      <c r="A580">
        <f t="shared" si="14"/>
        <v>27</v>
      </c>
      <c r="B580" t="s">
        <v>50</v>
      </c>
    </row>
    <row r="581" spans="1:2" x14ac:dyDescent="0.35">
      <c r="A581">
        <f t="shared" si="14"/>
        <v>27</v>
      </c>
      <c r="B581" t="s">
        <v>50</v>
      </c>
    </row>
    <row r="582" spans="1:2" x14ac:dyDescent="0.35">
      <c r="A582">
        <f t="shared" si="14"/>
        <v>27</v>
      </c>
      <c r="B582" t="s">
        <v>50</v>
      </c>
    </row>
    <row r="583" spans="1:2" x14ac:dyDescent="0.35">
      <c r="A583">
        <f t="shared" si="14"/>
        <v>27</v>
      </c>
      <c r="B583" t="s">
        <v>50</v>
      </c>
    </row>
    <row r="584" spans="1:2" x14ac:dyDescent="0.35">
      <c r="A584">
        <f t="shared" si="14"/>
        <v>27</v>
      </c>
      <c r="B584" t="s">
        <v>50</v>
      </c>
    </row>
    <row r="585" spans="1:2" x14ac:dyDescent="0.35">
      <c r="A585">
        <f t="shared" si="14"/>
        <v>27</v>
      </c>
      <c r="B585" t="s">
        <v>50</v>
      </c>
    </row>
    <row r="586" spans="1:2" x14ac:dyDescent="0.35">
      <c r="A586">
        <f t="shared" si="14"/>
        <v>27</v>
      </c>
      <c r="B586" t="s">
        <v>50</v>
      </c>
    </row>
    <row r="587" spans="1:2" x14ac:dyDescent="0.35">
      <c r="A587">
        <f t="shared" si="14"/>
        <v>27</v>
      </c>
      <c r="B587" t="s">
        <v>50</v>
      </c>
    </row>
    <row r="588" spans="1:2" x14ac:dyDescent="0.35">
      <c r="A588">
        <f t="shared" si="14"/>
        <v>27</v>
      </c>
      <c r="B588" t="s">
        <v>50</v>
      </c>
    </row>
    <row r="589" spans="1:2" x14ac:dyDescent="0.35">
      <c r="A589">
        <f t="shared" si="14"/>
        <v>27</v>
      </c>
      <c r="B589" t="s">
        <v>50</v>
      </c>
    </row>
    <row r="590" spans="1:2" x14ac:dyDescent="0.35">
      <c r="A590">
        <f t="shared" si="14"/>
        <v>27</v>
      </c>
      <c r="B590" t="s">
        <v>50</v>
      </c>
    </row>
    <row r="591" spans="1:2" x14ac:dyDescent="0.35">
      <c r="A591">
        <f t="shared" si="14"/>
        <v>27</v>
      </c>
      <c r="B591" t="s">
        <v>50</v>
      </c>
    </row>
    <row r="592" spans="1:2" x14ac:dyDescent="0.35">
      <c r="A592">
        <f t="shared" si="14"/>
        <v>27</v>
      </c>
      <c r="B592" t="s">
        <v>50</v>
      </c>
    </row>
    <row r="593" spans="1:2" x14ac:dyDescent="0.35">
      <c r="A593">
        <f t="shared" si="14"/>
        <v>27</v>
      </c>
      <c r="B593" t="s">
        <v>50</v>
      </c>
    </row>
    <row r="594" spans="1:2" x14ac:dyDescent="0.35">
      <c r="A594">
        <f t="shared" si="14"/>
        <v>28</v>
      </c>
      <c r="B594" t="s">
        <v>82</v>
      </c>
    </row>
    <row r="595" spans="1:2" x14ac:dyDescent="0.35">
      <c r="A595">
        <f t="shared" si="14"/>
        <v>28</v>
      </c>
      <c r="B595" t="s">
        <v>82</v>
      </c>
    </row>
    <row r="596" spans="1:2" x14ac:dyDescent="0.35">
      <c r="A596">
        <f t="shared" si="14"/>
        <v>28</v>
      </c>
      <c r="B596" t="s">
        <v>82</v>
      </c>
    </row>
    <row r="597" spans="1:2" x14ac:dyDescent="0.35">
      <c r="A597">
        <f t="shared" si="14"/>
        <v>28</v>
      </c>
      <c r="B597" t="s">
        <v>82</v>
      </c>
    </row>
    <row r="598" spans="1:2" x14ac:dyDescent="0.35">
      <c r="A598">
        <f t="shared" si="14"/>
        <v>28</v>
      </c>
      <c r="B598" t="s">
        <v>82</v>
      </c>
    </row>
    <row r="599" spans="1:2" x14ac:dyDescent="0.35">
      <c r="A599">
        <f t="shared" si="14"/>
        <v>28</v>
      </c>
      <c r="B599" t="s">
        <v>82</v>
      </c>
    </row>
    <row r="600" spans="1:2" x14ac:dyDescent="0.35">
      <c r="A600">
        <f t="shared" si="14"/>
        <v>29</v>
      </c>
      <c r="B600" t="s">
        <v>51</v>
      </c>
    </row>
    <row r="601" spans="1:2" x14ac:dyDescent="0.35">
      <c r="A601">
        <f t="shared" si="14"/>
        <v>29</v>
      </c>
      <c r="B601" t="s">
        <v>51</v>
      </c>
    </row>
    <row r="602" spans="1:2" x14ac:dyDescent="0.35">
      <c r="A602">
        <f t="shared" si="14"/>
        <v>29</v>
      </c>
      <c r="B602" t="s">
        <v>51</v>
      </c>
    </row>
    <row r="603" spans="1:2" x14ac:dyDescent="0.35">
      <c r="A603">
        <f t="shared" si="14"/>
        <v>29</v>
      </c>
      <c r="B603" t="s">
        <v>51</v>
      </c>
    </row>
    <row r="604" spans="1:2" x14ac:dyDescent="0.35">
      <c r="A604">
        <f t="shared" si="14"/>
        <v>29</v>
      </c>
      <c r="B604" t="s">
        <v>51</v>
      </c>
    </row>
    <row r="605" spans="1:2" x14ac:dyDescent="0.35">
      <c r="A605">
        <f t="shared" si="14"/>
        <v>29</v>
      </c>
      <c r="B605" t="s">
        <v>51</v>
      </c>
    </row>
    <row r="606" spans="1:2" x14ac:dyDescent="0.35">
      <c r="A606">
        <f t="shared" si="14"/>
        <v>29</v>
      </c>
      <c r="B606" t="s">
        <v>51</v>
      </c>
    </row>
    <row r="607" spans="1:2" x14ac:dyDescent="0.35">
      <c r="A607">
        <f t="shared" si="14"/>
        <v>29</v>
      </c>
      <c r="B607" t="s">
        <v>51</v>
      </c>
    </row>
    <row r="608" spans="1:2" x14ac:dyDescent="0.35">
      <c r="A608">
        <f t="shared" si="14"/>
        <v>29</v>
      </c>
      <c r="B608" t="s">
        <v>51</v>
      </c>
    </row>
    <row r="609" spans="1:2" x14ac:dyDescent="0.35">
      <c r="A609">
        <f t="shared" si="14"/>
        <v>29</v>
      </c>
      <c r="B609" t="s">
        <v>51</v>
      </c>
    </row>
    <row r="610" spans="1:2" x14ac:dyDescent="0.35">
      <c r="A610">
        <f t="shared" si="14"/>
        <v>29</v>
      </c>
      <c r="B610" t="s">
        <v>51</v>
      </c>
    </row>
    <row r="611" spans="1:2" x14ac:dyDescent="0.35">
      <c r="A611">
        <f t="shared" si="14"/>
        <v>29</v>
      </c>
      <c r="B611" t="s">
        <v>51</v>
      </c>
    </row>
    <row r="612" spans="1:2" x14ac:dyDescent="0.35">
      <c r="A612">
        <f t="shared" si="14"/>
        <v>29</v>
      </c>
      <c r="B612" t="s">
        <v>51</v>
      </c>
    </row>
    <row r="613" spans="1:2" x14ac:dyDescent="0.35">
      <c r="A613">
        <f t="shared" si="14"/>
        <v>29</v>
      </c>
      <c r="B613" t="s">
        <v>51</v>
      </c>
    </row>
    <row r="614" spans="1:2" x14ac:dyDescent="0.35">
      <c r="A614">
        <f t="shared" si="14"/>
        <v>30</v>
      </c>
      <c r="B614" t="s">
        <v>52</v>
      </c>
    </row>
    <row r="615" spans="1:2" x14ac:dyDescent="0.35">
      <c r="A615">
        <f t="shared" si="14"/>
        <v>30</v>
      </c>
      <c r="B615" t="s">
        <v>52</v>
      </c>
    </row>
    <row r="616" spans="1:2" x14ac:dyDescent="0.35">
      <c r="A616">
        <f t="shared" si="14"/>
        <v>30</v>
      </c>
      <c r="B616" t="s">
        <v>52</v>
      </c>
    </row>
    <row r="617" spans="1:2" x14ac:dyDescent="0.35">
      <c r="A617">
        <f t="shared" si="14"/>
        <v>30</v>
      </c>
      <c r="B617" t="s">
        <v>52</v>
      </c>
    </row>
    <row r="618" spans="1:2" x14ac:dyDescent="0.35">
      <c r="A618">
        <f t="shared" si="14"/>
        <v>30</v>
      </c>
      <c r="B618" t="s">
        <v>52</v>
      </c>
    </row>
    <row r="619" spans="1:2" x14ac:dyDescent="0.35">
      <c r="A619">
        <f t="shared" si="14"/>
        <v>30</v>
      </c>
      <c r="B619" t="s">
        <v>52</v>
      </c>
    </row>
    <row r="620" spans="1:2" x14ac:dyDescent="0.35">
      <c r="A620">
        <f t="shared" si="14"/>
        <v>30</v>
      </c>
      <c r="B620" t="s">
        <v>52</v>
      </c>
    </row>
    <row r="621" spans="1:2" x14ac:dyDescent="0.35">
      <c r="A621">
        <f t="shared" si="14"/>
        <v>30</v>
      </c>
      <c r="B621" t="s">
        <v>52</v>
      </c>
    </row>
    <row r="622" spans="1:2" x14ac:dyDescent="0.35">
      <c r="A622">
        <f t="shared" si="14"/>
        <v>30</v>
      </c>
      <c r="B622" t="s">
        <v>52</v>
      </c>
    </row>
    <row r="623" spans="1:2" x14ac:dyDescent="0.35">
      <c r="A623">
        <f t="shared" si="14"/>
        <v>30</v>
      </c>
      <c r="B623" t="s">
        <v>52</v>
      </c>
    </row>
    <row r="624" spans="1:2" x14ac:dyDescent="0.35">
      <c r="A624">
        <f t="shared" si="14"/>
        <v>30</v>
      </c>
      <c r="B624" t="s">
        <v>52</v>
      </c>
    </row>
    <row r="625" spans="1:2" x14ac:dyDescent="0.35">
      <c r="A625">
        <f t="shared" si="14"/>
        <v>30</v>
      </c>
      <c r="B625" t="s">
        <v>52</v>
      </c>
    </row>
    <row r="626" spans="1:2" x14ac:dyDescent="0.35">
      <c r="A626">
        <f t="shared" si="14"/>
        <v>30</v>
      </c>
      <c r="B626" t="s">
        <v>52</v>
      </c>
    </row>
    <row r="627" spans="1:2" x14ac:dyDescent="0.35">
      <c r="A627">
        <f t="shared" si="14"/>
        <v>30</v>
      </c>
      <c r="B627" t="s">
        <v>52</v>
      </c>
    </row>
    <row r="628" spans="1:2" x14ac:dyDescent="0.35">
      <c r="A628">
        <f t="shared" si="14"/>
        <v>30</v>
      </c>
      <c r="B628" t="s">
        <v>52</v>
      </c>
    </row>
    <row r="629" spans="1:2" x14ac:dyDescent="0.35">
      <c r="A629">
        <f t="shared" si="14"/>
        <v>30</v>
      </c>
      <c r="B629" t="s">
        <v>52</v>
      </c>
    </row>
    <row r="630" spans="1:2" x14ac:dyDescent="0.35">
      <c r="A630">
        <f t="shared" si="14"/>
        <v>31</v>
      </c>
      <c r="B630" t="s">
        <v>53</v>
      </c>
    </row>
    <row r="631" spans="1:2" x14ac:dyDescent="0.35">
      <c r="A631">
        <f t="shared" si="14"/>
        <v>31</v>
      </c>
      <c r="B631" t="s">
        <v>53</v>
      </c>
    </row>
    <row r="632" spans="1:2" x14ac:dyDescent="0.35">
      <c r="A632">
        <f t="shared" si="14"/>
        <v>31</v>
      </c>
      <c r="B632" t="s">
        <v>53</v>
      </c>
    </row>
    <row r="633" spans="1:2" x14ac:dyDescent="0.35">
      <c r="A633">
        <f t="shared" si="14"/>
        <v>31</v>
      </c>
      <c r="B633" t="s">
        <v>53</v>
      </c>
    </row>
    <row r="634" spans="1:2" x14ac:dyDescent="0.35">
      <c r="A634">
        <f t="shared" si="14"/>
        <v>31</v>
      </c>
      <c r="B634" t="s">
        <v>53</v>
      </c>
    </row>
    <row r="635" spans="1:2" x14ac:dyDescent="0.35">
      <c r="A635">
        <f t="shared" si="14"/>
        <v>31</v>
      </c>
      <c r="B635" t="s">
        <v>53</v>
      </c>
    </row>
    <row r="636" spans="1:2" x14ac:dyDescent="0.35">
      <c r="A636">
        <f t="shared" si="14"/>
        <v>31</v>
      </c>
      <c r="B636" t="s">
        <v>53</v>
      </c>
    </row>
    <row r="637" spans="1:2" x14ac:dyDescent="0.35">
      <c r="A637">
        <f t="shared" si="14"/>
        <v>31</v>
      </c>
      <c r="B637" t="s">
        <v>53</v>
      </c>
    </row>
    <row r="638" spans="1:2" x14ac:dyDescent="0.35">
      <c r="A638">
        <f t="shared" si="14"/>
        <v>31</v>
      </c>
      <c r="B638" t="s">
        <v>53</v>
      </c>
    </row>
    <row r="639" spans="1:2" x14ac:dyDescent="0.35">
      <c r="A639">
        <f t="shared" si="14"/>
        <v>31</v>
      </c>
      <c r="B639" t="s">
        <v>53</v>
      </c>
    </row>
    <row r="640" spans="1:2" x14ac:dyDescent="0.35">
      <c r="A640">
        <f t="shared" si="14"/>
        <v>31</v>
      </c>
      <c r="B640" t="s">
        <v>53</v>
      </c>
    </row>
    <row r="641" spans="1:2" x14ac:dyDescent="0.35">
      <c r="A641">
        <f t="shared" si="14"/>
        <v>31</v>
      </c>
      <c r="B641" t="s">
        <v>53</v>
      </c>
    </row>
    <row r="642" spans="1:2" x14ac:dyDescent="0.35">
      <c r="A642">
        <f t="shared" si="14"/>
        <v>31</v>
      </c>
      <c r="B642" t="s">
        <v>53</v>
      </c>
    </row>
    <row r="643" spans="1:2" x14ac:dyDescent="0.35">
      <c r="A643">
        <f t="shared" ref="A643:A706" si="15">IF(B643=B642,A642,A642+1)</f>
        <v>31</v>
      </c>
      <c r="B643" t="s">
        <v>53</v>
      </c>
    </row>
    <row r="644" spans="1:2" x14ac:dyDescent="0.35">
      <c r="A644">
        <f t="shared" si="15"/>
        <v>32</v>
      </c>
      <c r="B644" t="s">
        <v>54</v>
      </c>
    </row>
    <row r="645" spans="1:2" x14ac:dyDescent="0.35">
      <c r="A645">
        <f t="shared" si="15"/>
        <v>32</v>
      </c>
      <c r="B645" t="s">
        <v>54</v>
      </c>
    </row>
    <row r="646" spans="1:2" x14ac:dyDescent="0.35">
      <c r="A646">
        <f t="shared" si="15"/>
        <v>32</v>
      </c>
      <c r="B646" t="s">
        <v>54</v>
      </c>
    </row>
    <row r="647" spans="1:2" x14ac:dyDescent="0.35">
      <c r="A647">
        <f t="shared" si="15"/>
        <v>32</v>
      </c>
      <c r="B647" t="s">
        <v>54</v>
      </c>
    </row>
    <row r="648" spans="1:2" x14ac:dyDescent="0.35">
      <c r="A648">
        <f t="shared" si="15"/>
        <v>32</v>
      </c>
      <c r="B648" t="s">
        <v>54</v>
      </c>
    </row>
    <row r="649" spans="1:2" x14ac:dyDescent="0.35">
      <c r="A649">
        <f t="shared" si="15"/>
        <v>32</v>
      </c>
      <c r="B649" t="s">
        <v>54</v>
      </c>
    </row>
    <row r="650" spans="1:2" x14ac:dyDescent="0.35">
      <c r="A650">
        <f t="shared" si="15"/>
        <v>32</v>
      </c>
      <c r="B650" t="s">
        <v>54</v>
      </c>
    </row>
    <row r="651" spans="1:2" x14ac:dyDescent="0.35">
      <c r="A651">
        <f t="shared" si="15"/>
        <v>32</v>
      </c>
      <c r="B651" t="s">
        <v>54</v>
      </c>
    </row>
    <row r="652" spans="1:2" x14ac:dyDescent="0.35">
      <c r="A652">
        <f t="shared" si="15"/>
        <v>32</v>
      </c>
      <c r="B652" t="s">
        <v>54</v>
      </c>
    </row>
    <row r="653" spans="1:2" x14ac:dyDescent="0.35">
      <c r="A653">
        <f t="shared" si="15"/>
        <v>32</v>
      </c>
      <c r="B653" t="s">
        <v>54</v>
      </c>
    </row>
    <row r="654" spans="1:2" x14ac:dyDescent="0.35">
      <c r="A654">
        <f t="shared" si="15"/>
        <v>32</v>
      </c>
      <c r="B654" t="s">
        <v>54</v>
      </c>
    </row>
    <row r="655" spans="1:2" x14ac:dyDescent="0.35">
      <c r="A655">
        <f t="shared" si="15"/>
        <v>32</v>
      </c>
      <c r="B655" t="s">
        <v>54</v>
      </c>
    </row>
    <row r="656" spans="1:2" x14ac:dyDescent="0.35">
      <c r="A656">
        <f t="shared" si="15"/>
        <v>32</v>
      </c>
      <c r="B656" t="s">
        <v>54</v>
      </c>
    </row>
    <row r="657" spans="1:2" x14ac:dyDescent="0.35">
      <c r="A657">
        <f t="shared" si="15"/>
        <v>32</v>
      </c>
      <c r="B657" t="s">
        <v>54</v>
      </c>
    </row>
    <row r="658" spans="1:2" x14ac:dyDescent="0.35">
      <c r="A658">
        <f t="shared" si="15"/>
        <v>33</v>
      </c>
      <c r="B658" t="s">
        <v>71</v>
      </c>
    </row>
    <row r="659" spans="1:2" x14ac:dyDescent="0.35">
      <c r="A659">
        <f t="shared" si="15"/>
        <v>33</v>
      </c>
      <c r="B659" t="s">
        <v>71</v>
      </c>
    </row>
    <row r="660" spans="1:2" x14ac:dyDescent="0.35">
      <c r="A660">
        <f t="shared" si="15"/>
        <v>33</v>
      </c>
      <c r="B660" t="s">
        <v>71</v>
      </c>
    </row>
    <row r="661" spans="1:2" x14ac:dyDescent="0.35">
      <c r="A661">
        <f t="shared" si="15"/>
        <v>33</v>
      </c>
      <c r="B661" t="s">
        <v>71</v>
      </c>
    </row>
    <row r="662" spans="1:2" x14ac:dyDescent="0.35">
      <c r="A662">
        <f t="shared" si="15"/>
        <v>33</v>
      </c>
      <c r="B662" t="s">
        <v>71</v>
      </c>
    </row>
    <row r="663" spans="1:2" x14ac:dyDescent="0.35">
      <c r="A663">
        <f t="shared" si="15"/>
        <v>33</v>
      </c>
      <c r="B663" t="s">
        <v>71</v>
      </c>
    </row>
    <row r="664" spans="1:2" x14ac:dyDescent="0.35">
      <c r="A664">
        <f t="shared" si="15"/>
        <v>33</v>
      </c>
      <c r="B664" t="s">
        <v>71</v>
      </c>
    </row>
    <row r="665" spans="1:2" x14ac:dyDescent="0.35">
      <c r="A665">
        <f t="shared" si="15"/>
        <v>33</v>
      </c>
      <c r="B665" t="s">
        <v>71</v>
      </c>
    </row>
    <row r="666" spans="1:2" x14ac:dyDescent="0.35">
      <c r="A666">
        <f t="shared" si="15"/>
        <v>33</v>
      </c>
      <c r="B666" t="s">
        <v>71</v>
      </c>
    </row>
    <row r="667" spans="1:2" x14ac:dyDescent="0.35">
      <c r="A667">
        <f t="shared" si="15"/>
        <v>33</v>
      </c>
      <c r="B667" t="s">
        <v>71</v>
      </c>
    </row>
    <row r="668" spans="1:2" x14ac:dyDescent="0.35">
      <c r="A668">
        <f t="shared" si="15"/>
        <v>33</v>
      </c>
      <c r="B668" t="s">
        <v>71</v>
      </c>
    </row>
    <row r="669" spans="1:2" x14ac:dyDescent="0.35">
      <c r="A669">
        <f t="shared" si="15"/>
        <v>33</v>
      </c>
      <c r="B669" t="s">
        <v>71</v>
      </c>
    </row>
    <row r="670" spans="1:2" x14ac:dyDescent="0.35">
      <c r="A670">
        <f t="shared" si="15"/>
        <v>34</v>
      </c>
      <c r="B670" t="s">
        <v>106</v>
      </c>
    </row>
    <row r="671" spans="1:2" x14ac:dyDescent="0.35">
      <c r="A671">
        <f t="shared" si="15"/>
        <v>34</v>
      </c>
      <c r="B671" t="s">
        <v>106</v>
      </c>
    </row>
    <row r="672" spans="1:2" x14ac:dyDescent="0.35">
      <c r="A672">
        <f t="shared" si="15"/>
        <v>34</v>
      </c>
      <c r="B672" t="s">
        <v>106</v>
      </c>
    </row>
    <row r="673" spans="1:2" x14ac:dyDescent="0.35">
      <c r="A673">
        <f t="shared" si="15"/>
        <v>34</v>
      </c>
      <c r="B673" t="s">
        <v>106</v>
      </c>
    </row>
    <row r="674" spans="1:2" x14ac:dyDescent="0.35">
      <c r="A674">
        <f t="shared" si="15"/>
        <v>34</v>
      </c>
      <c r="B674" t="s">
        <v>106</v>
      </c>
    </row>
    <row r="675" spans="1:2" x14ac:dyDescent="0.35">
      <c r="A675">
        <f t="shared" si="15"/>
        <v>34</v>
      </c>
      <c r="B675" t="s">
        <v>106</v>
      </c>
    </row>
    <row r="676" spans="1:2" x14ac:dyDescent="0.35">
      <c r="A676">
        <f t="shared" si="15"/>
        <v>34</v>
      </c>
      <c r="B676" t="s">
        <v>106</v>
      </c>
    </row>
    <row r="677" spans="1:2" x14ac:dyDescent="0.35">
      <c r="A677">
        <f t="shared" si="15"/>
        <v>34</v>
      </c>
      <c r="B677" t="s">
        <v>106</v>
      </c>
    </row>
    <row r="678" spans="1:2" x14ac:dyDescent="0.35">
      <c r="A678">
        <f t="shared" si="15"/>
        <v>34</v>
      </c>
      <c r="B678" t="s">
        <v>106</v>
      </c>
    </row>
    <row r="679" spans="1:2" x14ac:dyDescent="0.35">
      <c r="A679">
        <f t="shared" si="15"/>
        <v>34</v>
      </c>
      <c r="B679" t="s">
        <v>106</v>
      </c>
    </row>
    <row r="680" spans="1:2" x14ac:dyDescent="0.35">
      <c r="A680">
        <f t="shared" si="15"/>
        <v>34</v>
      </c>
      <c r="B680" t="s">
        <v>106</v>
      </c>
    </row>
    <row r="681" spans="1:2" x14ac:dyDescent="0.35">
      <c r="A681">
        <f t="shared" si="15"/>
        <v>34</v>
      </c>
      <c r="B681" t="s">
        <v>106</v>
      </c>
    </row>
    <row r="682" spans="1:2" x14ac:dyDescent="0.35">
      <c r="A682">
        <f t="shared" si="15"/>
        <v>34</v>
      </c>
      <c r="B682" t="s">
        <v>106</v>
      </c>
    </row>
    <row r="683" spans="1:2" x14ac:dyDescent="0.35">
      <c r="A683">
        <f t="shared" si="15"/>
        <v>34</v>
      </c>
      <c r="B683" t="s">
        <v>106</v>
      </c>
    </row>
    <row r="684" spans="1:2" x14ac:dyDescent="0.35">
      <c r="A684">
        <f t="shared" si="15"/>
        <v>34</v>
      </c>
      <c r="B684" t="s">
        <v>106</v>
      </c>
    </row>
    <row r="685" spans="1:2" x14ac:dyDescent="0.35">
      <c r="A685">
        <f t="shared" si="15"/>
        <v>34</v>
      </c>
      <c r="B685" t="s">
        <v>106</v>
      </c>
    </row>
    <row r="686" spans="1:2" x14ac:dyDescent="0.35">
      <c r="A686">
        <f t="shared" si="15"/>
        <v>34</v>
      </c>
      <c r="B686" t="s">
        <v>106</v>
      </c>
    </row>
    <row r="687" spans="1:2" x14ac:dyDescent="0.35">
      <c r="A687">
        <f t="shared" si="15"/>
        <v>34</v>
      </c>
      <c r="B687" t="s">
        <v>106</v>
      </c>
    </row>
    <row r="688" spans="1:2" x14ac:dyDescent="0.35">
      <c r="A688">
        <f t="shared" si="15"/>
        <v>35</v>
      </c>
      <c r="B688" t="s">
        <v>57</v>
      </c>
    </row>
    <row r="689" spans="1:2" x14ac:dyDescent="0.35">
      <c r="A689">
        <f t="shared" si="15"/>
        <v>35</v>
      </c>
      <c r="B689" t="s">
        <v>57</v>
      </c>
    </row>
    <row r="690" spans="1:2" x14ac:dyDescent="0.35">
      <c r="A690">
        <f t="shared" si="15"/>
        <v>35</v>
      </c>
      <c r="B690" t="s">
        <v>57</v>
      </c>
    </row>
    <row r="691" spans="1:2" x14ac:dyDescent="0.35">
      <c r="A691">
        <f t="shared" si="15"/>
        <v>35</v>
      </c>
      <c r="B691" t="s">
        <v>57</v>
      </c>
    </row>
    <row r="692" spans="1:2" x14ac:dyDescent="0.35">
      <c r="A692">
        <f t="shared" si="15"/>
        <v>35</v>
      </c>
      <c r="B692" t="s">
        <v>57</v>
      </c>
    </row>
    <row r="693" spans="1:2" x14ac:dyDescent="0.35">
      <c r="A693">
        <f t="shared" si="15"/>
        <v>35</v>
      </c>
      <c r="B693" t="s">
        <v>57</v>
      </c>
    </row>
    <row r="694" spans="1:2" x14ac:dyDescent="0.35">
      <c r="A694">
        <f t="shared" si="15"/>
        <v>35</v>
      </c>
      <c r="B694" t="s">
        <v>57</v>
      </c>
    </row>
    <row r="695" spans="1:2" x14ac:dyDescent="0.35">
      <c r="A695">
        <f t="shared" si="15"/>
        <v>35</v>
      </c>
      <c r="B695" t="s">
        <v>57</v>
      </c>
    </row>
    <row r="696" spans="1:2" x14ac:dyDescent="0.35">
      <c r="A696">
        <f t="shared" si="15"/>
        <v>35</v>
      </c>
      <c r="B696" t="s">
        <v>57</v>
      </c>
    </row>
    <row r="697" spans="1:2" x14ac:dyDescent="0.35">
      <c r="A697">
        <f t="shared" si="15"/>
        <v>35</v>
      </c>
      <c r="B697" t="s">
        <v>57</v>
      </c>
    </row>
    <row r="698" spans="1:2" x14ac:dyDescent="0.35">
      <c r="A698">
        <f t="shared" si="15"/>
        <v>35</v>
      </c>
      <c r="B698" t="s">
        <v>57</v>
      </c>
    </row>
    <row r="699" spans="1:2" x14ac:dyDescent="0.35">
      <c r="A699">
        <f t="shared" si="15"/>
        <v>35</v>
      </c>
      <c r="B699" t="s">
        <v>57</v>
      </c>
    </row>
    <row r="700" spans="1:2" x14ac:dyDescent="0.35">
      <c r="A700">
        <f t="shared" si="15"/>
        <v>35</v>
      </c>
      <c r="B700" t="s">
        <v>57</v>
      </c>
    </row>
    <row r="701" spans="1:2" x14ac:dyDescent="0.35">
      <c r="A701">
        <f t="shared" si="15"/>
        <v>35</v>
      </c>
      <c r="B701" t="s">
        <v>57</v>
      </c>
    </row>
    <row r="702" spans="1:2" x14ac:dyDescent="0.35">
      <c r="A702">
        <f t="shared" si="15"/>
        <v>35</v>
      </c>
      <c r="B702" t="s">
        <v>57</v>
      </c>
    </row>
    <row r="703" spans="1:2" x14ac:dyDescent="0.35">
      <c r="A703">
        <f t="shared" si="15"/>
        <v>35</v>
      </c>
      <c r="B703" t="s">
        <v>57</v>
      </c>
    </row>
    <row r="704" spans="1:2" x14ac:dyDescent="0.35">
      <c r="A704">
        <f t="shared" si="15"/>
        <v>35</v>
      </c>
      <c r="B704" t="s">
        <v>57</v>
      </c>
    </row>
    <row r="705" spans="1:2" x14ac:dyDescent="0.35">
      <c r="A705">
        <f t="shared" si="15"/>
        <v>35</v>
      </c>
      <c r="B705" t="s">
        <v>57</v>
      </c>
    </row>
    <row r="706" spans="1:2" x14ac:dyDescent="0.35">
      <c r="A706">
        <f t="shared" si="15"/>
        <v>35</v>
      </c>
      <c r="B706" t="s">
        <v>57</v>
      </c>
    </row>
    <row r="707" spans="1:2" x14ac:dyDescent="0.35">
      <c r="A707">
        <f t="shared" ref="A707:A770" si="16">IF(B707=B706,A706,A706+1)</f>
        <v>35</v>
      </c>
      <c r="B707" t="s">
        <v>57</v>
      </c>
    </row>
    <row r="708" spans="1:2" x14ac:dyDescent="0.35">
      <c r="A708">
        <f t="shared" si="16"/>
        <v>36</v>
      </c>
      <c r="B708" t="s">
        <v>56</v>
      </c>
    </row>
    <row r="709" spans="1:2" x14ac:dyDescent="0.35">
      <c r="A709">
        <f t="shared" si="16"/>
        <v>36</v>
      </c>
      <c r="B709" t="s">
        <v>56</v>
      </c>
    </row>
    <row r="710" spans="1:2" x14ac:dyDescent="0.35">
      <c r="A710">
        <f t="shared" si="16"/>
        <v>36</v>
      </c>
      <c r="B710" t="s">
        <v>56</v>
      </c>
    </row>
    <row r="711" spans="1:2" x14ac:dyDescent="0.35">
      <c r="A711">
        <f t="shared" si="16"/>
        <v>36</v>
      </c>
      <c r="B711" t="s">
        <v>56</v>
      </c>
    </row>
    <row r="712" spans="1:2" x14ac:dyDescent="0.35">
      <c r="A712">
        <f t="shared" si="16"/>
        <v>36</v>
      </c>
      <c r="B712" t="s">
        <v>56</v>
      </c>
    </row>
    <row r="713" spans="1:2" x14ac:dyDescent="0.35">
      <c r="A713">
        <f t="shared" si="16"/>
        <v>36</v>
      </c>
      <c r="B713" t="s">
        <v>56</v>
      </c>
    </row>
    <row r="714" spans="1:2" x14ac:dyDescent="0.35">
      <c r="A714">
        <f t="shared" si="16"/>
        <v>36</v>
      </c>
      <c r="B714" t="s">
        <v>56</v>
      </c>
    </row>
    <row r="715" spans="1:2" x14ac:dyDescent="0.35">
      <c r="A715">
        <f t="shared" si="16"/>
        <v>36</v>
      </c>
      <c r="B715" t="s">
        <v>56</v>
      </c>
    </row>
    <row r="716" spans="1:2" x14ac:dyDescent="0.35">
      <c r="A716">
        <f t="shared" si="16"/>
        <v>36</v>
      </c>
      <c r="B716" t="s">
        <v>56</v>
      </c>
    </row>
    <row r="717" spans="1:2" x14ac:dyDescent="0.35">
      <c r="A717">
        <f t="shared" si="16"/>
        <v>36</v>
      </c>
      <c r="B717" t="s">
        <v>56</v>
      </c>
    </row>
    <row r="718" spans="1:2" x14ac:dyDescent="0.35">
      <c r="A718">
        <f t="shared" si="16"/>
        <v>36</v>
      </c>
      <c r="B718" t="s">
        <v>56</v>
      </c>
    </row>
    <row r="719" spans="1:2" x14ac:dyDescent="0.35">
      <c r="A719">
        <f t="shared" si="16"/>
        <v>36</v>
      </c>
      <c r="B719" t="s">
        <v>56</v>
      </c>
    </row>
    <row r="720" spans="1:2" x14ac:dyDescent="0.35">
      <c r="A720">
        <f t="shared" si="16"/>
        <v>36</v>
      </c>
      <c r="B720" t="s">
        <v>56</v>
      </c>
    </row>
    <row r="721" spans="1:2" x14ac:dyDescent="0.35">
      <c r="A721">
        <f t="shared" si="16"/>
        <v>36</v>
      </c>
      <c r="B721" t="s">
        <v>56</v>
      </c>
    </row>
    <row r="722" spans="1:2" x14ac:dyDescent="0.35">
      <c r="A722">
        <f t="shared" si="16"/>
        <v>37</v>
      </c>
      <c r="B722" t="s">
        <v>59</v>
      </c>
    </row>
    <row r="723" spans="1:2" x14ac:dyDescent="0.35">
      <c r="A723">
        <f t="shared" si="16"/>
        <v>37</v>
      </c>
      <c r="B723" t="s">
        <v>59</v>
      </c>
    </row>
    <row r="724" spans="1:2" x14ac:dyDescent="0.35">
      <c r="A724">
        <f t="shared" si="16"/>
        <v>37</v>
      </c>
      <c r="B724" t="s">
        <v>59</v>
      </c>
    </row>
    <row r="725" spans="1:2" x14ac:dyDescent="0.35">
      <c r="A725">
        <f t="shared" si="16"/>
        <v>37</v>
      </c>
      <c r="B725" t="s">
        <v>59</v>
      </c>
    </row>
    <row r="726" spans="1:2" x14ac:dyDescent="0.35">
      <c r="A726">
        <f t="shared" si="16"/>
        <v>37</v>
      </c>
      <c r="B726" t="s">
        <v>59</v>
      </c>
    </row>
    <row r="727" spans="1:2" x14ac:dyDescent="0.35">
      <c r="A727">
        <f t="shared" si="16"/>
        <v>37</v>
      </c>
      <c r="B727" t="s">
        <v>59</v>
      </c>
    </row>
    <row r="728" spans="1:2" x14ac:dyDescent="0.35">
      <c r="A728">
        <f t="shared" si="16"/>
        <v>37</v>
      </c>
      <c r="B728" t="s">
        <v>59</v>
      </c>
    </row>
    <row r="729" spans="1:2" x14ac:dyDescent="0.35">
      <c r="A729">
        <f t="shared" si="16"/>
        <v>38</v>
      </c>
      <c r="B729" t="s">
        <v>40</v>
      </c>
    </row>
    <row r="730" spans="1:2" x14ac:dyDescent="0.35">
      <c r="A730">
        <f t="shared" si="16"/>
        <v>38</v>
      </c>
      <c r="B730" t="s">
        <v>40</v>
      </c>
    </row>
    <row r="731" spans="1:2" x14ac:dyDescent="0.35">
      <c r="A731">
        <f t="shared" si="16"/>
        <v>38</v>
      </c>
      <c r="B731" t="s">
        <v>40</v>
      </c>
    </row>
    <row r="732" spans="1:2" x14ac:dyDescent="0.35">
      <c r="A732">
        <f t="shared" si="16"/>
        <v>38</v>
      </c>
      <c r="B732" t="s">
        <v>40</v>
      </c>
    </row>
    <row r="733" spans="1:2" x14ac:dyDescent="0.35">
      <c r="A733">
        <f t="shared" si="16"/>
        <v>38</v>
      </c>
      <c r="B733" t="s">
        <v>40</v>
      </c>
    </row>
    <row r="734" spans="1:2" x14ac:dyDescent="0.35">
      <c r="A734">
        <f t="shared" si="16"/>
        <v>38</v>
      </c>
      <c r="B734" t="s">
        <v>40</v>
      </c>
    </row>
    <row r="735" spans="1:2" x14ac:dyDescent="0.35">
      <c r="A735">
        <f t="shared" si="16"/>
        <v>38</v>
      </c>
      <c r="B735" t="s">
        <v>40</v>
      </c>
    </row>
    <row r="736" spans="1:2" x14ac:dyDescent="0.35">
      <c r="A736">
        <f t="shared" si="16"/>
        <v>38</v>
      </c>
      <c r="B736" t="s">
        <v>40</v>
      </c>
    </row>
    <row r="737" spans="1:2" x14ac:dyDescent="0.35">
      <c r="A737">
        <f t="shared" si="16"/>
        <v>38</v>
      </c>
      <c r="B737" t="s">
        <v>40</v>
      </c>
    </row>
    <row r="738" spans="1:2" x14ac:dyDescent="0.35">
      <c r="A738">
        <f t="shared" si="16"/>
        <v>38</v>
      </c>
      <c r="B738" t="s">
        <v>40</v>
      </c>
    </row>
    <row r="739" spans="1:2" x14ac:dyDescent="0.35">
      <c r="A739">
        <f t="shared" si="16"/>
        <v>38</v>
      </c>
      <c r="B739" t="s">
        <v>40</v>
      </c>
    </row>
    <row r="740" spans="1:2" x14ac:dyDescent="0.35">
      <c r="A740">
        <f t="shared" si="16"/>
        <v>38</v>
      </c>
      <c r="B740" t="s">
        <v>40</v>
      </c>
    </row>
    <row r="741" spans="1:2" x14ac:dyDescent="0.35">
      <c r="A741">
        <f t="shared" si="16"/>
        <v>38</v>
      </c>
      <c r="B741" t="s">
        <v>40</v>
      </c>
    </row>
    <row r="742" spans="1:2" x14ac:dyDescent="0.35">
      <c r="A742">
        <f t="shared" si="16"/>
        <v>38</v>
      </c>
      <c r="B742" t="s">
        <v>40</v>
      </c>
    </row>
    <row r="743" spans="1:2" x14ac:dyDescent="0.35">
      <c r="A743">
        <f t="shared" si="16"/>
        <v>39</v>
      </c>
      <c r="B743" t="s">
        <v>55</v>
      </c>
    </row>
    <row r="744" spans="1:2" x14ac:dyDescent="0.35">
      <c r="A744">
        <f t="shared" si="16"/>
        <v>39</v>
      </c>
      <c r="B744" t="s">
        <v>55</v>
      </c>
    </row>
    <row r="745" spans="1:2" x14ac:dyDescent="0.35">
      <c r="A745">
        <f t="shared" si="16"/>
        <v>39</v>
      </c>
      <c r="B745" t="s">
        <v>55</v>
      </c>
    </row>
    <row r="746" spans="1:2" x14ac:dyDescent="0.35">
      <c r="A746">
        <f t="shared" si="16"/>
        <v>39</v>
      </c>
      <c r="B746" t="s">
        <v>55</v>
      </c>
    </row>
    <row r="747" spans="1:2" x14ac:dyDescent="0.35">
      <c r="A747">
        <f t="shared" si="16"/>
        <v>39</v>
      </c>
      <c r="B747" t="s">
        <v>55</v>
      </c>
    </row>
    <row r="748" spans="1:2" x14ac:dyDescent="0.35">
      <c r="A748">
        <f t="shared" si="16"/>
        <v>39</v>
      </c>
      <c r="B748" t="s">
        <v>55</v>
      </c>
    </row>
    <row r="749" spans="1:2" x14ac:dyDescent="0.35">
      <c r="A749">
        <f t="shared" si="16"/>
        <v>39</v>
      </c>
      <c r="B749" t="s">
        <v>55</v>
      </c>
    </row>
    <row r="750" spans="1:2" x14ac:dyDescent="0.35">
      <c r="A750">
        <f t="shared" si="16"/>
        <v>39</v>
      </c>
      <c r="B750" t="s">
        <v>55</v>
      </c>
    </row>
    <row r="751" spans="1:2" x14ac:dyDescent="0.35">
      <c r="A751">
        <f t="shared" si="16"/>
        <v>39</v>
      </c>
      <c r="B751" t="s">
        <v>55</v>
      </c>
    </row>
    <row r="752" spans="1:2" x14ac:dyDescent="0.35">
      <c r="A752">
        <f t="shared" si="16"/>
        <v>39</v>
      </c>
      <c r="B752" t="s">
        <v>55</v>
      </c>
    </row>
    <row r="753" spans="1:2" x14ac:dyDescent="0.35">
      <c r="A753">
        <f t="shared" si="16"/>
        <v>39</v>
      </c>
      <c r="B753" t="s">
        <v>55</v>
      </c>
    </row>
    <row r="754" spans="1:2" x14ac:dyDescent="0.35">
      <c r="A754">
        <f t="shared" si="16"/>
        <v>39</v>
      </c>
      <c r="B754" t="s">
        <v>55</v>
      </c>
    </row>
    <row r="755" spans="1:2" x14ac:dyDescent="0.35">
      <c r="A755">
        <f t="shared" si="16"/>
        <v>39</v>
      </c>
      <c r="B755" t="s">
        <v>55</v>
      </c>
    </row>
    <row r="756" spans="1:2" x14ac:dyDescent="0.35">
      <c r="A756">
        <f t="shared" si="16"/>
        <v>39</v>
      </c>
      <c r="B756" t="s">
        <v>55</v>
      </c>
    </row>
    <row r="757" spans="1:2" x14ac:dyDescent="0.35">
      <c r="A757">
        <f t="shared" si="16"/>
        <v>39</v>
      </c>
      <c r="B757" t="s">
        <v>55</v>
      </c>
    </row>
    <row r="758" spans="1:2" x14ac:dyDescent="0.35">
      <c r="A758">
        <f t="shared" si="16"/>
        <v>39</v>
      </c>
      <c r="B758" t="s">
        <v>55</v>
      </c>
    </row>
    <row r="759" spans="1:2" x14ac:dyDescent="0.35">
      <c r="A759">
        <f t="shared" si="16"/>
        <v>39</v>
      </c>
      <c r="B759" t="s">
        <v>55</v>
      </c>
    </row>
    <row r="760" spans="1:2" x14ac:dyDescent="0.35">
      <c r="A760">
        <f t="shared" si="16"/>
        <v>39</v>
      </c>
      <c r="B760" t="s">
        <v>55</v>
      </c>
    </row>
    <row r="761" spans="1:2" x14ac:dyDescent="0.35">
      <c r="A761">
        <f t="shared" si="16"/>
        <v>39</v>
      </c>
      <c r="B761" t="s">
        <v>55</v>
      </c>
    </row>
    <row r="762" spans="1:2" x14ac:dyDescent="0.35">
      <c r="A762">
        <f t="shared" si="16"/>
        <v>39</v>
      </c>
      <c r="B762" t="s">
        <v>55</v>
      </c>
    </row>
    <row r="763" spans="1:2" x14ac:dyDescent="0.35">
      <c r="A763">
        <f t="shared" si="16"/>
        <v>40</v>
      </c>
      <c r="B763" t="s">
        <v>31</v>
      </c>
    </row>
    <row r="764" spans="1:2" x14ac:dyDescent="0.35">
      <c r="A764">
        <f t="shared" si="16"/>
        <v>40</v>
      </c>
      <c r="B764" t="s">
        <v>31</v>
      </c>
    </row>
    <row r="765" spans="1:2" x14ac:dyDescent="0.35">
      <c r="A765">
        <f t="shared" si="16"/>
        <v>40</v>
      </c>
      <c r="B765" t="s">
        <v>31</v>
      </c>
    </row>
    <row r="766" spans="1:2" x14ac:dyDescent="0.35">
      <c r="A766">
        <f t="shared" si="16"/>
        <v>40</v>
      </c>
      <c r="B766" t="s">
        <v>31</v>
      </c>
    </row>
    <row r="767" spans="1:2" x14ac:dyDescent="0.35">
      <c r="A767">
        <f t="shared" si="16"/>
        <v>40</v>
      </c>
      <c r="B767" t="s">
        <v>31</v>
      </c>
    </row>
    <row r="768" spans="1:2" x14ac:dyDescent="0.35">
      <c r="A768">
        <f t="shared" si="16"/>
        <v>40</v>
      </c>
      <c r="B768" t="s">
        <v>31</v>
      </c>
    </row>
    <row r="769" spans="1:2" x14ac:dyDescent="0.35">
      <c r="A769">
        <f t="shared" si="16"/>
        <v>41</v>
      </c>
      <c r="B769" t="s">
        <v>69</v>
      </c>
    </row>
    <row r="770" spans="1:2" x14ac:dyDescent="0.35">
      <c r="A770">
        <f t="shared" si="16"/>
        <v>41</v>
      </c>
      <c r="B770" t="s">
        <v>69</v>
      </c>
    </row>
    <row r="771" spans="1:2" x14ac:dyDescent="0.35">
      <c r="A771">
        <f t="shared" ref="A771:A819" si="17">IF(B771=B770,A770,A770+1)</f>
        <v>41</v>
      </c>
      <c r="B771" t="s">
        <v>69</v>
      </c>
    </row>
    <row r="772" spans="1:2" x14ac:dyDescent="0.35">
      <c r="A772">
        <f t="shared" si="17"/>
        <v>41</v>
      </c>
      <c r="B772" t="s">
        <v>69</v>
      </c>
    </row>
    <row r="773" spans="1:2" x14ac:dyDescent="0.35">
      <c r="A773">
        <f t="shared" si="17"/>
        <v>41</v>
      </c>
      <c r="B773" t="s">
        <v>69</v>
      </c>
    </row>
    <row r="774" spans="1:2" x14ac:dyDescent="0.35">
      <c r="A774">
        <f t="shared" si="17"/>
        <v>41</v>
      </c>
      <c r="B774" t="s">
        <v>69</v>
      </c>
    </row>
    <row r="775" spans="1:2" x14ac:dyDescent="0.35">
      <c r="A775">
        <f t="shared" si="17"/>
        <v>41</v>
      </c>
      <c r="B775" t="s">
        <v>69</v>
      </c>
    </row>
    <row r="776" spans="1:2" x14ac:dyDescent="0.35">
      <c r="A776">
        <f t="shared" si="17"/>
        <v>41</v>
      </c>
      <c r="B776" t="s">
        <v>69</v>
      </c>
    </row>
    <row r="777" spans="1:2" x14ac:dyDescent="0.35">
      <c r="A777">
        <f t="shared" si="17"/>
        <v>41</v>
      </c>
      <c r="B777" t="s">
        <v>69</v>
      </c>
    </row>
    <row r="778" spans="1:2" x14ac:dyDescent="0.35">
      <c r="A778">
        <f t="shared" si="17"/>
        <v>41</v>
      </c>
      <c r="B778" t="s">
        <v>69</v>
      </c>
    </row>
    <row r="779" spans="1:2" x14ac:dyDescent="0.35">
      <c r="A779">
        <f t="shared" si="17"/>
        <v>41</v>
      </c>
      <c r="B779" t="s">
        <v>69</v>
      </c>
    </row>
    <row r="780" spans="1:2" x14ac:dyDescent="0.35">
      <c r="A780">
        <f t="shared" si="17"/>
        <v>41</v>
      </c>
      <c r="B780" t="s">
        <v>69</v>
      </c>
    </row>
    <row r="781" spans="1:2" x14ac:dyDescent="0.35">
      <c r="A781">
        <f t="shared" si="17"/>
        <v>42</v>
      </c>
      <c r="B781" t="s">
        <v>22</v>
      </c>
    </row>
    <row r="782" spans="1:2" x14ac:dyDescent="0.35">
      <c r="A782">
        <f t="shared" si="17"/>
        <v>42</v>
      </c>
      <c r="B782" t="s">
        <v>22</v>
      </c>
    </row>
    <row r="783" spans="1:2" x14ac:dyDescent="0.35">
      <c r="A783">
        <f t="shared" si="17"/>
        <v>42</v>
      </c>
      <c r="B783" t="s">
        <v>22</v>
      </c>
    </row>
    <row r="784" spans="1:2" x14ac:dyDescent="0.35">
      <c r="A784">
        <f t="shared" si="17"/>
        <v>42</v>
      </c>
      <c r="B784" t="s">
        <v>22</v>
      </c>
    </row>
    <row r="785" spans="1:2" x14ac:dyDescent="0.35">
      <c r="A785">
        <f t="shared" si="17"/>
        <v>42</v>
      </c>
      <c r="B785" t="s">
        <v>58</v>
      </c>
    </row>
    <row r="786" spans="1:2" x14ac:dyDescent="0.35">
      <c r="A786">
        <f t="shared" si="17"/>
        <v>42</v>
      </c>
      <c r="B786" t="s">
        <v>58</v>
      </c>
    </row>
    <row r="787" spans="1:2" x14ac:dyDescent="0.35">
      <c r="A787">
        <f t="shared" si="17"/>
        <v>42</v>
      </c>
      <c r="B787" t="s">
        <v>22</v>
      </c>
    </row>
    <row r="788" spans="1:2" x14ac:dyDescent="0.35">
      <c r="A788">
        <f t="shared" si="17"/>
        <v>42</v>
      </c>
      <c r="B788" t="s">
        <v>22</v>
      </c>
    </row>
    <row r="789" spans="1:2" x14ac:dyDescent="0.35">
      <c r="A789">
        <f t="shared" si="17"/>
        <v>42</v>
      </c>
      <c r="B789" t="s">
        <v>22</v>
      </c>
    </row>
    <row r="790" spans="1:2" x14ac:dyDescent="0.35">
      <c r="A790">
        <f t="shared" si="17"/>
        <v>42</v>
      </c>
      <c r="B790" t="s">
        <v>22</v>
      </c>
    </row>
    <row r="791" spans="1:2" x14ac:dyDescent="0.35">
      <c r="A791">
        <f t="shared" si="17"/>
        <v>42</v>
      </c>
      <c r="B791" t="s">
        <v>22</v>
      </c>
    </row>
    <row r="792" spans="1:2" x14ac:dyDescent="0.35">
      <c r="A792">
        <f t="shared" si="17"/>
        <v>42</v>
      </c>
      <c r="B792" t="s">
        <v>22</v>
      </c>
    </row>
    <row r="793" spans="1:2" x14ac:dyDescent="0.35">
      <c r="A793">
        <f t="shared" si="17"/>
        <v>42</v>
      </c>
      <c r="B793" t="s">
        <v>22</v>
      </c>
    </row>
    <row r="794" spans="1:2" x14ac:dyDescent="0.35">
      <c r="A794">
        <f t="shared" si="17"/>
        <v>42</v>
      </c>
      <c r="B794" t="s">
        <v>22</v>
      </c>
    </row>
    <row r="795" spans="1:2" x14ac:dyDescent="0.35">
      <c r="A795">
        <f t="shared" si="17"/>
        <v>42</v>
      </c>
      <c r="B795" t="s">
        <v>22</v>
      </c>
    </row>
    <row r="796" spans="1:2" x14ac:dyDescent="0.35">
      <c r="A796">
        <f t="shared" si="17"/>
        <v>42</v>
      </c>
      <c r="B796" t="s">
        <v>22</v>
      </c>
    </row>
    <row r="797" spans="1:2" x14ac:dyDescent="0.35">
      <c r="A797">
        <f t="shared" si="17"/>
        <v>42</v>
      </c>
      <c r="B797" t="s">
        <v>22</v>
      </c>
    </row>
    <row r="798" spans="1:2" x14ac:dyDescent="0.35">
      <c r="A798">
        <f t="shared" si="17"/>
        <v>42</v>
      </c>
      <c r="B798" t="s">
        <v>22</v>
      </c>
    </row>
    <row r="799" spans="1:2" x14ac:dyDescent="0.35">
      <c r="A799">
        <f t="shared" si="17"/>
        <v>42</v>
      </c>
      <c r="B799" t="s">
        <v>22</v>
      </c>
    </row>
    <row r="800" spans="1:2" x14ac:dyDescent="0.35">
      <c r="A800">
        <f t="shared" si="17"/>
        <v>42</v>
      </c>
      <c r="B800" t="s">
        <v>22</v>
      </c>
    </row>
    <row r="801" spans="1:2" x14ac:dyDescent="0.35">
      <c r="A801">
        <f t="shared" si="17"/>
        <v>42</v>
      </c>
      <c r="B801" t="s">
        <v>22</v>
      </c>
    </row>
    <row r="802" spans="1:2" x14ac:dyDescent="0.35">
      <c r="A802">
        <f t="shared" si="17"/>
        <v>42</v>
      </c>
      <c r="B802" t="s">
        <v>22</v>
      </c>
    </row>
    <row r="803" spans="1:2" x14ac:dyDescent="0.35">
      <c r="A803">
        <f t="shared" si="17"/>
        <v>42</v>
      </c>
      <c r="B803" t="s">
        <v>22</v>
      </c>
    </row>
    <row r="804" spans="1:2" x14ac:dyDescent="0.35">
      <c r="A804">
        <f t="shared" si="17"/>
        <v>42</v>
      </c>
      <c r="B804" t="s">
        <v>22</v>
      </c>
    </row>
    <row r="805" spans="1:2" x14ac:dyDescent="0.35">
      <c r="A805">
        <f t="shared" si="17"/>
        <v>42</v>
      </c>
      <c r="B805" t="s">
        <v>22</v>
      </c>
    </row>
    <row r="806" spans="1:2" x14ac:dyDescent="0.35">
      <c r="A806">
        <f t="shared" si="17"/>
        <v>42</v>
      </c>
      <c r="B806" t="s">
        <v>22</v>
      </c>
    </row>
    <row r="807" spans="1:2" x14ac:dyDescent="0.35">
      <c r="A807">
        <f t="shared" si="17"/>
        <v>42</v>
      </c>
      <c r="B807" t="s">
        <v>22</v>
      </c>
    </row>
    <row r="808" spans="1:2" x14ac:dyDescent="0.35">
      <c r="A808">
        <f t="shared" si="17"/>
        <v>43</v>
      </c>
      <c r="B808" t="s">
        <v>73</v>
      </c>
    </row>
    <row r="809" spans="1:2" x14ac:dyDescent="0.35">
      <c r="A809">
        <f t="shared" si="17"/>
        <v>43</v>
      </c>
      <c r="B809" t="s">
        <v>73</v>
      </c>
    </row>
    <row r="810" spans="1:2" x14ac:dyDescent="0.35">
      <c r="A810">
        <f t="shared" si="17"/>
        <v>43</v>
      </c>
      <c r="B810" t="s">
        <v>73</v>
      </c>
    </row>
    <row r="811" spans="1:2" x14ac:dyDescent="0.35">
      <c r="A811">
        <f t="shared" si="17"/>
        <v>43</v>
      </c>
      <c r="B811" t="s">
        <v>73</v>
      </c>
    </row>
    <row r="812" spans="1:2" x14ac:dyDescent="0.35">
      <c r="A812">
        <f t="shared" si="17"/>
        <v>43</v>
      </c>
      <c r="B812" t="s">
        <v>73</v>
      </c>
    </row>
    <row r="813" spans="1:2" x14ac:dyDescent="0.35">
      <c r="A813">
        <f t="shared" si="17"/>
        <v>43</v>
      </c>
      <c r="B813" t="s">
        <v>73</v>
      </c>
    </row>
    <row r="814" spans="1:2" x14ac:dyDescent="0.35">
      <c r="A814">
        <f t="shared" si="17"/>
        <v>43</v>
      </c>
      <c r="B814" t="s">
        <v>73</v>
      </c>
    </row>
    <row r="815" spans="1:2" x14ac:dyDescent="0.35">
      <c r="A815">
        <f t="shared" si="17"/>
        <v>43</v>
      </c>
      <c r="B815" t="s">
        <v>73</v>
      </c>
    </row>
    <row r="816" spans="1:2" x14ac:dyDescent="0.35">
      <c r="A816">
        <f t="shared" si="17"/>
        <v>43</v>
      </c>
      <c r="B816" t="s">
        <v>73</v>
      </c>
    </row>
    <row r="817" spans="1:2" x14ac:dyDescent="0.35">
      <c r="A817">
        <f t="shared" si="17"/>
        <v>43</v>
      </c>
      <c r="B817" t="s">
        <v>73</v>
      </c>
    </row>
    <row r="818" spans="1:2" x14ac:dyDescent="0.35">
      <c r="A818">
        <f t="shared" si="17"/>
        <v>43</v>
      </c>
      <c r="B818" t="s">
        <v>73</v>
      </c>
    </row>
    <row r="819" spans="1:2" x14ac:dyDescent="0.35">
      <c r="A819">
        <f t="shared" si="17"/>
        <v>43</v>
      </c>
      <c r="B819" t="s">
        <v>73</v>
      </c>
    </row>
  </sheetData>
  <sortState ref="T1:Y43">
    <sortCondition ref="W1"/>
  </sortState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Y732"/>
  <sheetViews>
    <sheetView topLeftCell="H1" workbookViewId="0">
      <pane ySplit="2" topLeftCell="A63" activePane="bottomLeft" state="frozen"/>
      <selection activeCell="J1" sqref="J1"/>
      <selection pane="bottomLeft" activeCell="O43" sqref="O43"/>
    </sheetView>
  </sheetViews>
  <sheetFormatPr defaultColWidth="8.81640625" defaultRowHeight="14.5" x14ac:dyDescent="0.35"/>
  <cols>
    <col min="1" max="1" width="16" bestFit="1" customWidth="1"/>
    <col min="7" max="7" width="15.81640625" bestFit="1" customWidth="1"/>
    <col min="12" max="12" width="14.26953125" bestFit="1" customWidth="1"/>
    <col min="15" max="15" width="11.1796875" bestFit="1" customWidth="1"/>
    <col min="16" max="20" width="9.453125" bestFit="1" customWidth="1"/>
    <col min="21" max="21" width="10.453125" bestFit="1" customWidth="1"/>
    <col min="23" max="23" width="16" bestFit="1" customWidth="1"/>
  </cols>
  <sheetData>
    <row r="1" spans="1:25" x14ac:dyDescent="0.35">
      <c r="A1" s="1"/>
      <c r="B1" s="1"/>
      <c r="C1" s="31" t="s">
        <v>0</v>
      </c>
      <c r="D1" s="31"/>
      <c r="E1" s="31"/>
      <c r="F1" s="1"/>
      <c r="G1" s="1"/>
      <c r="H1" s="1"/>
      <c r="I1" s="1"/>
      <c r="J1" s="1"/>
      <c r="K1" s="1"/>
    </row>
    <row r="2" spans="1:25" x14ac:dyDescent="0.3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162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121</v>
      </c>
      <c r="N2" s="1" t="s">
        <v>128</v>
      </c>
      <c r="O2" s="1" t="s">
        <v>12</v>
      </c>
      <c r="P2" s="1" t="s">
        <v>15</v>
      </c>
      <c r="Q2" s="1" t="s">
        <v>17</v>
      </c>
      <c r="R2" s="1" t="s">
        <v>23</v>
      </c>
      <c r="S2" s="1" t="s">
        <v>63</v>
      </c>
      <c r="T2" s="1" t="s">
        <v>92</v>
      </c>
      <c r="U2" s="1" t="s">
        <v>62</v>
      </c>
      <c r="X2" s="1" t="s">
        <v>130</v>
      </c>
      <c r="Y2" s="1" t="s">
        <v>129</v>
      </c>
    </row>
    <row r="3" spans="1:25" x14ac:dyDescent="0.35">
      <c r="A3" t="s">
        <v>11</v>
      </c>
      <c r="B3" t="s">
        <v>12</v>
      </c>
      <c r="C3">
        <v>-8</v>
      </c>
      <c r="D3">
        <v>4.3899999999999997</v>
      </c>
      <c r="E3">
        <v>15</v>
      </c>
      <c r="F3">
        <v>2020</v>
      </c>
      <c r="G3" t="s">
        <v>13</v>
      </c>
      <c r="H3" t="s">
        <v>87</v>
      </c>
      <c r="I3" t="s">
        <v>14</v>
      </c>
      <c r="J3">
        <f>D3-C3</f>
        <v>12.39</v>
      </c>
      <c r="K3">
        <f>E3-D3</f>
        <v>10.61</v>
      </c>
      <c r="L3" t="str">
        <f>VLOOKUP(A3,Countries!$H$1:$J$43,3)</f>
        <v>3-Central Europe</v>
      </c>
      <c r="N3" t="s">
        <v>125</v>
      </c>
      <c r="O3" s="3">
        <f t="shared" ref="O3:U3" si="0">AVERAGEIFS($D$3:$D$732,$B$3:$B$732,O2)</f>
        <v>16.603456243318771</v>
      </c>
      <c r="P3" s="3">
        <f t="shared" si="0"/>
        <v>1.0602366796468508</v>
      </c>
      <c r="Q3" s="3">
        <f t="shared" si="0"/>
        <v>-5.8701671251730172</v>
      </c>
      <c r="R3" s="3">
        <f t="shared" si="0"/>
        <v>8.0069659729454639</v>
      </c>
      <c r="S3" s="3">
        <f t="shared" si="0"/>
        <v>14.878251087248167</v>
      </c>
      <c r="T3" s="3">
        <f t="shared" si="0"/>
        <v>0.49019607843137392</v>
      </c>
      <c r="U3" s="3">
        <f t="shared" si="0"/>
        <v>159.49925122145768</v>
      </c>
      <c r="W3" s="1" t="s">
        <v>128</v>
      </c>
      <c r="X3">
        <f>COUNT($D$3:$D$732)</f>
        <v>730</v>
      </c>
      <c r="Y3" s="3">
        <f>AVERAGE($D$3:$D$732)</f>
        <v>9.323419184349083</v>
      </c>
    </row>
    <row r="4" spans="1:25" x14ac:dyDescent="0.35">
      <c r="A4" t="s">
        <v>11</v>
      </c>
      <c r="B4" t="s">
        <v>12</v>
      </c>
      <c r="C4">
        <v>3</v>
      </c>
      <c r="D4">
        <v>10.46</v>
      </c>
      <c r="E4">
        <v>22</v>
      </c>
      <c r="F4">
        <v>2050</v>
      </c>
      <c r="G4" t="s">
        <v>13</v>
      </c>
      <c r="H4" t="s">
        <v>87</v>
      </c>
      <c r="I4" t="s">
        <v>14</v>
      </c>
      <c r="J4">
        <f t="shared" ref="J4:K66" si="1">D4-C4</f>
        <v>7.4600000000000009</v>
      </c>
      <c r="K4">
        <f t="shared" si="1"/>
        <v>11.54</v>
      </c>
      <c r="L4" t="str">
        <f>VLOOKUP(A4,Countries!$H$1:$J$43,3)</f>
        <v>3-Central Europe</v>
      </c>
      <c r="N4" t="s">
        <v>126</v>
      </c>
      <c r="O4" s="3">
        <f t="array" ref="O4">_xlfn.STDEV.S(IF($B$3:$B$732=O2,$D$3:$D$732,""))</f>
        <v>45.389613910251768</v>
      </c>
      <c r="P4" s="3">
        <f t="array" ref="P4">_xlfn.STDEV.S(IF($B$3:$B$732=P2,$D$3:$D$732,""))</f>
        <v>28.424494306703409</v>
      </c>
      <c r="Q4" s="3">
        <f t="array" ref="Q4">_xlfn.STDEV.S(IF($B$3:$B$732=Q2,$D$3:$D$732,""))</f>
        <v>20.257114957519544</v>
      </c>
      <c r="R4" s="3">
        <f t="array" ref="R4">_xlfn.STDEV.S(IF($B$3:$B$732=R2,$D$3:$D$732,""))</f>
        <v>14.245983997814371</v>
      </c>
      <c r="S4" s="3">
        <f t="array" ref="S4">_xlfn.STDEV.S(IF($B$3:$B$732=S2,$D$3:$D$732,""))</f>
        <v>12.54597540838289</v>
      </c>
      <c r="T4" s="3">
        <f t="array" ref="T4">_xlfn.STDEV.S(IF($B$3:$B$732=T2,$D$3:$D$732,""))</f>
        <v>10.728931620998136</v>
      </c>
      <c r="U4" s="3">
        <f t="array" ref="U4">_xlfn.STDEV.S(IF($B$3:$B$732=U2,$D$3:$D$732,""))</f>
        <v>66.692337163319706</v>
      </c>
      <c r="W4" s="1" t="s">
        <v>177</v>
      </c>
      <c r="X4">
        <f>COUNTIFS($L$3:$L$732,W4)</f>
        <v>225</v>
      </c>
      <c r="Y4" s="3">
        <f>AVERAGEIFS($D$3:$D$732,$L$3:$L$732,W4)</f>
        <v>17.367504433830042</v>
      </c>
    </row>
    <row r="5" spans="1:25" x14ac:dyDescent="0.35">
      <c r="A5" t="s">
        <v>11</v>
      </c>
      <c r="B5" t="s">
        <v>12</v>
      </c>
      <c r="C5">
        <v>-15</v>
      </c>
      <c r="D5">
        <v>12.68</v>
      </c>
      <c r="E5">
        <v>30</v>
      </c>
      <c r="F5">
        <v>2080</v>
      </c>
      <c r="G5" t="s">
        <v>13</v>
      </c>
      <c r="H5" t="s">
        <v>87</v>
      </c>
      <c r="I5" t="s">
        <v>14</v>
      </c>
      <c r="J5">
        <f t="shared" si="1"/>
        <v>27.68</v>
      </c>
      <c r="K5">
        <f t="shared" si="1"/>
        <v>17.32</v>
      </c>
      <c r="L5" t="str">
        <f>VLOOKUP(A5,Countries!$H$1:$J$43,3)</f>
        <v>3-Central Europe</v>
      </c>
      <c r="N5" t="s">
        <v>130</v>
      </c>
      <c r="O5">
        <f t="shared" ref="O5:U5" si="2">COUNTIFS($B$3:$B$732,O2)</f>
        <v>294</v>
      </c>
      <c r="P5">
        <f t="shared" si="2"/>
        <v>69</v>
      </c>
      <c r="Q5">
        <f t="shared" si="2"/>
        <v>149</v>
      </c>
      <c r="R5">
        <f t="shared" si="2"/>
        <v>109</v>
      </c>
      <c r="S5">
        <f t="shared" si="2"/>
        <v>103</v>
      </c>
      <c r="T5">
        <f t="shared" si="2"/>
        <v>4</v>
      </c>
      <c r="U5">
        <f t="shared" si="2"/>
        <v>2</v>
      </c>
      <c r="W5" s="1" t="s">
        <v>178</v>
      </c>
      <c r="X5">
        <f>COUNTIFS($L$3:$L$732,W5)</f>
        <v>312</v>
      </c>
      <c r="Y5" s="3">
        <f>AVERAGEIFS($D$3:$D$732,$L$3:$L$732,W5)</f>
        <v>6.0711748659750073</v>
      </c>
    </row>
    <row r="6" spans="1:25" x14ac:dyDescent="0.35">
      <c r="A6" t="s">
        <v>11</v>
      </c>
      <c r="B6" t="s">
        <v>15</v>
      </c>
      <c r="C6">
        <v>-10</v>
      </c>
      <c r="D6">
        <v>5.36</v>
      </c>
      <c r="E6">
        <v>13</v>
      </c>
      <c r="F6">
        <v>2020</v>
      </c>
      <c r="G6" t="s">
        <v>13</v>
      </c>
      <c r="H6" t="s">
        <v>87</v>
      </c>
      <c r="I6" t="s">
        <v>14</v>
      </c>
      <c r="J6">
        <f t="shared" si="1"/>
        <v>15.36</v>
      </c>
      <c r="K6">
        <f t="shared" si="1"/>
        <v>7.64</v>
      </c>
      <c r="L6" t="str">
        <f>VLOOKUP(A6,Countries!$H$1:$J$43,3)</f>
        <v>3-Central Europe</v>
      </c>
      <c r="N6" t="s">
        <v>122</v>
      </c>
      <c r="O6">
        <f>O3*SQRT(O5)/O4</f>
        <v>6.2721390603194802</v>
      </c>
      <c r="P6">
        <f t="shared" ref="P6:U6" si="3">P3*SQRT(P5)/P4</f>
        <v>0.30983795906682449</v>
      </c>
      <c r="Q6">
        <f>Q3*SQRT(Q5)/Q4</f>
        <v>-3.5372520537766672</v>
      </c>
      <c r="R6">
        <f t="shared" si="3"/>
        <v>5.8679820907276792</v>
      </c>
      <c r="S6">
        <f t="shared" si="3"/>
        <v>12.035553398407295</v>
      </c>
      <c r="T6">
        <f t="shared" si="3"/>
        <v>9.1378358208935986E-2</v>
      </c>
      <c r="U6">
        <f t="shared" si="3"/>
        <v>3.3821877274050389</v>
      </c>
      <c r="W6" s="1" t="s">
        <v>179</v>
      </c>
      <c r="X6">
        <f>COUNTIFS($L$3:$L$732,W6)</f>
        <v>188</v>
      </c>
      <c r="Y6" s="3">
        <f>AVERAGEIFS($D$3:$D$732,$L$3:$L$732,W6)</f>
        <v>4.7373501859755338</v>
      </c>
    </row>
    <row r="7" spans="1:25" x14ac:dyDescent="0.35">
      <c r="A7" t="s">
        <v>11</v>
      </c>
      <c r="B7" t="s">
        <v>15</v>
      </c>
      <c r="C7">
        <v>3</v>
      </c>
      <c r="D7">
        <v>11.63</v>
      </c>
      <c r="E7">
        <v>23</v>
      </c>
      <c r="F7">
        <v>2050</v>
      </c>
      <c r="G7" t="s">
        <v>13</v>
      </c>
      <c r="H7" t="s">
        <v>87</v>
      </c>
      <c r="I7" t="s">
        <v>14</v>
      </c>
      <c r="J7">
        <f t="shared" si="1"/>
        <v>8.6300000000000008</v>
      </c>
      <c r="K7">
        <f t="shared" si="1"/>
        <v>11.37</v>
      </c>
      <c r="L7" t="str">
        <f>VLOOKUP(A7,Countries!$H$1:$J$43,3)</f>
        <v>3-Central Europe</v>
      </c>
      <c r="N7" t="s">
        <v>123</v>
      </c>
      <c r="O7">
        <f>_xlfn.T.DIST.2T(ABS(O6),O5-1)</f>
        <v>1.2748704906828009E-9</v>
      </c>
      <c r="P7">
        <f t="shared" ref="P7:U7" si="4">_xlfn.T.DIST.2T(ABS(P6),P5-1)</f>
        <v>0.75763171996597856</v>
      </c>
      <c r="Q7">
        <f t="shared" si="4"/>
        <v>5.4033290252477782E-4</v>
      </c>
      <c r="R7">
        <f t="shared" si="4"/>
        <v>4.9067695437613112E-8</v>
      </c>
      <c r="S7">
        <f t="shared" si="4"/>
        <v>2.7136129779529261E-21</v>
      </c>
      <c r="T7">
        <f t="shared" si="4"/>
        <v>0.93295162561833056</v>
      </c>
      <c r="U7">
        <f t="shared" si="4"/>
        <v>0.1830132154598112</v>
      </c>
    </row>
    <row r="8" spans="1:25" x14ac:dyDescent="0.35">
      <c r="A8" t="s">
        <v>11</v>
      </c>
      <c r="B8" t="s">
        <v>15</v>
      </c>
      <c r="C8">
        <v>-13</v>
      </c>
      <c r="D8">
        <v>12.43</v>
      </c>
      <c r="E8">
        <v>28</v>
      </c>
      <c r="F8">
        <v>2080</v>
      </c>
      <c r="G8" t="s">
        <v>13</v>
      </c>
      <c r="H8" t="s">
        <v>87</v>
      </c>
      <c r="I8" t="s">
        <v>14</v>
      </c>
      <c r="J8">
        <f t="shared" si="1"/>
        <v>25.43</v>
      </c>
      <c r="K8">
        <f t="shared" si="1"/>
        <v>15.57</v>
      </c>
      <c r="L8" t="str">
        <f>VLOOKUP(A8,Countries!$H$1:$J$43,3)</f>
        <v>3-Central Europe</v>
      </c>
      <c r="N8" t="s">
        <v>127</v>
      </c>
      <c r="O8">
        <v>0.05</v>
      </c>
      <c r="P8">
        <v>0.05</v>
      </c>
      <c r="Q8">
        <v>0.05</v>
      </c>
      <c r="R8">
        <v>0.05</v>
      </c>
      <c r="S8">
        <v>0.05</v>
      </c>
      <c r="T8">
        <v>0.05</v>
      </c>
      <c r="U8">
        <v>0.05</v>
      </c>
    </row>
    <row r="9" spans="1:25" x14ac:dyDescent="0.35">
      <c r="A9" t="s">
        <v>16</v>
      </c>
      <c r="B9" t="s">
        <v>17</v>
      </c>
      <c r="C9">
        <v>-8</v>
      </c>
      <c r="D9">
        <v>-5.5714285714285712</v>
      </c>
      <c r="E9">
        <v>-3</v>
      </c>
      <c r="F9">
        <v>2020</v>
      </c>
      <c r="G9" t="s">
        <v>79</v>
      </c>
      <c r="H9" t="s">
        <v>87</v>
      </c>
      <c r="I9" t="s">
        <v>14</v>
      </c>
      <c r="J9">
        <f t="shared" si="1"/>
        <v>2.4285714285714288</v>
      </c>
      <c r="K9">
        <f t="shared" si="1"/>
        <v>2.5714285714285712</v>
      </c>
      <c r="L9" t="str">
        <f>VLOOKUP(A9,Countries!$H$1:$J$43,3)</f>
        <v>3-Central Europe</v>
      </c>
      <c r="N9" t="s">
        <v>124</v>
      </c>
      <c r="O9" t="str">
        <f>IF(O7&lt;O8,"YES","NO")</f>
        <v>YES</v>
      </c>
      <c r="P9" t="str">
        <f t="shared" ref="P9:U9" si="5">IF(P7&lt;P8,"YES","NO")</f>
        <v>NO</v>
      </c>
      <c r="Q9" t="str">
        <f t="shared" si="5"/>
        <v>YES</v>
      </c>
      <c r="R9" t="str">
        <f t="shared" si="5"/>
        <v>YES</v>
      </c>
      <c r="S9" t="str">
        <f t="shared" si="5"/>
        <v>YES</v>
      </c>
      <c r="T9" t="str">
        <f t="shared" si="5"/>
        <v>NO</v>
      </c>
      <c r="U9" t="str">
        <f t="shared" si="5"/>
        <v>NO</v>
      </c>
    </row>
    <row r="10" spans="1:25" x14ac:dyDescent="0.35">
      <c r="A10" t="s">
        <v>16</v>
      </c>
      <c r="B10" t="s">
        <v>12</v>
      </c>
      <c r="C10">
        <v>10</v>
      </c>
      <c r="D10">
        <v>14.476190476190476</v>
      </c>
      <c r="E10">
        <v>20</v>
      </c>
      <c r="F10">
        <v>2020</v>
      </c>
      <c r="G10" t="s">
        <v>79</v>
      </c>
      <c r="H10" t="s">
        <v>87</v>
      </c>
      <c r="I10" t="s">
        <v>14</v>
      </c>
      <c r="J10">
        <f t="shared" si="1"/>
        <v>4.4761904761904763</v>
      </c>
      <c r="K10">
        <f t="shared" si="1"/>
        <v>5.5238095238095237</v>
      </c>
      <c r="L10" t="str">
        <f>VLOOKUP(A10,Countries!$H$1:$J$43,3)</f>
        <v>3-Central Europe</v>
      </c>
    </row>
    <row r="11" spans="1:25" x14ac:dyDescent="0.35">
      <c r="A11" t="s">
        <v>16</v>
      </c>
      <c r="B11" t="s">
        <v>17</v>
      </c>
      <c r="C11">
        <v>4</v>
      </c>
      <c r="D11">
        <v>8.6666666666666661</v>
      </c>
      <c r="E11">
        <v>12</v>
      </c>
      <c r="F11">
        <v>2020</v>
      </c>
      <c r="G11" t="s">
        <v>164</v>
      </c>
      <c r="H11" t="s">
        <v>87</v>
      </c>
      <c r="I11" t="s">
        <v>14</v>
      </c>
      <c r="J11">
        <f t="shared" si="1"/>
        <v>4.6666666666666661</v>
      </c>
      <c r="K11">
        <f t="shared" si="1"/>
        <v>3.3333333333333339</v>
      </c>
      <c r="L11" t="str">
        <f>VLOOKUP(A11,Countries!$H$1:$J$43,3)</f>
        <v>3-Central Europe</v>
      </c>
    </row>
    <row r="12" spans="1:25" x14ac:dyDescent="0.35">
      <c r="A12" t="s">
        <v>16</v>
      </c>
      <c r="B12" t="s">
        <v>12</v>
      </c>
      <c r="C12">
        <v>8</v>
      </c>
      <c r="D12">
        <v>10.666666666666666</v>
      </c>
      <c r="E12">
        <v>16</v>
      </c>
      <c r="F12">
        <v>2020</v>
      </c>
      <c r="G12" t="s">
        <v>164</v>
      </c>
      <c r="H12" t="s">
        <v>87</v>
      </c>
      <c r="I12" t="s">
        <v>14</v>
      </c>
      <c r="J12">
        <f t="shared" si="1"/>
        <v>2.6666666666666661</v>
      </c>
      <c r="K12">
        <f t="shared" si="1"/>
        <v>5.3333333333333339</v>
      </c>
      <c r="L12" t="str">
        <f>VLOOKUP(A12,Countries!$H$1:$J$43,3)</f>
        <v>3-Central Europe</v>
      </c>
      <c r="N12" s="1" t="s">
        <v>177</v>
      </c>
      <c r="O12" s="1" t="s">
        <v>12</v>
      </c>
      <c r="P12" s="1" t="s">
        <v>15</v>
      </c>
      <c r="Q12" s="1" t="s">
        <v>17</v>
      </c>
      <c r="R12" s="1" t="s">
        <v>23</v>
      </c>
      <c r="S12" s="1" t="s">
        <v>63</v>
      </c>
      <c r="T12" s="1" t="s">
        <v>92</v>
      </c>
      <c r="U12" s="1" t="s">
        <v>62</v>
      </c>
    </row>
    <row r="13" spans="1:25" x14ac:dyDescent="0.35">
      <c r="A13" t="s">
        <v>16</v>
      </c>
      <c r="B13" t="s">
        <v>17</v>
      </c>
      <c r="C13">
        <v>-8</v>
      </c>
      <c r="D13">
        <v>-6.2380952380952381</v>
      </c>
      <c r="E13">
        <v>-3</v>
      </c>
      <c r="F13">
        <v>2020</v>
      </c>
      <c r="G13" t="s">
        <v>78</v>
      </c>
      <c r="H13" t="s">
        <v>87</v>
      </c>
      <c r="I13" t="s">
        <v>14</v>
      </c>
      <c r="J13">
        <f t="shared" si="1"/>
        <v>1.7619047619047619</v>
      </c>
      <c r="K13">
        <f t="shared" si="1"/>
        <v>3.2380952380952381</v>
      </c>
      <c r="L13" t="str">
        <f>VLOOKUP(A13,Countries!$H$1:$J$43,3)</f>
        <v>3-Central Europe</v>
      </c>
      <c r="N13" t="s">
        <v>125</v>
      </c>
      <c r="O13" s="3">
        <f>AVERAGEIFS($D$3:$D$732,$B$3:$B$732,O12,$L$3:$L$732,$N$12)</f>
        <v>25.50292897937069</v>
      </c>
      <c r="P13" s="3">
        <f t="shared" ref="P13:U13" si="6">AVERAGEIFS($D$3:$D$732,$B$3:$B$732,P12,$L$3:$L$732,$N$12)</f>
        <v>-0.79783486022761629</v>
      </c>
      <c r="Q13" s="3">
        <f t="shared" si="6"/>
        <v>14.192024193621014</v>
      </c>
      <c r="R13" s="3">
        <f t="shared" si="6"/>
        <v>16.539385726095983</v>
      </c>
      <c r="S13" s="3">
        <f t="shared" si="6"/>
        <v>16.523819207612313</v>
      </c>
      <c r="T13" s="3" t="e">
        <f t="shared" si="6"/>
        <v>#DIV/0!</v>
      </c>
      <c r="U13" s="3">
        <f t="shared" si="6"/>
        <v>159.49925122145768</v>
      </c>
    </row>
    <row r="14" spans="1:25" x14ac:dyDescent="0.35">
      <c r="A14" t="s">
        <v>16</v>
      </c>
      <c r="B14" t="s">
        <v>12</v>
      </c>
      <c r="C14">
        <v>12</v>
      </c>
      <c r="D14">
        <v>18.428571428571427</v>
      </c>
      <c r="E14">
        <v>30</v>
      </c>
      <c r="F14">
        <v>2020</v>
      </c>
      <c r="G14" t="s">
        <v>78</v>
      </c>
      <c r="H14" t="s">
        <v>87</v>
      </c>
      <c r="I14" t="s">
        <v>14</v>
      </c>
      <c r="J14">
        <f t="shared" si="1"/>
        <v>6.428571428571427</v>
      </c>
      <c r="K14">
        <f t="shared" si="1"/>
        <v>11.571428571428573</v>
      </c>
      <c r="L14" t="str">
        <f>VLOOKUP(A14,Countries!$H$1:$J$43,3)</f>
        <v>3-Central Europe</v>
      </c>
      <c r="N14" t="s">
        <v>126</v>
      </c>
      <c r="O14" s="3">
        <f t="array" ref="O14">_xlfn.STDEV.S(IF($B$3:$B$732=O12,IF($L$3:$L$732=$N$12,$D$3:$D$732,""),""))</f>
        <v>77.696410262741736</v>
      </c>
      <c r="P14" s="3">
        <f t="array" ref="P14">_xlfn.STDEV.S(IF($B$3:$B$732=P12,IF($L$3:$L$732=$N$12,$D$3:$D$732,""),""))</f>
        <v>32.5011085563414</v>
      </c>
      <c r="Q14" s="3">
        <f t="array" ref="Q14">_xlfn.STDEV.S(IF($B$3:$B$732=Q12,IF($L$3:$L$732=$N$12,$D$3:$D$732,""),""))</f>
        <v>17.272527709638325</v>
      </c>
      <c r="R14" s="3">
        <f t="array" ref="R14">_xlfn.STDEV.S(IF($B$3:$B$732=R12,IF($L$3:$L$732=$N$12,$D$3:$D$732,""),""))</f>
        <v>9.0287025326758297</v>
      </c>
      <c r="S14" s="3">
        <f t="array" ref="S14">_xlfn.STDEV.S(IF($B$3:$B$732=S12,IF($L$3:$L$732=$N$12,$D$3:$D$732,""),""))</f>
        <v>10.970183620075764</v>
      </c>
      <c r="T14" s="3" t="e">
        <f t="array" ref="T14">_xlfn.STDEV.S(IF($B$3:$B$732=T12,IF($L$3:$L$732=$N$12,$D$3:$D$732,""),""))</f>
        <v>#DIV/0!</v>
      </c>
      <c r="U14" s="3">
        <f t="array" ref="U14">_xlfn.STDEV.S(IF($B$3:$B$732=U12,IF($L$3:$L$732=$N$12,$D$3:$D$732,""),""))</f>
        <v>66.692337163319706</v>
      </c>
    </row>
    <row r="15" spans="1:25" x14ac:dyDescent="0.35">
      <c r="A15" t="s">
        <v>16</v>
      </c>
      <c r="B15" t="s">
        <v>17</v>
      </c>
      <c r="C15">
        <v>-8</v>
      </c>
      <c r="D15">
        <v>-6.8095238095238093</v>
      </c>
      <c r="E15">
        <v>-4</v>
      </c>
      <c r="F15">
        <v>2020</v>
      </c>
      <c r="G15" t="s">
        <v>19</v>
      </c>
      <c r="H15" t="s">
        <v>87</v>
      </c>
      <c r="I15" t="s">
        <v>14</v>
      </c>
      <c r="J15">
        <f t="shared" si="1"/>
        <v>1.1904761904761907</v>
      </c>
      <c r="K15">
        <f t="shared" si="1"/>
        <v>2.8095238095238093</v>
      </c>
      <c r="L15" t="str">
        <f>VLOOKUP(A15,Countries!$H$1:$J$43,3)</f>
        <v>3-Central Europe</v>
      </c>
      <c r="N15" t="s">
        <v>130</v>
      </c>
      <c r="O15">
        <f t="shared" ref="O15:U15" si="7">COUNTIFS($B$3:$B$732,O12,$L$3:$L$732,$N$12)</f>
        <v>90</v>
      </c>
      <c r="P15">
        <f t="shared" si="7"/>
        <v>49</v>
      </c>
      <c r="Q15">
        <f t="shared" si="7"/>
        <v>24</v>
      </c>
      <c r="R15">
        <f t="shared" si="7"/>
        <v>31</v>
      </c>
      <c r="S15">
        <f t="shared" si="7"/>
        <v>29</v>
      </c>
      <c r="T15">
        <f t="shared" si="7"/>
        <v>0</v>
      </c>
      <c r="U15">
        <f t="shared" si="7"/>
        <v>2</v>
      </c>
    </row>
    <row r="16" spans="1:25" x14ac:dyDescent="0.35">
      <c r="A16" t="s">
        <v>16</v>
      </c>
      <c r="B16" t="s">
        <v>12</v>
      </c>
      <c r="C16">
        <v>12</v>
      </c>
      <c r="D16">
        <v>16</v>
      </c>
      <c r="E16">
        <v>24</v>
      </c>
      <c r="F16">
        <v>2020</v>
      </c>
      <c r="G16" t="s">
        <v>19</v>
      </c>
      <c r="H16" t="s">
        <v>87</v>
      </c>
      <c r="I16" t="s">
        <v>14</v>
      </c>
      <c r="J16">
        <f t="shared" si="1"/>
        <v>4</v>
      </c>
      <c r="K16">
        <f t="shared" si="1"/>
        <v>8</v>
      </c>
      <c r="L16" t="str">
        <f>VLOOKUP(A16,Countries!$H$1:$J$43,3)</f>
        <v>3-Central Europe</v>
      </c>
      <c r="N16" t="s">
        <v>122</v>
      </c>
      <c r="O16">
        <f>O13*SQRT(O15)/O14</f>
        <v>3.1139408747818833</v>
      </c>
      <c r="P16">
        <f t="shared" ref="P16:U16" si="8">P13*SQRT(P15)/P14</f>
        <v>-0.17183549330053963</v>
      </c>
      <c r="Q16">
        <f t="shared" si="8"/>
        <v>4.0252611865496659</v>
      </c>
      <c r="R16">
        <f t="shared" si="8"/>
        <v>10.199405960666297</v>
      </c>
      <c r="S16">
        <f t="shared" si="8"/>
        <v>8.1113947366792036</v>
      </c>
      <c r="T16" t="e">
        <f t="shared" si="8"/>
        <v>#DIV/0!</v>
      </c>
      <c r="U16">
        <f t="shared" si="8"/>
        <v>3.3821877274050389</v>
      </c>
    </row>
    <row r="17" spans="1:21" x14ac:dyDescent="0.35">
      <c r="A17" t="s">
        <v>16</v>
      </c>
      <c r="B17" t="s">
        <v>17</v>
      </c>
      <c r="C17">
        <v>-14</v>
      </c>
      <c r="D17">
        <v>-11.857142857142858</v>
      </c>
      <c r="E17">
        <v>-8</v>
      </c>
      <c r="F17">
        <v>2020</v>
      </c>
      <c r="G17" t="s">
        <v>80</v>
      </c>
      <c r="H17" t="s">
        <v>87</v>
      </c>
      <c r="I17" t="s">
        <v>14</v>
      </c>
      <c r="J17">
        <f t="shared" si="1"/>
        <v>2.1428571428571423</v>
      </c>
      <c r="K17">
        <f t="shared" si="1"/>
        <v>3.8571428571428577</v>
      </c>
      <c r="L17" t="str">
        <f>VLOOKUP(A17,Countries!$H$1:$J$43,3)</f>
        <v>3-Central Europe</v>
      </c>
      <c r="N17" t="s">
        <v>123</v>
      </c>
      <c r="O17">
        <f>_xlfn.T.DIST.2T(ABS(O16),O15-1)</f>
        <v>2.4834227186788724E-3</v>
      </c>
      <c r="P17">
        <f t="shared" ref="P17" si="9">_xlfn.T.DIST.2T(ABS(P16),P15-1)</f>
        <v>0.86428928600072363</v>
      </c>
      <c r="Q17">
        <f t="shared" ref="Q17" si="10">_xlfn.T.DIST.2T(ABS(Q16),Q15-1)</f>
        <v>5.2832853966074426E-4</v>
      </c>
      <c r="R17">
        <f t="shared" ref="R17" si="11">_xlfn.T.DIST.2T(ABS(R16),R15-1)</f>
        <v>2.8829707738786122E-11</v>
      </c>
      <c r="S17">
        <f t="shared" ref="S17" si="12">_xlfn.T.DIST.2T(ABS(S16),S15-1)</f>
        <v>7.8563820856710815E-9</v>
      </c>
      <c r="T17" t="e">
        <f t="shared" ref="T17" si="13">_xlfn.T.DIST.2T(ABS(T16),T15-1)</f>
        <v>#DIV/0!</v>
      </c>
      <c r="U17">
        <f t="shared" ref="U17" si="14">_xlfn.T.DIST.2T(ABS(U16),U15-1)</f>
        <v>0.1830132154598112</v>
      </c>
    </row>
    <row r="18" spans="1:21" x14ac:dyDescent="0.35">
      <c r="A18" t="s">
        <v>16</v>
      </c>
      <c r="B18" t="s">
        <v>12</v>
      </c>
      <c r="C18">
        <v>8</v>
      </c>
      <c r="D18">
        <v>13.238095238095237</v>
      </c>
      <c r="E18">
        <v>21</v>
      </c>
      <c r="F18">
        <v>2020</v>
      </c>
      <c r="G18" t="s">
        <v>80</v>
      </c>
      <c r="H18" t="s">
        <v>87</v>
      </c>
      <c r="I18" t="s">
        <v>14</v>
      </c>
      <c r="J18">
        <f t="shared" si="1"/>
        <v>5.2380952380952372</v>
      </c>
      <c r="K18">
        <f t="shared" si="1"/>
        <v>7.7619047619047628</v>
      </c>
      <c r="L18" t="str">
        <f>VLOOKUP(A18,Countries!$H$1:$J$43,3)</f>
        <v>3-Central Europe</v>
      </c>
      <c r="N18" t="s">
        <v>127</v>
      </c>
      <c r="O18">
        <v>0.05</v>
      </c>
      <c r="P18">
        <v>0.05</v>
      </c>
      <c r="Q18">
        <v>0.05</v>
      </c>
      <c r="R18">
        <v>0.05</v>
      </c>
      <c r="S18">
        <v>0.05</v>
      </c>
      <c r="T18">
        <v>0.05</v>
      </c>
      <c r="U18">
        <v>0.05</v>
      </c>
    </row>
    <row r="19" spans="1:21" x14ac:dyDescent="0.35">
      <c r="A19" t="s">
        <v>16</v>
      </c>
      <c r="B19" t="s">
        <v>17</v>
      </c>
      <c r="C19">
        <v>-15</v>
      </c>
      <c r="D19">
        <v>-11.523809523809524</v>
      </c>
      <c r="E19">
        <v>-8</v>
      </c>
      <c r="F19">
        <v>2050</v>
      </c>
      <c r="G19" t="s">
        <v>79</v>
      </c>
      <c r="H19" t="s">
        <v>87</v>
      </c>
      <c r="I19" t="s">
        <v>14</v>
      </c>
      <c r="J19">
        <f t="shared" si="1"/>
        <v>3.4761904761904763</v>
      </c>
      <c r="K19">
        <f t="shared" si="1"/>
        <v>3.5238095238095237</v>
      </c>
      <c r="L19" t="str">
        <f>VLOOKUP(A19,Countries!$H$1:$J$43,3)</f>
        <v>3-Central Europe</v>
      </c>
      <c r="N19" t="s">
        <v>124</v>
      </c>
      <c r="O19" t="str">
        <f>IF(O17&lt;O18,"YES","NO")</f>
        <v>YES</v>
      </c>
      <c r="P19" t="str">
        <f t="shared" ref="P19:U19" si="15">IF(P17&lt;P18,"YES","NO")</f>
        <v>NO</v>
      </c>
      <c r="Q19" t="str">
        <f t="shared" si="15"/>
        <v>YES</v>
      </c>
      <c r="R19" t="str">
        <f t="shared" si="15"/>
        <v>YES</v>
      </c>
      <c r="S19" t="str">
        <f t="shared" si="15"/>
        <v>YES</v>
      </c>
      <c r="T19" t="e">
        <f t="shared" si="15"/>
        <v>#DIV/0!</v>
      </c>
      <c r="U19" t="str">
        <f t="shared" si="15"/>
        <v>NO</v>
      </c>
    </row>
    <row r="20" spans="1:21" x14ac:dyDescent="0.35">
      <c r="A20" t="s">
        <v>16</v>
      </c>
      <c r="B20" t="s">
        <v>12</v>
      </c>
      <c r="C20">
        <v>20</v>
      </c>
      <c r="D20">
        <v>26.714285714285715</v>
      </c>
      <c r="E20">
        <v>42</v>
      </c>
      <c r="F20">
        <v>2050</v>
      </c>
      <c r="G20" t="s">
        <v>79</v>
      </c>
      <c r="H20" t="s">
        <v>87</v>
      </c>
      <c r="I20" t="s">
        <v>14</v>
      </c>
      <c r="J20">
        <f t="shared" si="1"/>
        <v>6.7142857142857153</v>
      </c>
      <c r="K20">
        <f t="shared" si="1"/>
        <v>15.285714285714285</v>
      </c>
      <c r="L20" t="str">
        <f>VLOOKUP(A20,Countries!$H$1:$J$43,3)</f>
        <v>3-Central Europe</v>
      </c>
    </row>
    <row r="21" spans="1:21" x14ac:dyDescent="0.35">
      <c r="A21" t="s">
        <v>16</v>
      </c>
      <c r="B21" t="s">
        <v>17</v>
      </c>
      <c r="C21">
        <v>-8</v>
      </c>
      <c r="D21">
        <v>-1.3333333333333333</v>
      </c>
      <c r="E21">
        <v>6</v>
      </c>
      <c r="F21">
        <v>2050</v>
      </c>
      <c r="G21" t="s">
        <v>164</v>
      </c>
      <c r="H21" t="s">
        <v>87</v>
      </c>
      <c r="I21" t="s">
        <v>14</v>
      </c>
      <c r="J21">
        <f t="shared" si="1"/>
        <v>6.666666666666667</v>
      </c>
      <c r="K21">
        <f t="shared" si="1"/>
        <v>7.333333333333333</v>
      </c>
      <c r="L21" t="str">
        <f>VLOOKUP(A21,Countries!$H$1:$J$43,3)</f>
        <v>3-Central Europe</v>
      </c>
    </row>
    <row r="22" spans="1:21" x14ac:dyDescent="0.35">
      <c r="A22" t="s">
        <v>16</v>
      </c>
      <c r="B22" t="s">
        <v>12</v>
      </c>
      <c r="C22">
        <v>22</v>
      </c>
      <c r="D22">
        <v>30.142857142857142</v>
      </c>
      <c r="E22">
        <v>43</v>
      </c>
      <c r="F22">
        <v>2050</v>
      </c>
      <c r="G22" t="s">
        <v>164</v>
      </c>
      <c r="H22" t="s">
        <v>87</v>
      </c>
      <c r="I22" t="s">
        <v>14</v>
      </c>
      <c r="J22">
        <f t="shared" si="1"/>
        <v>8.1428571428571423</v>
      </c>
      <c r="K22">
        <f t="shared" si="1"/>
        <v>12.857142857142858</v>
      </c>
      <c r="L22" t="str">
        <f>VLOOKUP(A22,Countries!$H$1:$J$43,3)</f>
        <v>3-Central Europe</v>
      </c>
      <c r="N22" s="1" t="s">
        <v>178</v>
      </c>
      <c r="O22" s="1" t="s">
        <v>12</v>
      </c>
      <c r="P22" s="1" t="s">
        <v>15</v>
      </c>
      <c r="Q22" s="1" t="s">
        <v>17</v>
      </c>
      <c r="R22" s="1" t="s">
        <v>23</v>
      </c>
      <c r="S22" s="1" t="s">
        <v>63</v>
      </c>
      <c r="T22" s="1" t="s">
        <v>92</v>
      </c>
      <c r="U22" s="1" t="s">
        <v>62</v>
      </c>
    </row>
    <row r="23" spans="1:21" x14ac:dyDescent="0.35">
      <c r="A23" t="s">
        <v>16</v>
      </c>
      <c r="B23" t="s">
        <v>17</v>
      </c>
      <c r="C23">
        <v>-11</v>
      </c>
      <c r="D23">
        <v>-10.19047619047619</v>
      </c>
      <c r="E23">
        <v>-7</v>
      </c>
      <c r="F23">
        <v>2050</v>
      </c>
      <c r="G23" t="s">
        <v>78</v>
      </c>
      <c r="H23" t="s">
        <v>87</v>
      </c>
      <c r="I23" t="s">
        <v>14</v>
      </c>
      <c r="J23">
        <f t="shared" si="1"/>
        <v>0.8095238095238102</v>
      </c>
      <c r="K23">
        <f t="shared" si="1"/>
        <v>3.1904761904761898</v>
      </c>
      <c r="L23" t="str">
        <f>VLOOKUP(A23,Countries!$H$1:$J$43,3)</f>
        <v>3-Central Europe</v>
      </c>
      <c r="N23" t="s">
        <v>125</v>
      </c>
      <c r="O23" s="3">
        <f t="shared" ref="O23:U23" si="16">AVERAGEIFS($D$3:$D$732,$B$3:$B$732,O22,$L$3:$L$732,$N$22)</f>
        <v>10.374422425326307</v>
      </c>
      <c r="P23" s="3">
        <f t="shared" si="16"/>
        <v>4.1691390325524811</v>
      </c>
      <c r="Q23" s="3">
        <f t="shared" si="16"/>
        <v>-9.2191095122242661</v>
      </c>
      <c r="R23" s="3">
        <f t="shared" si="16"/>
        <v>4.7254635277101107</v>
      </c>
      <c r="S23" s="3">
        <f t="shared" si="16"/>
        <v>17.392857142857142</v>
      </c>
      <c r="T23" s="3" t="e">
        <f t="shared" si="16"/>
        <v>#DIV/0!</v>
      </c>
      <c r="U23" s="3" t="e">
        <f t="shared" si="16"/>
        <v>#DIV/0!</v>
      </c>
    </row>
    <row r="24" spans="1:21" x14ac:dyDescent="0.35">
      <c r="A24" t="s">
        <v>16</v>
      </c>
      <c r="B24" t="s">
        <v>12</v>
      </c>
      <c r="C24">
        <v>23</v>
      </c>
      <c r="D24">
        <v>28.714285714285715</v>
      </c>
      <c r="E24">
        <v>45</v>
      </c>
      <c r="F24">
        <v>2050</v>
      </c>
      <c r="G24" t="s">
        <v>78</v>
      </c>
      <c r="H24" t="s">
        <v>87</v>
      </c>
      <c r="I24" t="s">
        <v>14</v>
      </c>
      <c r="J24">
        <f t="shared" si="1"/>
        <v>5.7142857142857153</v>
      </c>
      <c r="K24">
        <f t="shared" si="1"/>
        <v>16.285714285714285</v>
      </c>
      <c r="L24" t="str">
        <f>VLOOKUP(A24,Countries!$H$1:$J$43,3)</f>
        <v>3-Central Europe</v>
      </c>
      <c r="N24" t="s">
        <v>126</v>
      </c>
      <c r="O24" s="3">
        <f t="array" ref="O24">_xlfn.STDEV.S(IF($B$3:$B$732=O22,IF($L$3:$L$732=$N$22,$D$3:$D$732,""),""))</f>
        <v>14.042284049936343</v>
      </c>
      <c r="P24" s="3">
        <f t="array" ref="P24">_xlfn.STDEV.S(IF($B$3:$B$732=P22,IF($L$3:$L$732=$N$22,$D$3:$D$732,""),""))</f>
        <v>12.60945840159602</v>
      </c>
      <c r="Q24" s="3">
        <f t="array" ref="Q24">_xlfn.STDEV.S(IF($B$3:$B$732=Q22,IF($L$3:$L$732=$N$22,$D$3:$D$732,""),""))</f>
        <v>13.072226541178221</v>
      </c>
      <c r="R24" s="3">
        <f t="array" ref="R24">_xlfn.STDEV.S(IF($B$3:$B$732=R22,IF($L$3:$L$732=$N$22,$D$3:$D$732,""),""))</f>
        <v>15.521986497994034</v>
      </c>
      <c r="S24" s="3">
        <f t="array" ref="S24">_xlfn.STDEV.S(IF($B$3:$B$732=S22,IF($L$3:$L$732=$N$22,$D$3:$D$732,""),""))</f>
        <v>11.45805484826824</v>
      </c>
      <c r="T24" s="3" t="e">
        <f t="array" ref="T24">_xlfn.STDEV.S(IF($B$3:$B$732=T22,IF($L$3:$L$732=$N$22,$D$3:$D$732,""),""))</f>
        <v>#DIV/0!</v>
      </c>
      <c r="U24" s="3" t="e">
        <f t="array" ref="U24">_xlfn.STDEV.S(IF($B$3:$B$732=U22,IF($L$3:$L$732=$N$22,$D$3:$D$732,""),""))</f>
        <v>#DIV/0!</v>
      </c>
    </row>
    <row r="25" spans="1:21" x14ac:dyDescent="0.35">
      <c r="A25" t="s">
        <v>16</v>
      </c>
      <c r="B25" t="s">
        <v>17</v>
      </c>
      <c r="C25">
        <v>-12</v>
      </c>
      <c r="D25">
        <v>-9.6190476190476186</v>
      </c>
      <c r="E25">
        <v>-6</v>
      </c>
      <c r="F25">
        <v>2050</v>
      </c>
      <c r="G25" t="s">
        <v>19</v>
      </c>
      <c r="H25" t="s">
        <v>87</v>
      </c>
      <c r="I25" t="s">
        <v>14</v>
      </c>
      <c r="J25">
        <f t="shared" si="1"/>
        <v>2.3809523809523814</v>
      </c>
      <c r="K25">
        <f t="shared" si="1"/>
        <v>3.6190476190476186</v>
      </c>
      <c r="L25" t="str">
        <f>VLOOKUP(A25,Countries!$H$1:$J$43,3)</f>
        <v>3-Central Europe</v>
      </c>
      <c r="N25" t="s">
        <v>130</v>
      </c>
      <c r="O25">
        <f t="shared" ref="O25:U25" si="17">COUNTIFS($B$3:$B$732,O22,$L$3:$L$732,$N$22)</f>
        <v>140</v>
      </c>
      <c r="P25">
        <f t="shared" si="17"/>
        <v>19</v>
      </c>
      <c r="Q25">
        <f t="shared" si="17"/>
        <v>64</v>
      </c>
      <c r="R25">
        <f t="shared" si="17"/>
        <v>47</v>
      </c>
      <c r="S25">
        <f t="shared" si="17"/>
        <v>42</v>
      </c>
      <c r="T25">
        <f t="shared" si="17"/>
        <v>0</v>
      </c>
      <c r="U25">
        <f t="shared" si="17"/>
        <v>0</v>
      </c>
    </row>
    <row r="26" spans="1:21" x14ac:dyDescent="0.35">
      <c r="A26" t="s">
        <v>16</v>
      </c>
      <c r="B26" t="s">
        <v>12</v>
      </c>
      <c r="C26">
        <v>19</v>
      </c>
      <c r="D26">
        <v>26.904761904761905</v>
      </c>
      <c r="E26">
        <v>40</v>
      </c>
      <c r="F26">
        <v>2050</v>
      </c>
      <c r="G26" t="s">
        <v>19</v>
      </c>
      <c r="H26" t="s">
        <v>87</v>
      </c>
      <c r="I26" t="s">
        <v>14</v>
      </c>
      <c r="J26">
        <f t="shared" si="1"/>
        <v>7.9047619047619051</v>
      </c>
      <c r="K26">
        <f t="shared" si="1"/>
        <v>13.095238095238095</v>
      </c>
      <c r="L26" t="str">
        <f>VLOOKUP(A26,Countries!$H$1:$J$43,3)</f>
        <v>3-Central Europe</v>
      </c>
      <c r="N26" t="s">
        <v>122</v>
      </c>
      <c r="O26">
        <f>O23*SQRT(O25)/O24</f>
        <v>8.7415851372250906</v>
      </c>
      <c r="P26">
        <f t="shared" ref="P26" si="18">P23*SQRT(P25)/P24</f>
        <v>1.4412082696721533</v>
      </c>
      <c r="Q26">
        <f t="shared" ref="Q26" si="19">Q23*SQRT(Q25)/Q24</f>
        <v>-5.6419521085768043</v>
      </c>
      <c r="R26">
        <f t="shared" ref="R26" si="20">R23*SQRT(R25)/R24</f>
        <v>2.0871133844215009</v>
      </c>
      <c r="S26">
        <f t="shared" ref="S26" si="21">S23*SQRT(S25)/S24</f>
        <v>9.837498479451277</v>
      </c>
      <c r="T26" t="e">
        <f t="shared" ref="T26" si="22">T23*SQRT(T25)/T24</f>
        <v>#DIV/0!</v>
      </c>
      <c r="U26" t="e">
        <f t="shared" ref="U26" si="23">U23*SQRT(U25)/U24</f>
        <v>#DIV/0!</v>
      </c>
    </row>
    <row r="27" spans="1:21" x14ac:dyDescent="0.35">
      <c r="A27" t="s">
        <v>16</v>
      </c>
      <c r="B27" t="s">
        <v>17</v>
      </c>
      <c r="C27">
        <v>-21</v>
      </c>
      <c r="D27">
        <v>-18.61904761904762</v>
      </c>
      <c r="E27">
        <v>-15</v>
      </c>
      <c r="F27">
        <v>2050</v>
      </c>
      <c r="G27" t="s">
        <v>80</v>
      </c>
      <c r="H27" t="s">
        <v>87</v>
      </c>
      <c r="I27" t="s">
        <v>14</v>
      </c>
      <c r="J27">
        <f t="shared" si="1"/>
        <v>2.3809523809523796</v>
      </c>
      <c r="K27">
        <f t="shared" si="1"/>
        <v>3.6190476190476204</v>
      </c>
      <c r="L27" t="str">
        <f>VLOOKUP(A27,Countries!$H$1:$J$43,3)</f>
        <v>3-Central Europe</v>
      </c>
      <c r="N27" t="s">
        <v>123</v>
      </c>
      <c r="O27">
        <f>_xlfn.T.DIST.2T(ABS(O26),O25-1)</f>
        <v>6.6999515936820407E-15</v>
      </c>
      <c r="P27">
        <f t="shared" ref="P27" si="24">_xlfn.T.DIST.2T(ABS(P26),P25-1)</f>
        <v>0.16669689255833656</v>
      </c>
      <c r="Q27">
        <f t="shared" ref="Q27" si="25">_xlfn.T.DIST.2T(ABS(Q26),Q25-1)</f>
        <v>4.2699995505342633E-7</v>
      </c>
      <c r="R27">
        <f t="shared" ref="R27" si="26">_xlfn.T.DIST.2T(ABS(R26),R25-1)</f>
        <v>4.2446695775629685E-2</v>
      </c>
      <c r="S27">
        <f t="shared" ref="S27" si="27">_xlfn.T.DIST.2T(ABS(S26),S25-1)</f>
        <v>2.3681337476930608E-12</v>
      </c>
      <c r="T27" t="e">
        <f t="shared" ref="T27" si="28">_xlfn.T.DIST.2T(ABS(T26),T25-1)</f>
        <v>#DIV/0!</v>
      </c>
      <c r="U27" t="e">
        <f t="shared" ref="U27" si="29">_xlfn.T.DIST.2T(ABS(U26),U25-1)</f>
        <v>#DIV/0!</v>
      </c>
    </row>
    <row r="28" spans="1:21" x14ac:dyDescent="0.35">
      <c r="A28" t="s">
        <v>16</v>
      </c>
      <c r="B28" t="s">
        <v>12</v>
      </c>
      <c r="C28">
        <v>14</v>
      </c>
      <c r="D28">
        <v>24.904761904761905</v>
      </c>
      <c r="E28">
        <v>37</v>
      </c>
      <c r="F28">
        <v>2050</v>
      </c>
      <c r="G28" t="s">
        <v>80</v>
      </c>
      <c r="H28" t="s">
        <v>87</v>
      </c>
      <c r="I28" t="s">
        <v>14</v>
      </c>
      <c r="J28">
        <f t="shared" si="1"/>
        <v>10.904761904761905</v>
      </c>
      <c r="K28">
        <f t="shared" si="1"/>
        <v>12.095238095238095</v>
      </c>
      <c r="L28" t="str">
        <f>VLOOKUP(A28,Countries!$H$1:$J$43,3)</f>
        <v>3-Central Europe</v>
      </c>
      <c r="N28" t="s">
        <v>127</v>
      </c>
      <c r="O28">
        <v>0.05</v>
      </c>
      <c r="P28">
        <v>0.05</v>
      </c>
      <c r="Q28">
        <v>0.05</v>
      </c>
      <c r="R28">
        <v>0.05</v>
      </c>
      <c r="S28">
        <v>0.05</v>
      </c>
      <c r="T28">
        <v>0.05</v>
      </c>
      <c r="U28">
        <v>0.05</v>
      </c>
    </row>
    <row r="29" spans="1:21" x14ac:dyDescent="0.35">
      <c r="A29" t="s">
        <v>16</v>
      </c>
      <c r="B29" t="s">
        <v>17</v>
      </c>
      <c r="C29">
        <v>-19</v>
      </c>
      <c r="D29">
        <v>-16.047619047619047</v>
      </c>
      <c r="E29">
        <v>-10</v>
      </c>
      <c r="F29">
        <v>2080</v>
      </c>
      <c r="G29" t="s">
        <v>79</v>
      </c>
      <c r="H29" t="s">
        <v>87</v>
      </c>
      <c r="I29" t="s">
        <v>14</v>
      </c>
      <c r="J29">
        <f t="shared" si="1"/>
        <v>2.9523809523809526</v>
      </c>
      <c r="K29">
        <f t="shared" si="1"/>
        <v>6.0476190476190474</v>
      </c>
      <c r="L29" t="str">
        <f>VLOOKUP(A29,Countries!$H$1:$J$43,3)</f>
        <v>3-Central Europe</v>
      </c>
      <c r="N29" t="s">
        <v>124</v>
      </c>
      <c r="O29" t="str">
        <f>IF(O27&lt;O28,"YES","NO")</f>
        <v>YES</v>
      </c>
      <c r="P29" t="str">
        <f t="shared" ref="P29:U29" si="30">IF(P27&lt;P28,"YES","NO")</f>
        <v>NO</v>
      </c>
      <c r="Q29" t="str">
        <f t="shared" si="30"/>
        <v>YES</v>
      </c>
      <c r="R29" t="str">
        <f t="shared" si="30"/>
        <v>YES</v>
      </c>
      <c r="S29" t="str">
        <f t="shared" si="30"/>
        <v>YES</v>
      </c>
      <c r="T29" t="e">
        <f t="shared" si="30"/>
        <v>#DIV/0!</v>
      </c>
      <c r="U29" t="e">
        <f t="shared" si="30"/>
        <v>#DIV/0!</v>
      </c>
    </row>
    <row r="30" spans="1:21" x14ac:dyDescent="0.35">
      <c r="A30" t="s">
        <v>16</v>
      </c>
      <c r="B30" t="s">
        <v>12</v>
      </c>
      <c r="C30">
        <v>11</v>
      </c>
      <c r="D30">
        <v>30.428571428571427</v>
      </c>
      <c r="E30">
        <v>47</v>
      </c>
      <c r="F30">
        <v>2080</v>
      </c>
      <c r="G30" t="s">
        <v>79</v>
      </c>
      <c r="H30" t="s">
        <v>87</v>
      </c>
      <c r="I30" t="s">
        <v>14</v>
      </c>
      <c r="J30">
        <f t="shared" si="1"/>
        <v>19.428571428571427</v>
      </c>
      <c r="K30">
        <f t="shared" si="1"/>
        <v>16.571428571428573</v>
      </c>
      <c r="L30" t="str">
        <f>VLOOKUP(A30,Countries!$H$1:$J$43,3)</f>
        <v>3-Central Europe</v>
      </c>
    </row>
    <row r="31" spans="1:21" x14ac:dyDescent="0.35">
      <c r="A31" t="s">
        <v>16</v>
      </c>
      <c r="B31" t="s">
        <v>17</v>
      </c>
      <c r="C31">
        <v>-28</v>
      </c>
      <c r="D31">
        <v>-17.571428571428573</v>
      </c>
      <c r="E31">
        <v>-9</v>
      </c>
      <c r="F31">
        <v>2080</v>
      </c>
      <c r="G31" t="s">
        <v>164</v>
      </c>
      <c r="H31" t="s">
        <v>87</v>
      </c>
      <c r="I31" t="s">
        <v>14</v>
      </c>
      <c r="J31">
        <f t="shared" si="1"/>
        <v>10.428571428571427</v>
      </c>
      <c r="K31">
        <f t="shared" si="1"/>
        <v>8.571428571428573</v>
      </c>
      <c r="L31" t="str">
        <f>VLOOKUP(A31,Countries!$H$1:$J$43,3)</f>
        <v>3-Central Europe</v>
      </c>
    </row>
    <row r="32" spans="1:21" x14ac:dyDescent="0.35">
      <c r="A32" t="s">
        <v>16</v>
      </c>
      <c r="B32" t="s">
        <v>12</v>
      </c>
      <c r="C32">
        <v>16</v>
      </c>
      <c r="D32">
        <v>26.047619047619047</v>
      </c>
      <c r="E32">
        <v>41</v>
      </c>
      <c r="F32">
        <v>2080</v>
      </c>
      <c r="G32" t="s">
        <v>164</v>
      </c>
      <c r="H32" t="s">
        <v>87</v>
      </c>
      <c r="I32" t="s">
        <v>14</v>
      </c>
      <c r="J32">
        <f t="shared" si="1"/>
        <v>10.047619047619047</v>
      </c>
      <c r="K32">
        <f t="shared" si="1"/>
        <v>14.952380952380953</v>
      </c>
      <c r="L32" t="str">
        <f>VLOOKUP(A32,Countries!$H$1:$J$43,3)</f>
        <v>3-Central Europe</v>
      </c>
      <c r="N32" s="1" t="s">
        <v>179</v>
      </c>
      <c r="O32" s="1" t="s">
        <v>12</v>
      </c>
      <c r="P32" s="1" t="s">
        <v>15</v>
      </c>
      <c r="Q32" s="1" t="s">
        <v>17</v>
      </c>
      <c r="R32" s="1" t="s">
        <v>23</v>
      </c>
      <c r="S32" s="1" t="s">
        <v>63</v>
      </c>
      <c r="T32" s="1" t="s">
        <v>92</v>
      </c>
      <c r="U32" s="1" t="s">
        <v>62</v>
      </c>
    </row>
    <row r="33" spans="1:21" x14ac:dyDescent="0.35">
      <c r="A33" t="s">
        <v>16</v>
      </c>
      <c r="B33" t="s">
        <v>17</v>
      </c>
      <c r="C33">
        <v>-22</v>
      </c>
      <c r="D33">
        <v>-19.428571428571427</v>
      </c>
      <c r="E33">
        <v>-14</v>
      </c>
      <c r="F33">
        <v>2080</v>
      </c>
      <c r="G33" t="s">
        <v>78</v>
      </c>
      <c r="H33" t="s">
        <v>87</v>
      </c>
      <c r="I33" t="s">
        <v>14</v>
      </c>
      <c r="J33">
        <f t="shared" si="1"/>
        <v>2.571428571428573</v>
      </c>
      <c r="K33">
        <f t="shared" si="1"/>
        <v>5.428571428571427</v>
      </c>
      <c r="L33" t="str">
        <f>VLOOKUP(A33,Countries!$H$1:$J$43,3)</f>
        <v>3-Central Europe</v>
      </c>
      <c r="N33" t="s">
        <v>125</v>
      </c>
      <c r="O33" s="3">
        <f t="shared" ref="O33:U33" si="31">AVERAGEIFS($D$3:$D$732,$B$3:$B$732,O32,$L$3:$L$732,$N$32)</f>
        <v>17.867626526666754</v>
      </c>
      <c r="P33" s="3" t="e">
        <f t="shared" si="31"/>
        <v>#DIV/0!</v>
      </c>
      <c r="Q33" s="3">
        <f t="shared" si="31"/>
        <v>-10.566775433332939</v>
      </c>
      <c r="R33" s="3">
        <f t="shared" si="31"/>
        <v>4.650236848988194</v>
      </c>
      <c r="S33" s="3">
        <f t="shared" si="31"/>
        <v>8.306451612903226</v>
      </c>
      <c r="T33" s="3">
        <f t="shared" si="31"/>
        <v>0.49019607843137392</v>
      </c>
      <c r="U33" s="3" t="e">
        <f t="shared" si="31"/>
        <v>#DIV/0!</v>
      </c>
    </row>
    <row r="34" spans="1:21" x14ac:dyDescent="0.35">
      <c r="A34" t="s">
        <v>16</v>
      </c>
      <c r="B34" t="s">
        <v>12</v>
      </c>
      <c r="C34">
        <v>14</v>
      </c>
      <c r="D34">
        <v>32.142857142857146</v>
      </c>
      <c r="E34">
        <v>48</v>
      </c>
      <c r="F34">
        <v>2080</v>
      </c>
      <c r="G34" t="s">
        <v>78</v>
      </c>
      <c r="H34" t="s">
        <v>87</v>
      </c>
      <c r="I34" t="s">
        <v>14</v>
      </c>
      <c r="J34">
        <f t="shared" si="1"/>
        <v>18.142857142857146</v>
      </c>
      <c r="K34">
        <f t="shared" si="1"/>
        <v>15.857142857142854</v>
      </c>
      <c r="L34" t="str">
        <f>VLOOKUP(A34,Countries!$H$1:$J$43,3)</f>
        <v>3-Central Europe</v>
      </c>
      <c r="N34" t="s">
        <v>126</v>
      </c>
      <c r="O34" s="3">
        <f t="array" ref="O34">_xlfn.STDEV.S(IF($B$3:$B$732=O32,IF($L$3:$L$732=$N$32,$D$3:$D$732,""),""))</f>
        <v>20.569311152902451</v>
      </c>
      <c r="P34" s="3" t="e">
        <f t="array" ref="P34">_xlfn.STDEV.S(IF($B$3:$B$732=P32,IF($L$3:$L$732=$N$32,$D$3:$D$732,""),""))</f>
        <v>#DIV/0!</v>
      </c>
      <c r="Q34" s="3">
        <f t="array" ref="Q34">_xlfn.STDEV.S(IF($B$3:$B$732=Q32,IF($L$3:$L$732=$N$32,$D$3:$D$732,""),""))</f>
        <v>22.991949273636418</v>
      </c>
      <c r="R34" s="3">
        <f t="array" ref="R34">_xlfn.STDEV.S(IF($B$3:$B$732=R32,IF($L$3:$L$732=$N$32,$D$3:$D$732,""),""))</f>
        <v>13.387273121212692</v>
      </c>
      <c r="S34" s="3">
        <f t="array" ref="S34">_xlfn.STDEV.S(IF($B$3:$B$732=S32,IF($L$3:$L$732=$N$32,$D$3:$D$732,""),""))</f>
        <v>10.133013223580008</v>
      </c>
      <c r="T34" s="3">
        <f t="array" ref="T34">_xlfn.STDEV.S(IF($B$3:$B$732=T32,IF($L$3:$L$732=$N$32,$D$3:$D$732,""),""))</f>
        <v>10.728931620998136</v>
      </c>
      <c r="U34" s="3" t="e">
        <f t="array" ref="U34">_xlfn.STDEV.S(IF($B$3:$B$732=U32,IF($L$3:$L$732=$N$32,$D$3:$D$732,""),""))</f>
        <v>#DIV/0!</v>
      </c>
    </row>
    <row r="35" spans="1:21" x14ac:dyDescent="0.35">
      <c r="A35" t="s">
        <v>16</v>
      </c>
      <c r="B35" t="s">
        <v>17</v>
      </c>
      <c r="C35">
        <v>-14</v>
      </c>
      <c r="D35">
        <v>-11.476190476190476</v>
      </c>
      <c r="E35">
        <v>-7</v>
      </c>
      <c r="F35">
        <v>2080</v>
      </c>
      <c r="G35" t="s">
        <v>19</v>
      </c>
      <c r="H35" t="s">
        <v>87</v>
      </c>
      <c r="I35" t="s">
        <v>14</v>
      </c>
      <c r="J35">
        <f t="shared" si="1"/>
        <v>2.5238095238095237</v>
      </c>
      <c r="K35">
        <f t="shared" si="1"/>
        <v>4.4761904761904763</v>
      </c>
      <c r="L35" t="str">
        <f>VLOOKUP(A35,Countries!$H$1:$J$43,3)</f>
        <v>3-Central Europe</v>
      </c>
      <c r="N35" t="s">
        <v>130</v>
      </c>
      <c r="O35">
        <f t="shared" ref="O35:U35" si="32">COUNTIFS($B$3:$B$732,O32,$L$3:$L$732,$N$32)</f>
        <v>63</v>
      </c>
      <c r="P35">
        <f t="shared" si="32"/>
        <v>0</v>
      </c>
      <c r="Q35">
        <f t="shared" si="32"/>
        <v>60</v>
      </c>
      <c r="R35">
        <f t="shared" si="32"/>
        <v>30</v>
      </c>
      <c r="S35">
        <f t="shared" si="32"/>
        <v>31</v>
      </c>
      <c r="T35">
        <f t="shared" si="32"/>
        <v>4</v>
      </c>
      <c r="U35">
        <f t="shared" si="32"/>
        <v>0</v>
      </c>
    </row>
    <row r="36" spans="1:21" x14ac:dyDescent="0.35">
      <c r="A36" t="s">
        <v>16</v>
      </c>
      <c r="B36" t="s">
        <v>12</v>
      </c>
      <c r="C36">
        <v>20</v>
      </c>
      <c r="D36">
        <v>36.61904761904762</v>
      </c>
      <c r="E36">
        <v>57</v>
      </c>
      <c r="F36">
        <v>2080</v>
      </c>
      <c r="G36" t="s">
        <v>19</v>
      </c>
      <c r="H36" t="s">
        <v>87</v>
      </c>
      <c r="I36" t="s">
        <v>14</v>
      </c>
      <c r="J36">
        <f t="shared" si="1"/>
        <v>16.61904761904762</v>
      </c>
      <c r="K36">
        <f t="shared" si="1"/>
        <v>20.38095238095238</v>
      </c>
      <c r="L36" t="str">
        <f>VLOOKUP(A36,Countries!$H$1:$J$43,3)</f>
        <v>3-Central Europe</v>
      </c>
      <c r="N36" t="s">
        <v>122</v>
      </c>
      <c r="O36">
        <f>O33*SQRT(O35)/O34</f>
        <v>6.8947320535627883</v>
      </c>
      <c r="P36" t="e">
        <f t="shared" ref="P36:U36" si="33">P33*SQRT(P35)/P34</f>
        <v>#DIV/0!</v>
      </c>
      <c r="Q36">
        <f t="shared" si="33"/>
        <v>-3.5599369839719057</v>
      </c>
      <c r="R36">
        <f t="shared" si="33"/>
        <v>1.902582846312957</v>
      </c>
      <c r="S36">
        <f t="shared" si="33"/>
        <v>4.5641275947683919</v>
      </c>
      <c r="T36">
        <f t="shared" si="33"/>
        <v>9.1378358208935986E-2</v>
      </c>
      <c r="U36" t="e">
        <f t="shared" si="33"/>
        <v>#DIV/0!</v>
      </c>
    </row>
    <row r="37" spans="1:21" x14ac:dyDescent="0.35">
      <c r="A37" t="s">
        <v>11</v>
      </c>
      <c r="B37" t="s">
        <v>12</v>
      </c>
      <c r="C37">
        <v>-7</v>
      </c>
      <c r="D37">
        <v>-3.8571428571428572</v>
      </c>
      <c r="E37">
        <v>-2</v>
      </c>
      <c r="F37">
        <v>2020</v>
      </c>
      <c r="G37" t="s">
        <v>78</v>
      </c>
      <c r="H37" t="s">
        <v>87</v>
      </c>
      <c r="I37" t="s">
        <v>20</v>
      </c>
      <c r="J37">
        <f t="shared" si="1"/>
        <v>3.1428571428571428</v>
      </c>
      <c r="K37">
        <f t="shared" si="1"/>
        <v>1.8571428571428572</v>
      </c>
      <c r="L37" t="str">
        <f>VLOOKUP(A37,Countries!$H$1:$J$43,3)</f>
        <v>3-Central Europe</v>
      </c>
      <c r="N37" t="s">
        <v>123</v>
      </c>
      <c r="O37">
        <f>_xlfn.T.DIST.2T(ABS(O36),O35-1)</f>
        <v>3.2697942562834735E-9</v>
      </c>
      <c r="P37" t="e">
        <f t="shared" ref="P37:U37" si="34">_xlfn.T.DIST.2T(ABS(P36),P35-1)</f>
        <v>#DIV/0!</v>
      </c>
      <c r="Q37">
        <f t="shared" si="34"/>
        <v>7.4045508980268059E-4</v>
      </c>
      <c r="R37">
        <f t="shared" si="34"/>
        <v>6.706701144488085E-2</v>
      </c>
      <c r="S37">
        <f t="shared" si="34"/>
        <v>7.9525392253985798E-5</v>
      </c>
      <c r="T37">
        <f t="shared" si="34"/>
        <v>0.93295162561833056</v>
      </c>
      <c r="U37" t="e">
        <f t="shared" si="34"/>
        <v>#DIV/0!</v>
      </c>
    </row>
    <row r="38" spans="1:21" x14ac:dyDescent="0.35">
      <c r="A38" t="s">
        <v>11</v>
      </c>
      <c r="B38" t="s">
        <v>12</v>
      </c>
      <c r="C38">
        <v>-19</v>
      </c>
      <c r="D38">
        <v>-7.8571428571428568</v>
      </c>
      <c r="E38">
        <v>-1</v>
      </c>
      <c r="F38">
        <v>2020</v>
      </c>
      <c r="G38" t="s">
        <v>78</v>
      </c>
      <c r="H38" t="s">
        <v>21</v>
      </c>
      <c r="I38" t="s">
        <v>20</v>
      </c>
      <c r="J38">
        <f t="shared" si="1"/>
        <v>11.142857142857142</v>
      </c>
      <c r="K38">
        <f t="shared" si="1"/>
        <v>6.8571428571428568</v>
      </c>
      <c r="L38" t="str">
        <f>VLOOKUP(A38,Countries!$H$1:$J$43,3)</f>
        <v>3-Central Europe</v>
      </c>
      <c r="N38" t="s">
        <v>127</v>
      </c>
      <c r="O38">
        <v>0.05</v>
      </c>
      <c r="P38">
        <v>0.05</v>
      </c>
      <c r="Q38">
        <v>0.05</v>
      </c>
      <c r="R38">
        <v>0.05</v>
      </c>
      <c r="S38">
        <v>0.05</v>
      </c>
      <c r="T38">
        <v>0.05</v>
      </c>
      <c r="U38">
        <v>0.05</v>
      </c>
    </row>
    <row r="39" spans="1:21" x14ac:dyDescent="0.35">
      <c r="A39" t="s">
        <v>11</v>
      </c>
      <c r="B39" t="s">
        <v>12</v>
      </c>
      <c r="C39">
        <v>-12</v>
      </c>
      <c r="D39">
        <v>-8.4285714285714288</v>
      </c>
      <c r="E39">
        <v>-7</v>
      </c>
      <c r="F39">
        <v>2050</v>
      </c>
      <c r="G39" t="s">
        <v>78</v>
      </c>
      <c r="H39" t="s">
        <v>87</v>
      </c>
      <c r="I39" t="s">
        <v>20</v>
      </c>
      <c r="J39">
        <f t="shared" si="1"/>
        <v>3.5714285714285712</v>
      </c>
      <c r="K39">
        <f t="shared" si="1"/>
        <v>1.4285714285714288</v>
      </c>
      <c r="L39" t="str">
        <f>VLOOKUP(A39,Countries!$H$1:$J$43,3)</f>
        <v>3-Central Europe</v>
      </c>
      <c r="N39" t="s">
        <v>124</v>
      </c>
      <c r="O39" t="str">
        <f>IF(O37&lt;O38,"YES","NO")</f>
        <v>YES</v>
      </c>
      <c r="P39" t="e">
        <f t="shared" ref="P39:U39" si="35">IF(P37&lt;P38,"YES","NO")</f>
        <v>#DIV/0!</v>
      </c>
      <c r="Q39" t="str">
        <f t="shared" si="35"/>
        <v>YES</v>
      </c>
      <c r="R39" t="str">
        <f t="shared" si="35"/>
        <v>NO</v>
      </c>
      <c r="S39" t="str">
        <f t="shared" si="35"/>
        <v>YES</v>
      </c>
      <c r="T39" t="str">
        <f t="shared" si="35"/>
        <v>NO</v>
      </c>
      <c r="U39" t="e">
        <f t="shared" si="35"/>
        <v>#DIV/0!</v>
      </c>
    </row>
    <row r="40" spans="1:21" x14ac:dyDescent="0.35">
      <c r="A40" t="s">
        <v>11</v>
      </c>
      <c r="B40" t="s">
        <v>12</v>
      </c>
      <c r="C40">
        <v>-31</v>
      </c>
      <c r="D40">
        <v>-15</v>
      </c>
      <c r="E40">
        <v>-6</v>
      </c>
      <c r="F40">
        <v>2050</v>
      </c>
      <c r="G40" t="s">
        <v>78</v>
      </c>
      <c r="H40" t="s">
        <v>21</v>
      </c>
      <c r="I40" t="s">
        <v>20</v>
      </c>
      <c r="J40">
        <f t="shared" si="1"/>
        <v>16</v>
      </c>
      <c r="K40">
        <f t="shared" si="1"/>
        <v>9</v>
      </c>
      <c r="L40" t="str">
        <f>VLOOKUP(A40,Countries!$H$1:$J$43,3)</f>
        <v>3-Central Europe</v>
      </c>
    </row>
    <row r="41" spans="1:21" x14ac:dyDescent="0.35">
      <c r="A41" t="s">
        <v>11</v>
      </c>
      <c r="B41" t="s">
        <v>12</v>
      </c>
      <c r="C41">
        <v>-22</v>
      </c>
      <c r="D41">
        <v>-12.428571428571429</v>
      </c>
      <c r="E41">
        <v>-9</v>
      </c>
      <c r="F41">
        <v>2080</v>
      </c>
      <c r="G41" t="s">
        <v>78</v>
      </c>
      <c r="H41" t="s">
        <v>87</v>
      </c>
      <c r="I41" t="s">
        <v>20</v>
      </c>
      <c r="J41">
        <f t="shared" si="1"/>
        <v>9.5714285714285712</v>
      </c>
      <c r="K41">
        <f t="shared" si="1"/>
        <v>3.4285714285714288</v>
      </c>
      <c r="L41" t="str">
        <f>VLOOKUP(A41,Countries!$H$1:$J$43,3)</f>
        <v>3-Central Europe</v>
      </c>
      <c r="N41" t="s">
        <v>184</v>
      </c>
    </row>
    <row r="42" spans="1:21" x14ac:dyDescent="0.35">
      <c r="A42" t="s">
        <v>11</v>
      </c>
      <c r="B42" t="s">
        <v>12</v>
      </c>
      <c r="C42">
        <v>-54</v>
      </c>
      <c r="D42">
        <v>-23.285714285714285</v>
      </c>
      <c r="E42">
        <v>-8</v>
      </c>
      <c r="F42">
        <v>2080</v>
      </c>
      <c r="G42" t="s">
        <v>78</v>
      </c>
      <c r="H42" t="s">
        <v>21</v>
      </c>
      <c r="I42" t="s">
        <v>20</v>
      </c>
      <c r="J42">
        <f t="shared" si="1"/>
        <v>30.714285714285715</v>
      </c>
      <c r="K42">
        <f t="shared" si="1"/>
        <v>15.285714285714285</v>
      </c>
      <c r="L42" t="str">
        <f>VLOOKUP(A42,Countries!$H$1:$J$43,3)</f>
        <v>3-Central Europe</v>
      </c>
      <c r="N42" s="1">
        <v>2020</v>
      </c>
      <c r="O42" s="1" t="s">
        <v>12</v>
      </c>
      <c r="P42" s="1" t="s">
        <v>15</v>
      </c>
      <c r="Q42" s="1" t="s">
        <v>17</v>
      </c>
      <c r="R42" s="1" t="s">
        <v>23</v>
      </c>
      <c r="S42" s="1" t="s">
        <v>63</v>
      </c>
      <c r="T42" s="1" t="s">
        <v>92</v>
      </c>
      <c r="U42" s="1" t="s">
        <v>62</v>
      </c>
    </row>
    <row r="43" spans="1:21" x14ac:dyDescent="0.35">
      <c r="A43" t="s">
        <v>11</v>
      </c>
      <c r="B43" t="s">
        <v>12</v>
      </c>
      <c r="C43">
        <v>4</v>
      </c>
      <c r="D43">
        <v>6.2857142857142856</v>
      </c>
      <c r="E43">
        <v>7</v>
      </c>
      <c r="F43">
        <v>2020</v>
      </c>
      <c r="G43" t="s">
        <v>78</v>
      </c>
      <c r="H43" t="s">
        <v>87</v>
      </c>
      <c r="I43" t="s">
        <v>14</v>
      </c>
      <c r="J43">
        <f t="shared" si="1"/>
        <v>2.2857142857142856</v>
      </c>
      <c r="K43">
        <f t="shared" si="1"/>
        <v>0.71428571428571441</v>
      </c>
      <c r="L43" t="str">
        <f>VLOOKUP(A43,Countries!$H$1:$J$43,3)</f>
        <v>3-Central Europe</v>
      </c>
      <c r="N43" t="s">
        <v>125</v>
      </c>
      <c r="O43" s="3">
        <f>AVERAGEIFS($D$3:$D$732,$B$3:$B$732,O42,$F$3:$F$732,$N$42)</f>
        <v>9.2672827748930793</v>
      </c>
      <c r="P43" s="3">
        <f t="shared" ref="P43:U43" si="36">AVERAGEIFS($D$3:$D$732,$B$3:$B$732,P42,$F$3:$F$732,$N$42)</f>
        <v>0.66221708105925314</v>
      </c>
      <c r="Q43" s="3">
        <f t="shared" si="36"/>
        <v>-3.0353913910003714</v>
      </c>
      <c r="R43" s="3">
        <f t="shared" si="36"/>
        <v>8.4653092006033308</v>
      </c>
      <c r="S43" s="3">
        <f t="shared" si="36"/>
        <v>10.329348799348805</v>
      </c>
      <c r="T43" s="3" t="e">
        <f t="shared" si="36"/>
        <v>#DIV/0!</v>
      </c>
      <c r="U43" s="3">
        <f t="shared" si="36"/>
        <v>112.34064736009474</v>
      </c>
    </row>
    <row r="44" spans="1:21" x14ac:dyDescent="0.35">
      <c r="A44" t="s">
        <v>11</v>
      </c>
      <c r="B44" t="s">
        <v>12</v>
      </c>
      <c r="C44">
        <v>8</v>
      </c>
      <c r="D44">
        <v>15.285714285714286</v>
      </c>
      <c r="E44">
        <v>20</v>
      </c>
      <c r="F44">
        <v>2020</v>
      </c>
      <c r="G44" t="s">
        <v>78</v>
      </c>
      <c r="H44" t="s">
        <v>21</v>
      </c>
      <c r="I44" t="s">
        <v>14</v>
      </c>
      <c r="J44">
        <f t="shared" si="1"/>
        <v>7.2857142857142865</v>
      </c>
      <c r="K44">
        <f t="shared" si="1"/>
        <v>4.7142857142857135</v>
      </c>
      <c r="L44" t="str">
        <f>VLOOKUP(A44,Countries!$H$1:$J$43,3)</f>
        <v>3-Central Europe</v>
      </c>
      <c r="N44" t="s">
        <v>126</v>
      </c>
      <c r="O44" s="3">
        <f t="array" ref="O44">_xlfn.STDEV.S(IF($B$3:$B$732=O42,IF($F$3:$F$732=$N$42,$D$3:$D$732,""),""))</f>
        <v>18.399597837777382</v>
      </c>
      <c r="P44" s="3">
        <f t="array" ref="P44">_xlfn.STDEV.S(IF($B$3:$B$732=P42,IF($F$3:$F$732=$N$42,$D$3:$D$732,""),""))</f>
        <v>14.68509242649758</v>
      </c>
      <c r="Q44" s="3">
        <f t="array" ref="Q44">_xlfn.STDEV.S(IF($B$3:$B$732=Q42,IF($F$3:$F$732=$N$42,$D$3:$D$732,""),""))</f>
        <v>13.464429309622448</v>
      </c>
      <c r="R44" s="3">
        <f t="array" ref="R44">_xlfn.STDEV.S(IF($B$3:$B$732=R42,IF($F$3:$F$732=$N$42,$D$3:$D$732,""),""))</f>
        <v>1.0931892167665338</v>
      </c>
      <c r="S44" s="3">
        <f t="array" ref="S44">_xlfn.STDEV.S(IF($B$3:$B$732=S42,IF($F$3:$F$732=$N$42,$D$3:$D$732,""),""))</f>
        <v>3.0442876401369836</v>
      </c>
      <c r="T44" s="3" t="e">
        <f t="array" ref="T44">_xlfn.STDEV.S(IF($B$3:$B$732=T42,IF($F$3:$F$732=$N$42,$D$3:$D$732,""),""))</f>
        <v>#DIV/0!</v>
      </c>
      <c r="U44" s="3" t="e">
        <f t="array" ref="U44">_xlfn.STDEV.S(IF($B$3:$B$732=U42,IF($F$3:$F$732=$N$42,$D$3:$D$732,""),""))</f>
        <v>#DIV/0!</v>
      </c>
    </row>
    <row r="45" spans="1:21" x14ac:dyDescent="0.35">
      <c r="A45" t="s">
        <v>11</v>
      </c>
      <c r="B45" t="s">
        <v>12</v>
      </c>
      <c r="C45">
        <v>9</v>
      </c>
      <c r="D45">
        <v>10.428571428571429</v>
      </c>
      <c r="E45">
        <v>11</v>
      </c>
      <c r="F45">
        <v>2050</v>
      </c>
      <c r="G45" t="s">
        <v>78</v>
      </c>
      <c r="H45" t="s">
        <v>87</v>
      </c>
      <c r="I45" t="s">
        <v>14</v>
      </c>
      <c r="J45">
        <f t="shared" si="1"/>
        <v>1.4285714285714288</v>
      </c>
      <c r="K45">
        <f t="shared" si="1"/>
        <v>0.57142857142857117</v>
      </c>
      <c r="L45" t="str">
        <f>VLOOKUP(A45,Countries!$H$1:$J$43,3)</f>
        <v>3-Central Europe</v>
      </c>
      <c r="N45" t="s">
        <v>130</v>
      </c>
      <c r="O45">
        <f>COUNTIFS($B$3:$B$732,O42,$F$3:$F$732,$N$42)</f>
        <v>37</v>
      </c>
      <c r="P45">
        <f t="shared" ref="P45:U45" si="37">COUNTIFS($B$3:$B$732,P42,$F$3:$F$732,$N$42)</f>
        <v>16</v>
      </c>
      <c r="Q45">
        <f t="shared" si="37"/>
        <v>11</v>
      </c>
      <c r="R45">
        <f t="shared" si="37"/>
        <v>2</v>
      </c>
      <c r="S45">
        <f t="shared" si="37"/>
        <v>3</v>
      </c>
      <c r="T45">
        <f t="shared" si="37"/>
        <v>0</v>
      </c>
      <c r="U45">
        <f t="shared" si="37"/>
        <v>1</v>
      </c>
    </row>
    <row r="46" spans="1:21" x14ac:dyDescent="0.35">
      <c r="A46" t="s">
        <v>11</v>
      </c>
      <c r="B46" t="s">
        <v>12</v>
      </c>
      <c r="C46">
        <v>11</v>
      </c>
      <c r="D46">
        <v>24.142857142857142</v>
      </c>
      <c r="E46">
        <v>31</v>
      </c>
      <c r="F46">
        <v>2050</v>
      </c>
      <c r="G46" t="s">
        <v>78</v>
      </c>
      <c r="H46" t="s">
        <v>21</v>
      </c>
      <c r="I46" t="s">
        <v>14</v>
      </c>
      <c r="J46">
        <f t="shared" si="1"/>
        <v>13.142857142857142</v>
      </c>
      <c r="K46">
        <f t="shared" si="1"/>
        <v>6.8571428571428577</v>
      </c>
      <c r="L46" t="str">
        <f>VLOOKUP(A46,Countries!$H$1:$J$43,3)</f>
        <v>3-Central Europe</v>
      </c>
      <c r="N46" t="s">
        <v>122</v>
      </c>
      <c r="O46">
        <f>O43*SQRT(O45)/O44</f>
        <v>3.0636908979097095</v>
      </c>
      <c r="P46">
        <f t="shared" ref="P46:U46" si="38">P43*SQRT(P45)/P44</f>
        <v>0.18037804920161285</v>
      </c>
      <c r="Q46">
        <f t="shared" si="38"/>
        <v>-0.74769261320482094</v>
      </c>
      <c r="R46">
        <f t="shared" si="38"/>
        <v>10.951219512195127</v>
      </c>
      <c r="S46">
        <f t="shared" si="38"/>
        <v>5.8768943820195885</v>
      </c>
      <c r="T46" t="e">
        <f t="shared" si="38"/>
        <v>#DIV/0!</v>
      </c>
      <c r="U46" t="e">
        <f t="shared" si="38"/>
        <v>#DIV/0!</v>
      </c>
    </row>
    <row r="47" spans="1:21" x14ac:dyDescent="0.35">
      <c r="A47" t="s">
        <v>11</v>
      </c>
      <c r="B47" t="s">
        <v>12</v>
      </c>
      <c r="C47">
        <v>9</v>
      </c>
      <c r="D47">
        <v>15.571428571428571</v>
      </c>
      <c r="E47">
        <v>17</v>
      </c>
      <c r="F47">
        <v>2080</v>
      </c>
      <c r="G47" t="s">
        <v>78</v>
      </c>
      <c r="H47" t="s">
        <v>87</v>
      </c>
      <c r="I47" t="s">
        <v>14</v>
      </c>
      <c r="J47">
        <f t="shared" si="1"/>
        <v>6.5714285714285712</v>
      </c>
      <c r="K47">
        <f t="shared" si="1"/>
        <v>1.4285714285714288</v>
      </c>
      <c r="L47" t="str">
        <f>VLOOKUP(A47,Countries!$H$1:$J$43,3)</f>
        <v>3-Central Europe</v>
      </c>
      <c r="N47" t="s">
        <v>123</v>
      </c>
      <c r="O47">
        <f>_xlfn.T.DIST.2T(ABS(O46),O45-1)</f>
        <v>4.1248597924395305E-3</v>
      </c>
      <c r="P47">
        <f t="shared" ref="P47:U47" si="39">_xlfn.T.DIST.2T(ABS(P46),P45-1)</f>
        <v>0.8592701541061355</v>
      </c>
      <c r="Q47">
        <f t="shared" si="39"/>
        <v>0.47186212836595609</v>
      </c>
      <c r="R47">
        <f t="shared" si="39"/>
        <v>5.7971547330175704E-2</v>
      </c>
      <c r="S47">
        <f t="shared" si="39"/>
        <v>2.775399303848939E-2</v>
      </c>
      <c r="T47" t="e">
        <f t="shared" si="39"/>
        <v>#DIV/0!</v>
      </c>
      <c r="U47" t="e">
        <f t="shared" si="39"/>
        <v>#DIV/0!</v>
      </c>
    </row>
    <row r="48" spans="1:21" x14ac:dyDescent="0.35">
      <c r="A48" t="s">
        <v>11</v>
      </c>
      <c r="B48" t="s">
        <v>12</v>
      </c>
      <c r="C48">
        <v>-10</v>
      </c>
      <c r="D48">
        <v>33.285714285714285</v>
      </c>
      <c r="E48">
        <v>52</v>
      </c>
      <c r="F48">
        <v>2080</v>
      </c>
      <c r="G48" t="s">
        <v>78</v>
      </c>
      <c r="H48" t="s">
        <v>21</v>
      </c>
      <c r="I48" t="s">
        <v>14</v>
      </c>
      <c r="J48">
        <f t="shared" si="1"/>
        <v>43.285714285714285</v>
      </c>
      <c r="K48">
        <f t="shared" si="1"/>
        <v>18.714285714285715</v>
      </c>
      <c r="L48" t="str">
        <f>VLOOKUP(A48,Countries!$H$1:$J$43,3)</f>
        <v>3-Central Europe</v>
      </c>
      <c r="N48" t="s">
        <v>127</v>
      </c>
      <c r="O48">
        <v>0.05</v>
      </c>
      <c r="P48">
        <v>0.05</v>
      </c>
      <c r="Q48">
        <v>0.05</v>
      </c>
      <c r="R48">
        <v>0.05</v>
      </c>
      <c r="S48">
        <v>0.05</v>
      </c>
      <c r="T48">
        <v>0.05</v>
      </c>
      <c r="U48">
        <v>0.05</v>
      </c>
    </row>
    <row r="49" spans="1:21" x14ac:dyDescent="0.35">
      <c r="A49" t="s">
        <v>11</v>
      </c>
      <c r="B49" t="s">
        <v>15</v>
      </c>
      <c r="C49">
        <v>-5</v>
      </c>
      <c r="D49">
        <v>-3.5</v>
      </c>
      <c r="E49">
        <v>-2</v>
      </c>
      <c r="F49">
        <v>2020</v>
      </c>
      <c r="G49" t="s">
        <v>78</v>
      </c>
      <c r="H49" t="s">
        <v>87</v>
      </c>
      <c r="I49" t="s">
        <v>20</v>
      </c>
      <c r="J49">
        <f t="shared" si="1"/>
        <v>1.5</v>
      </c>
      <c r="K49">
        <f t="shared" si="1"/>
        <v>1.5</v>
      </c>
      <c r="L49" t="str">
        <f>VLOOKUP(A49,Countries!$H$1:$J$43,3)</f>
        <v>3-Central Europe</v>
      </c>
      <c r="N49" t="s">
        <v>124</v>
      </c>
      <c r="O49" t="str">
        <f>IF(O47&lt;O48,"YES","NO")</f>
        <v>YES</v>
      </c>
      <c r="P49" t="str">
        <f t="shared" ref="P49:U49" si="40">IF(P47&lt;P48,"YES","NO")</f>
        <v>NO</v>
      </c>
      <c r="Q49" t="str">
        <f t="shared" si="40"/>
        <v>NO</v>
      </c>
      <c r="R49" t="str">
        <f t="shared" si="40"/>
        <v>NO</v>
      </c>
      <c r="S49" t="str">
        <f t="shared" si="40"/>
        <v>YES</v>
      </c>
      <c r="T49" t="e">
        <f t="shared" si="40"/>
        <v>#DIV/0!</v>
      </c>
      <c r="U49" t="e">
        <f t="shared" si="40"/>
        <v>#DIV/0!</v>
      </c>
    </row>
    <row r="50" spans="1:21" x14ac:dyDescent="0.35">
      <c r="A50" t="s">
        <v>11</v>
      </c>
      <c r="B50" t="s">
        <v>15</v>
      </c>
      <c r="C50">
        <v>-10</v>
      </c>
      <c r="D50">
        <v>-6</v>
      </c>
      <c r="E50">
        <v>-5</v>
      </c>
      <c r="F50">
        <v>2020</v>
      </c>
      <c r="G50" t="s">
        <v>78</v>
      </c>
      <c r="H50" t="s">
        <v>21</v>
      </c>
      <c r="I50" t="s">
        <v>20</v>
      </c>
      <c r="J50">
        <f t="shared" si="1"/>
        <v>4</v>
      </c>
      <c r="K50">
        <f t="shared" si="1"/>
        <v>1</v>
      </c>
      <c r="L50" t="str">
        <f>VLOOKUP(A50,Countries!$H$1:$J$43,3)</f>
        <v>3-Central Europe</v>
      </c>
    </row>
    <row r="51" spans="1:21" x14ac:dyDescent="0.35">
      <c r="A51" t="s">
        <v>11</v>
      </c>
      <c r="B51" t="s">
        <v>15</v>
      </c>
      <c r="C51">
        <v>-12</v>
      </c>
      <c r="D51">
        <v>-10.833333333333334</v>
      </c>
      <c r="E51">
        <v>-10</v>
      </c>
      <c r="F51">
        <v>2050</v>
      </c>
      <c r="G51" t="s">
        <v>78</v>
      </c>
      <c r="H51" t="s">
        <v>87</v>
      </c>
      <c r="I51" t="s">
        <v>20</v>
      </c>
      <c r="J51">
        <f t="shared" si="1"/>
        <v>1.1666666666666661</v>
      </c>
      <c r="K51">
        <f t="shared" si="1"/>
        <v>0.83333333333333393</v>
      </c>
      <c r="L51" t="str">
        <f>VLOOKUP(A51,Countries!$H$1:$J$43,3)</f>
        <v>3-Central Europe</v>
      </c>
    </row>
    <row r="52" spans="1:21" x14ac:dyDescent="0.35">
      <c r="A52" t="s">
        <v>11</v>
      </c>
      <c r="B52" t="s">
        <v>15</v>
      </c>
      <c r="C52">
        <v>-14</v>
      </c>
      <c r="D52">
        <v>-11.166666666666666</v>
      </c>
      <c r="E52">
        <v>-10</v>
      </c>
      <c r="F52">
        <v>2050</v>
      </c>
      <c r="G52" t="s">
        <v>78</v>
      </c>
      <c r="H52" t="s">
        <v>21</v>
      </c>
      <c r="I52" t="s">
        <v>20</v>
      </c>
      <c r="J52">
        <f t="shared" si="1"/>
        <v>2.8333333333333339</v>
      </c>
      <c r="K52">
        <f t="shared" si="1"/>
        <v>1.1666666666666661</v>
      </c>
      <c r="L52" t="str">
        <f>VLOOKUP(A52,Countries!$H$1:$J$43,3)</f>
        <v>3-Central Europe</v>
      </c>
    </row>
    <row r="53" spans="1:21" x14ac:dyDescent="0.35">
      <c r="A53" t="s">
        <v>11</v>
      </c>
      <c r="B53" t="s">
        <v>15</v>
      </c>
      <c r="C53">
        <v>-19</v>
      </c>
      <c r="D53">
        <v>-14.666666666666666</v>
      </c>
      <c r="E53">
        <v>-13</v>
      </c>
      <c r="F53">
        <v>2080</v>
      </c>
      <c r="G53" t="s">
        <v>78</v>
      </c>
      <c r="H53" t="s">
        <v>87</v>
      </c>
      <c r="I53" t="s">
        <v>20</v>
      </c>
      <c r="J53">
        <f t="shared" si="1"/>
        <v>4.3333333333333339</v>
      </c>
      <c r="K53">
        <f t="shared" si="1"/>
        <v>1.6666666666666661</v>
      </c>
      <c r="L53" t="str">
        <f>VLOOKUP(A53,Countries!$H$1:$J$43,3)</f>
        <v>3-Central Europe</v>
      </c>
    </row>
    <row r="54" spans="1:21" x14ac:dyDescent="0.35">
      <c r="A54" t="s">
        <v>11</v>
      </c>
      <c r="B54" t="s">
        <v>15</v>
      </c>
      <c r="C54">
        <v>-32</v>
      </c>
      <c r="D54">
        <v>-19</v>
      </c>
      <c r="E54">
        <v>-16</v>
      </c>
      <c r="F54">
        <v>2080</v>
      </c>
      <c r="G54" t="s">
        <v>78</v>
      </c>
      <c r="H54" t="s">
        <v>21</v>
      </c>
      <c r="I54" t="s">
        <v>20</v>
      </c>
      <c r="J54">
        <f t="shared" si="1"/>
        <v>13</v>
      </c>
      <c r="K54">
        <f t="shared" si="1"/>
        <v>3</v>
      </c>
      <c r="L54" t="str">
        <f>VLOOKUP(A54,Countries!$H$1:$J$43,3)</f>
        <v>3-Central Europe</v>
      </c>
    </row>
    <row r="55" spans="1:21" x14ac:dyDescent="0.35">
      <c r="A55" t="s">
        <v>11</v>
      </c>
      <c r="B55" t="s">
        <v>15</v>
      </c>
      <c r="C55">
        <v>6</v>
      </c>
      <c r="D55">
        <v>7.5</v>
      </c>
      <c r="E55">
        <v>9</v>
      </c>
      <c r="F55">
        <v>2020</v>
      </c>
      <c r="G55" t="s">
        <v>78</v>
      </c>
      <c r="H55" t="s">
        <v>87</v>
      </c>
      <c r="I55" t="s">
        <v>14</v>
      </c>
      <c r="J55">
        <f t="shared" si="1"/>
        <v>1.5</v>
      </c>
      <c r="K55">
        <f t="shared" si="1"/>
        <v>1.5</v>
      </c>
      <c r="L55" t="str">
        <f>VLOOKUP(A55,Countries!$H$1:$J$43,3)</f>
        <v>3-Central Europe</v>
      </c>
    </row>
    <row r="56" spans="1:21" x14ac:dyDescent="0.35">
      <c r="A56" t="s">
        <v>11</v>
      </c>
      <c r="B56" t="s">
        <v>15</v>
      </c>
      <c r="C56">
        <v>9</v>
      </c>
      <c r="D56">
        <v>13</v>
      </c>
      <c r="E56">
        <v>14</v>
      </c>
      <c r="F56">
        <v>2020</v>
      </c>
      <c r="G56" t="s">
        <v>78</v>
      </c>
      <c r="H56" t="s">
        <v>21</v>
      </c>
      <c r="I56" t="s">
        <v>14</v>
      </c>
      <c r="J56">
        <f t="shared" si="1"/>
        <v>4</v>
      </c>
      <c r="K56">
        <f t="shared" si="1"/>
        <v>1</v>
      </c>
      <c r="L56" t="str">
        <f>VLOOKUP(A56,Countries!$H$1:$J$43,3)</f>
        <v>3-Central Europe</v>
      </c>
    </row>
    <row r="57" spans="1:21" x14ac:dyDescent="0.35">
      <c r="A57" t="s">
        <v>11</v>
      </c>
      <c r="B57" t="s">
        <v>15</v>
      </c>
      <c r="C57">
        <v>9</v>
      </c>
      <c r="D57">
        <v>10.666666666666666</v>
      </c>
      <c r="E57">
        <v>12</v>
      </c>
      <c r="F57">
        <v>2050</v>
      </c>
      <c r="G57" t="s">
        <v>78</v>
      </c>
      <c r="H57" t="s">
        <v>87</v>
      </c>
      <c r="I57" t="s">
        <v>14</v>
      </c>
      <c r="J57">
        <f t="shared" si="1"/>
        <v>1.6666666666666661</v>
      </c>
      <c r="K57">
        <f t="shared" si="1"/>
        <v>1.3333333333333339</v>
      </c>
      <c r="L57" t="str">
        <f>VLOOKUP(A57,Countries!$H$1:$J$43,3)</f>
        <v>3-Central Europe</v>
      </c>
    </row>
    <row r="58" spans="1:21" x14ac:dyDescent="0.35">
      <c r="A58" t="s">
        <v>11</v>
      </c>
      <c r="B58" t="s">
        <v>15</v>
      </c>
      <c r="C58">
        <v>20</v>
      </c>
      <c r="D58">
        <v>21.333333333333332</v>
      </c>
      <c r="E58">
        <v>23</v>
      </c>
      <c r="F58">
        <v>2050</v>
      </c>
      <c r="G58" t="s">
        <v>78</v>
      </c>
      <c r="H58" t="s">
        <v>21</v>
      </c>
      <c r="I58" t="s">
        <v>14</v>
      </c>
      <c r="J58">
        <f t="shared" si="1"/>
        <v>1.3333333333333321</v>
      </c>
      <c r="K58">
        <f t="shared" si="1"/>
        <v>1.6666666666666679</v>
      </c>
      <c r="L58" t="str">
        <f>VLOOKUP(A58,Countries!$H$1:$J$43,3)</f>
        <v>3-Central Europe</v>
      </c>
    </row>
    <row r="59" spans="1:21" x14ac:dyDescent="0.35">
      <c r="A59" t="s">
        <v>11</v>
      </c>
      <c r="B59" t="s">
        <v>15</v>
      </c>
      <c r="C59">
        <v>15</v>
      </c>
      <c r="D59">
        <v>16.333333333333332</v>
      </c>
      <c r="E59">
        <v>18</v>
      </c>
      <c r="F59">
        <v>2080</v>
      </c>
      <c r="G59" t="s">
        <v>78</v>
      </c>
      <c r="H59" t="s">
        <v>87</v>
      </c>
      <c r="I59" t="s">
        <v>14</v>
      </c>
      <c r="J59">
        <f t="shared" si="1"/>
        <v>1.3333333333333321</v>
      </c>
      <c r="K59">
        <f t="shared" si="1"/>
        <v>1.6666666666666679</v>
      </c>
      <c r="L59" t="str">
        <f>VLOOKUP(A59,Countries!$H$1:$J$43,3)</f>
        <v>3-Central Europe</v>
      </c>
    </row>
    <row r="60" spans="1:21" x14ac:dyDescent="0.35">
      <c r="A60" t="s">
        <v>11</v>
      </c>
      <c r="B60" t="s">
        <v>15</v>
      </c>
      <c r="C60">
        <v>22</v>
      </c>
      <c r="D60">
        <v>29</v>
      </c>
      <c r="E60">
        <v>33</v>
      </c>
      <c r="F60">
        <v>2080</v>
      </c>
      <c r="G60" t="s">
        <v>78</v>
      </c>
      <c r="H60" t="s">
        <v>21</v>
      </c>
      <c r="I60" t="s">
        <v>14</v>
      </c>
      <c r="J60">
        <f t="shared" si="1"/>
        <v>7</v>
      </c>
      <c r="K60">
        <f t="shared" si="1"/>
        <v>4</v>
      </c>
      <c r="L60" t="str">
        <f>VLOOKUP(A60,Countries!$H$1:$J$43,3)</f>
        <v>3-Central Europe</v>
      </c>
    </row>
    <row r="61" spans="1:21" x14ac:dyDescent="0.35">
      <c r="A61" t="s">
        <v>22</v>
      </c>
      <c r="B61" t="s">
        <v>23</v>
      </c>
      <c r="C61">
        <v>2.9</v>
      </c>
      <c r="D61">
        <v>4.38</v>
      </c>
      <c r="E61">
        <v>6.5</v>
      </c>
      <c r="F61">
        <v>2050</v>
      </c>
      <c r="G61" t="s">
        <v>111</v>
      </c>
      <c r="H61" t="s">
        <v>87</v>
      </c>
      <c r="I61" t="s">
        <v>24</v>
      </c>
      <c r="J61">
        <f t="shared" si="1"/>
        <v>1.48</v>
      </c>
      <c r="K61">
        <f t="shared" si="1"/>
        <v>2.12</v>
      </c>
      <c r="L61" t="str">
        <f>VLOOKUP(A61,Countries!$H$1:$J$43,3)</f>
        <v>2-Northern Europe</v>
      </c>
    </row>
    <row r="62" spans="1:21" x14ac:dyDescent="0.35">
      <c r="A62" t="s">
        <v>22</v>
      </c>
      <c r="B62" t="s">
        <v>23</v>
      </c>
      <c r="C62">
        <v>3.5</v>
      </c>
      <c r="D62">
        <v>4.5199999999999996</v>
      </c>
      <c r="E62">
        <v>6.2</v>
      </c>
      <c r="F62">
        <v>2050</v>
      </c>
      <c r="G62" t="s">
        <v>111</v>
      </c>
      <c r="H62" t="s">
        <v>87</v>
      </c>
      <c r="I62" t="s">
        <v>25</v>
      </c>
      <c r="J62">
        <f t="shared" si="1"/>
        <v>1.0199999999999996</v>
      </c>
      <c r="K62">
        <f t="shared" si="1"/>
        <v>1.6800000000000006</v>
      </c>
      <c r="L62" t="str">
        <f>VLOOKUP(A62,Countries!$H$1:$J$43,3)</f>
        <v>2-Northern Europe</v>
      </c>
    </row>
    <row r="63" spans="1:21" x14ac:dyDescent="0.35">
      <c r="A63" t="s">
        <v>22</v>
      </c>
      <c r="B63" t="s">
        <v>23</v>
      </c>
      <c r="C63">
        <v>13</v>
      </c>
      <c r="D63">
        <v>14.5</v>
      </c>
      <c r="E63">
        <v>16</v>
      </c>
      <c r="F63">
        <v>2050</v>
      </c>
      <c r="G63" t="s">
        <v>111</v>
      </c>
      <c r="H63" t="s">
        <v>87</v>
      </c>
      <c r="I63" t="s">
        <v>26</v>
      </c>
      <c r="J63">
        <f t="shared" si="1"/>
        <v>1.5</v>
      </c>
      <c r="K63">
        <f t="shared" si="1"/>
        <v>1.5</v>
      </c>
      <c r="L63" t="str">
        <f>VLOOKUP(A63,Countries!$H$1:$J$43,3)</f>
        <v>2-Northern Europe</v>
      </c>
    </row>
    <row r="64" spans="1:21" x14ac:dyDescent="0.35">
      <c r="A64" t="s">
        <v>27</v>
      </c>
      <c r="B64" t="s">
        <v>12</v>
      </c>
      <c r="C64">
        <v>-7</v>
      </c>
      <c r="D64">
        <v>-5</v>
      </c>
      <c r="E64">
        <v>-3</v>
      </c>
      <c r="F64">
        <v>2020</v>
      </c>
      <c r="G64" t="s">
        <v>28</v>
      </c>
      <c r="H64" t="s">
        <v>29</v>
      </c>
      <c r="I64" t="s">
        <v>18</v>
      </c>
      <c r="J64">
        <f t="shared" si="1"/>
        <v>2</v>
      </c>
      <c r="K64">
        <f t="shared" si="1"/>
        <v>2</v>
      </c>
      <c r="L64" t="str">
        <f>VLOOKUP(A64,Countries!$H$1:$J$43,3)</f>
        <v>4-Southern Europe</v>
      </c>
    </row>
    <row r="65" spans="1:12" x14ac:dyDescent="0.35">
      <c r="A65" t="s">
        <v>27</v>
      </c>
      <c r="B65" t="s">
        <v>12</v>
      </c>
      <c r="C65">
        <v>-13</v>
      </c>
      <c r="D65">
        <v>-8.75</v>
      </c>
      <c r="E65">
        <v>-7</v>
      </c>
      <c r="F65">
        <v>2050</v>
      </c>
      <c r="G65" t="s">
        <v>28</v>
      </c>
      <c r="H65" t="s">
        <v>29</v>
      </c>
      <c r="I65" t="s">
        <v>18</v>
      </c>
      <c r="J65">
        <f t="shared" si="1"/>
        <v>4.25</v>
      </c>
      <c r="K65">
        <f t="shared" si="1"/>
        <v>1.75</v>
      </c>
      <c r="L65" t="str">
        <f>VLOOKUP(A65,Countries!$H$1:$J$43,3)</f>
        <v>4-Southern Europe</v>
      </c>
    </row>
    <row r="66" spans="1:12" x14ac:dyDescent="0.35">
      <c r="A66" t="s">
        <v>27</v>
      </c>
      <c r="B66" t="s">
        <v>12</v>
      </c>
      <c r="C66">
        <v>-24</v>
      </c>
      <c r="D66">
        <v>-16</v>
      </c>
      <c r="E66">
        <v>-10</v>
      </c>
      <c r="F66">
        <v>2080</v>
      </c>
      <c r="G66" t="s">
        <v>28</v>
      </c>
      <c r="H66" t="s">
        <v>29</v>
      </c>
      <c r="I66" t="s">
        <v>18</v>
      </c>
      <c r="J66">
        <f t="shared" si="1"/>
        <v>8</v>
      </c>
      <c r="K66">
        <f t="shared" si="1"/>
        <v>6</v>
      </c>
      <c r="L66" t="str">
        <f>VLOOKUP(A66,Countries!$H$1:$J$43,3)</f>
        <v>4-Southern Europe</v>
      </c>
    </row>
    <row r="67" spans="1:12" x14ac:dyDescent="0.35">
      <c r="A67" t="s">
        <v>27</v>
      </c>
      <c r="B67" t="s">
        <v>12</v>
      </c>
      <c r="C67">
        <v>-3</v>
      </c>
      <c r="D67">
        <v>1.5</v>
      </c>
      <c r="E67">
        <v>3</v>
      </c>
      <c r="F67">
        <v>2050</v>
      </c>
      <c r="G67" t="s">
        <v>164</v>
      </c>
      <c r="H67" t="s">
        <v>29</v>
      </c>
      <c r="I67" t="s">
        <v>18</v>
      </c>
      <c r="J67">
        <f t="shared" ref="J67:K130" si="41">D67-C67</f>
        <v>4.5</v>
      </c>
      <c r="K67">
        <f t="shared" si="41"/>
        <v>1.5</v>
      </c>
      <c r="L67" t="str">
        <f>VLOOKUP(A67,Countries!$H$1:$J$43,3)</f>
        <v>4-Southern Europe</v>
      </c>
    </row>
    <row r="68" spans="1:12" x14ac:dyDescent="0.35">
      <c r="A68" t="s">
        <v>27</v>
      </c>
      <c r="B68" t="s">
        <v>12</v>
      </c>
      <c r="C68">
        <v>-16</v>
      </c>
      <c r="D68">
        <v>-7.75</v>
      </c>
      <c r="E68">
        <v>-3</v>
      </c>
      <c r="F68">
        <v>2080</v>
      </c>
      <c r="G68" t="s">
        <v>164</v>
      </c>
      <c r="H68" t="s">
        <v>29</v>
      </c>
      <c r="I68" t="s">
        <v>18</v>
      </c>
      <c r="J68">
        <f t="shared" si="41"/>
        <v>8.25</v>
      </c>
      <c r="K68">
        <f t="shared" si="41"/>
        <v>4.75</v>
      </c>
      <c r="L68" t="str">
        <f>VLOOKUP(A68,Countries!$H$1:$J$43,3)</f>
        <v>4-Southern Europe</v>
      </c>
    </row>
    <row r="69" spans="1:12" x14ac:dyDescent="0.35">
      <c r="A69" t="s">
        <v>27</v>
      </c>
      <c r="B69" t="s">
        <v>17</v>
      </c>
      <c r="C69">
        <v>-15.38461538461538</v>
      </c>
      <c r="D69">
        <v>-11.53846153846154</v>
      </c>
      <c r="E69">
        <v>-7.6923076923076987</v>
      </c>
      <c r="F69">
        <v>2020</v>
      </c>
      <c r="G69" t="s">
        <v>28</v>
      </c>
      <c r="H69" t="s">
        <v>29</v>
      </c>
      <c r="I69" t="s">
        <v>18</v>
      </c>
      <c r="J69">
        <f t="shared" si="41"/>
        <v>3.8461538461538396</v>
      </c>
      <c r="K69">
        <f t="shared" si="41"/>
        <v>3.8461538461538414</v>
      </c>
      <c r="L69" t="str">
        <f>VLOOKUP(A69,Countries!$H$1:$J$43,3)</f>
        <v>4-Southern Europe</v>
      </c>
    </row>
    <row r="70" spans="1:12" x14ac:dyDescent="0.35">
      <c r="A70" t="s">
        <v>27</v>
      </c>
      <c r="B70" t="s">
        <v>17</v>
      </c>
      <c r="C70">
        <v>-23.076923076923077</v>
      </c>
      <c r="D70">
        <v>-19.230769230769226</v>
      </c>
      <c r="E70">
        <v>-15.38461538461538</v>
      </c>
      <c r="F70">
        <v>2050</v>
      </c>
      <c r="G70" t="s">
        <v>28</v>
      </c>
      <c r="H70" t="s">
        <v>29</v>
      </c>
      <c r="I70" t="s">
        <v>18</v>
      </c>
      <c r="J70">
        <f t="shared" si="41"/>
        <v>3.8461538461538503</v>
      </c>
      <c r="K70">
        <f t="shared" si="41"/>
        <v>3.8461538461538467</v>
      </c>
      <c r="L70" t="str">
        <f>VLOOKUP(A70,Countries!$H$1:$J$43,3)</f>
        <v>4-Southern Europe</v>
      </c>
    </row>
    <row r="71" spans="1:12" x14ac:dyDescent="0.35">
      <c r="A71" t="s">
        <v>27</v>
      </c>
      <c r="B71" t="s">
        <v>17</v>
      </c>
      <c r="C71">
        <v>-30.76923076923077</v>
      </c>
      <c r="D71">
        <v>-26.923076923076923</v>
      </c>
      <c r="E71">
        <v>-23.076923076923077</v>
      </c>
      <c r="F71">
        <v>2080</v>
      </c>
      <c r="G71" t="s">
        <v>28</v>
      </c>
      <c r="H71" t="s">
        <v>29</v>
      </c>
      <c r="I71" t="s">
        <v>18</v>
      </c>
      <c r="J71">
        <f t="shared" si="41"/>
        <v>3.8461538461538467</v>
      </c>
      <c r="K71">
        <f t="shared" si="41"/>
        <v>3.8461538461538467</v>
      </c>
      <c r="L71" t="str">
        <f>VLOOKUP(A71,Countries!$H$1:$J$43,3)</f>
        <v>4-Southern Europe</v>
      </c>
    </row>
    <row r="72" spans="1:12" x14ac:dyDescent="0.35">
      <c r="A72" t="s">
        <v>27</v>
      </c>
      <c r="B72" t="s">
        <v>17</v>
      </c>
      <c r="C72">
        <v>-23.076923076923077</v>
      </c>
      <c r="D72">
        <v>-15.384615384615387</v>
      </c>
      <c r="E72">
        <v>-7.6923076923076987</v>
      </c>
      <c r="F72">
        <v>2020</v>
      </c>
      <c r="G72" t="s">
        <v>164</v>
      </c>
      <c r="H72" t="s">
        <v>29</v>
      </c>
      <c r="I72" t="s">
        <v>18</v>
      </c>
      <c r="J72">
        <f t="shared" si="41"/>
        <v>7.6923076923076898</v>
      </c>
      <c r="K72">
        <f t="shared" si="41"/>
        <v>7.6923076923076881</v>
      </c>
      <c r="L72" t="str">
        <f>VLOOKUP(A72,Countries!$H$1:$J$43,3)</f>
        <v>4-Southern Europe</v>
      </c>
    </row>
    <row r="73" spans="1:12" x14ac:dyDescent="0.35">
      <c r="A73" t="s">
        <v>27</v>
      </c>
      <c r="B73" t="s">
        <v>17</v>
      </c>
      <c r="C73">
        <v>-15.38461538461538</v>
      </c>
      <c r="D73">
        <v>-15.38461538461538</v>
      </c>
      <c r="E73">
        <v>-15.38461538461538</v>
      </c>
      <c r="F73">
        <v>2050</v>
      </c>
      <c r="G73" t="s">
        <v>164</v>
      </c>
      <c r="H73" t="s">
        <v>29</v>
      </c>
      <c r="I73" t="s">
        <v>18</v>
      </c>
      <c r="J73">
        <f t="shared" si="41"/>
        <v>0</v>
      </c>
      <c r="K73">
        <f t="shared" si="41"/>
        <v>0</v>
      </c>
      <c r="L73" t="str">
        <f>VLOOKUP(A73,Countries!$H$1:$J$43,3)</f>
        <v>4-Southern Europe</v>
      </c>
    </row>
    <row r="74" spans="1:12" x14ac:dyDescent="0.35">
      <c r="A74" t="s">
        <v>27</v>
      </c>
      <c r="B74" t="s">
        <v>17</v>
      </c>
      <c r="C74">
        <v>-23.076923076923077</v>
      </c>
      <c r="D74">
        <v>-23.076923076923077</v>
      </c>
      <c r="E74">
        <v>-23.076923076923077</v>
      </c>
      <c r="F74">
        <v>2080</v>
      </c>
      <c r="G74" t="s">
        <v>164</v>
      </c>
      <c r="H74" t="s">
        <v>29</v>
      </c>
      <c r="I74" t="s">
        <v>18</v>
      </c>
      <c r="J74">
        <f t="shared" si="41"/>
        <v>0</v>
      </c>
      <c r="K74">
        <f t="shared" si="41"/>
        <v>0</v>
      </c>
      <c r="L74" t="str">
        <f>VLOOKUP(A74,Countries!$H$1:$J$43,3)</f>
        <v>4-Southern Europe</v>
      </c>
    </row>
    <row r="75" spans="1:12" x14ac:dyDescent="0.35">
      <c r="A75" t="s">
        <v>22</v>
      </c>
      <c r="B75" t="s">
        <v>12</v>
      </c>
      <c r="C75">
        <v>22.22</v>
      </c>
      <c r="D75">
        <v>25</v>
      </c>
      <c r="E75">
        <v>27.77</v>
      </c>
      <c r="F75">
        <v>2080</v>
      </c>
      <c r="G75" t="s">
        <v>164</v>
      </c>
      <c r="H75" t="s">
        <v>30</v>
      </c>
      <c r="I75" t="s">
        <v>18</v>
      </c>
      <c r="J75">
        <f t="shared" si="41"/>
        <v>2.7800000000000011</v>
      </c>
      <c r="K75">
        <f t="shared" si="41"/>
        <v>2.7699999999999996</v>
      </c>
      <c r="L75" t="str">
        <f>VLOOKUP(A75,Countries!$H$1:$J$43,3)</f>
        <v>2-Northern Europe</v>
      </c>
    </row>
    <row r="76" spans="1:12" x14ac:dyDescent="0.35">
      <c r="A76" t="s">
        <v>27</v>
      </c>
      <c r="B76" t="s">
        <v>12</v>
      </c>
      <c r="C76">
        <v>-79.31</v>
      </c>
      <c r="D76">
        <v>-75.84</v>
      </c>
      <c r="E76">
        <v>-71.05</v>
      </c>
      <c r="F76">
        <v>2080</v>
      </c>
      <c r="G76" t="s">
        <v>164</v>
      </c>
      <c r="H76" t="s">
        <v>30</v>
      </c>
      <c r="I76" t="s">
        <v>18</v>
      </c>
      <c r="J76">
        <f t="shared" si="41"/>
        <v>3.4699999999999989</v>
      </c>
      <c r="K76">
        <f t="shared" si="41"/>
        <v>4.7900000000000063</v>
      </c>
      <c r="L76" t="str">
        <f>VLOOKUP(A76,Countries!$H$1:$J$43,3)</f>
        <v>4-Southern Europe</v>
      </c>
    </row>
    <row r="77" spans="1:12" x14ac:dyDescent="0.35">
      <c r="A77" t="s">
        <v>31</v>
      </c>
      <c r="B77" t="s">
        <v>17</v>
      </c>
      <c r="C77">
        <v>8.8699999999999992</v>
      </c>
      <c r="D77">
        <v>9.6199999999999992</v>
      </c>
      <c r="E77">
        <v>10.37</v>
      </c>
      <c r="F77">
        <v>2030</v>
      </c>
      <c r="G77" t="s">
        <v>13</v>
      </c>
      <c r="H77" t="s">
        <v>32</v>
      </c>
      <c r="I77" t="s">
        <v>18</v>
      </c>
      <c r="J77">
        <f t="shared" si="41"/>
        <v>0.75</v>
      </c>
      <c r="K77">
        <f t="shared" si="41"/>
        <v>0.75</v>
      </c>
      <c r="L77" t="str">
        <f>VLOOKUP(A77,Countries!$H$1:$J$43,3)</f>
        <v>3-Central Europe</v>
      </c>
    </row>
    <row r="78" spans="1:12" x14ac:dyDescent="0.35">
      <c r="A78" t="s">
        <v>31</v>
      </c>
      <c r="B78" t="s">
        <v>17</v>
      </c>
      <c r="C78">
        <v>-8.58</v>
      </c>
      <c r="D78">
        <v>7.46</v>
      </c>
      <c r="E78">
        <v>20.350000000000001</v>
      </c>
      <c r="F78">
        <v>2050</v>
      </c>
      <c r="G78" t="s">
        <v>13</v>
      </c>
      <c r="H78" t="s">
        <v>32</v>
      </c>
      <c r="I78" t="s">
        <v>18</v>
      </c>
      <c r="J78">
        <f t="shared" si="41"/>
        <v>16.04</v>
      </c>
      <c r="K78">
        <f t="shared" si="41"/>
        <v>12.89</v>
      </c>
      <c r="L78" t="str">
        <f>VLOOKUP(A78,Countries!$H$1:$J$43,3)</f>
        <v>3-Central Europe</v>
      </c>
    </row>
    <row r="79" spans="1:12" x14ac:dyDescent="0.35">
      <c r="A79" t="s">
        <v>11</v>
      </c>
      <c r="B79" t="s">
        <v>12</v>
      </c>
      <c r="C79">
        <v>-6.084489925328346</v>
      </c>
      <c r="D79">
        <v>19.539537011147029</v>
      </c>
      <c r="E79">
        <v>86.989235183022544</v>
      </c>
      <c r="F79">
        <v>2050</v>
      </c>
      <c r="G79" t="s">
        <v>164</v>
      </c>
      <c r="H79" t="s">
        <v>166</v>
      </c>
      <c r="I79" t="s">
        <v>33</v>
      </c>
      <c r="J79">
        <f t="shared" si="41"/>
        <v>25.624026936475374</v>
      </c>
      <c r="K79">
        <f t="shared" si="41"/>
        <v>67.449698171875511</v>
      </c>
      <c r="L79" t="str">
        <f>VLOOKUP(A79,Countries!$H$1:$J$43,3)</f>
        <v>3-Central Europe</v>
      </c>
    </row>
    <row r="80" spans="1:12" x14ac:dyDescent="0.35">
      <c r="A80" t="s">
        <v>34</v>
      </c>
      <c r="B80" t="s">
        <v>12</v>
      </c>
      <c r="C80">
        <v>-1.1731903660450962</v>
      </c>
      <c r="D80">
        <v>25.771798044780692</v>
      </c>
      <c r="E80">
        <v>95.975361090835207</v>
      </c>
      <c r="F80">
        <v>2050</v>
      </c>
      <c r="G80" t="s">
        <v>164</v>
      </c>
      <c r="H80" t="s">
        <v>166</v>
      </c>
      <c r="I80" t="s">
        <v>33</v>
      </c>
      <c r="J80">
        <f t="shared" si="41"/>
        <v>26.944988410825786</v>
      </c>
      <c r="K80">
        <f t="shared" si="41"/>
        <v>70.203563046054512</v>
      </c>
      <c r="L80" t="str">
        <f>VLOOKUP(A80,Countries!$H$1:$J$43,3)</f>
        <v>3-Central Europe</v>
      </c>
    </row>
    <row r="81" spans="1:12" x14ac:dyDescent="0.35">
      <c r="A81" t="s">
        <v>16</v>
      </c>
      <c r="B81" t="s">
        <v>12</v>
      </c>
      <c r="C81">
        <v>4.2459705384902255</v>
      </c>
      <c r="D81">
        <v>33.026436186175999</v>
      </c>
      <c r="E81">
        <v>106.72165573506459</v>
      </c>
      <c r="F81">
        <v>2050</v>
      </c>
      <c r="G81" t="s">
        <v>164</v>
      </c>
      <c r="H81" t="s">
        <v>166</v>
      </c>
      <c r="I81" t="s">
        <v>33</v>
      </c>
      <c r="J81">
        <f t="shared" si="41"/>
        <v>28.780465647685773</v>
      </c>
      <c r="K81">
        <f t="shared" si="41"/>
        <v>73.695219548888588</v>
      </c>
      <c r="L81" t="str">
        <f>VLOOKUP(A81,Countries!$H$1:$J$43,3)</f>
        <v>3-Central Europe</v>
      </c>
    </row>
    <row r="82" spans="1:12" x14ac:dyDescent="0.35">
      <c r="A82" t="s">
        <v>35</v>
      </c>
      <c r="B82" t="s">
        <v>12</v>
      </c>
      <c r="C82">
        <v>0</v>
      </c>
      <c r="D82">
        <v>27.004966811615066</v>
      </c>
      <c r="E82">
        <v>98.301818926169219</v>
      </c>
      <c r="F82">
        <v>2050</v>
      </c>
      <c r="G82" t="s">
        <v>164</v>
      </c>
      <c r="H82" t="s">
        <v>166</v>
      </c>
      <c r="I82" t="s">
        <v>33</v>
      </c>
      <c r="J82">
        <f t="shared" si="41"/>
        <v>27.004966811615066</v>
      </c>
      <c r="K82">
        <f t="shared" si="41"/>
        <v>71.296852114554156</v>
      </c>
      <c r="L82" t="str">
        <f>VLOOKUP(A82,Countries!$H$1:$J$43,3)</f>
        <v>4-Southern Europe</v>
      </c>
    </row>
    <row r="83" spans="1:12" x14ac:dyDescent="0.35">
      <c r="A83" t="s">
        <v>36</v>
      </c>
      <c r="B83" t="s">
        <v>12</v>
      </c>
      <c r="C83">
        <v>6.652178802189944</v>
      </c>
      <c r="D83">
        <v>41.439859481565726</v>
      </c>
      <c r="E83">
        <v>128.68824711776023</v>
      </c>
      <c r="F83">
        <v>2050</v>
      </c>
      <c r="G83" t="s">
        <v>164</v>
      </c>
      <c r="H83" t="s">
        <v>166</v>
      </c>
      <c r="I83" t="s">
        <v>33</v>
      </c>
      <c r="J83">
        <f t="shared" si="41"/>
        <v>34.787680679375782</v>
      </c>
      <c r="K83">
        <f t="shared" si="41"/>
        <v>87.248387636194508</v>
      </c>
      <c r="L83" t="str">
        <f>VLOOKUP(A83,Countries!$H$1:$J$43,3)</f>
        <v>3-Central Europe</v>
      </c>
    </row>
    <row r="84" spans="1:12" x14ac:dyDescent="0.35">
      <c r="A84" t="s">
        <v>37</v>
      </c>
      <c r="B84" t="s">
        <v>12</v>
      </c>
      <c r="C84">
        <v>-3.3597862954979041</v>
      </c>
      <c r="D84">
        <v>23.663171293874736</v>
      </c>
      <c r="E84">
        <v>94.29713353107276</v>
      </c>
      <c r="F84">
        <v>2050</v>
      </c>
      <c r="G84" t="s">
        <v>164</v>
      </c>
      <c r="H84" t="s">
        <v>166</v>
      </c>
      <c r="I84" t="s">
        <v>33</v>
      </c>
      <c r="J84">
        <f t="shared" si="41"/>
        <v>27.022957589372641</v>
      </c>
      <c r="K84">
        <f t="shared" si="41"/>
        <v>70.63396223719802</v>
      </c>
      <c r="L84" t="str">
        <f>VLOOKUP(A84,Countries!$H$1:$J$43,3)</f>
        <v>3-Central Europe</v>
      </c>
    </row>
    <row r="85" spans="1:12" x14ac:dyDescent="0.35">
      <c r="A85" t="s">
        <v>38</v>
      </c>
      <c r="B85" t="s">
        <v>12</v>
      </c>
      <c r="C85">
        <v>-4.8172646452784287</v>
      </c>
      <c r="D85">
        <v>23.708818551964413</v>
      </c>
      <c r="E85">
        <v>96.855058538524617</v>
      </c>
      <c r="F85">
        <v>2050</v>
      </c>
      <c r="G85" t="s">
        <v>164</v>
      </c>
      <c r="H85" t="s">
        <v>166</v>
      </c>
      <c r="I85" t="s">
        <v>33</v>
      </c>
      <c r="J85">
        <f t="shared" si="41"/>
        <v>28.526083197242841</v>
      </c>
      <c r="K85">
        <f t="shared" si="41"/>
        <v>73.146239986560204</v>
      </c>
      <c r="L85" t="str">
        <f>VLOOKUP(A85,Countries!$H$1:$J$43,3)</f>
        <v>2-Northern Europe</v>
      </c>
    </row>
    <row r="86" spans="1:12" x14ac:dyDescent="0.35">
      <c r="A86" t="s">
        <v>39</v>
      </c>
      <c r="B86" t="s">
        <v>12</v>
      </c>
      <c r="C86">
        <v>32.35878078786363</v>
      </c>
      <c r="D86">
        <v>68.715888485400995</v>
      </c>
      <c r="E86">
        <v>164.23255528705468</v>
      </c>
      <c r="F86">
        <v>2050</v>
      </c>
      <c r="G86" t="s">
        <v>164</v>
      </c>
      <c r="H86" t="s">
        <v>166</v>
      </c>
      <c r="I86" t="s">
        <v>33</v>
      </c>
      <c r="J86">
        <f t="shared" si="41"/>
        <v>36.357107697537366</v>
      </c>
      <c r="K86">
        <f t="shared" si="41"/>
        <v>95.516666801653685</v>
      </c>
      <c r="L86" t="str">
        <f>VLOOKUP(A86,Countries!$H$1:$J$43,3)</f>
        <v>2-Northern Europe</v>
      </c>
    </row>
    <row r="87" spans="1:12" x14ac:dyDescent="0.35">
      <c r="A87" t="s">
        <v>40</v>
      </c>
      <c r="B87" t="s">
        <v>12</v>
      </c>
      <c r="C87">
        <v>-8.6978924286232946</v>
      </c>
      <c r="D87">
        <v>16.59320388223281</v>
      </c>
      <c r="E87">
        <v>82.877692629019066</v>
      </c>
      <c r="F87">
        <v>2050</v>
      </c>
      <c r="G87" t="s">
        <v>164</v>
      </c>
      <c r="H87" t="s">
        <v>166</v>
      </c>
      <c r="I87" t="s">
        <v>33</v>
      </c>
      <c r="J87">
        <f t="shared" si="41"/>
        <v>25.291096310856105</v>
      </c>
      <c r="K87">
        <f t="shared" si="41"/>
        <v>66.284488746786252</v>
      </c>
      <c r="L87" t="str">
        <f>VLOOKUP(A87,Countries!$H$1:$J$43,3)</f>
        <v>4-Southern Europe</v>
      </c>
    </row>
    <row r="88" spans="1:12" x14ac:dyDescent="0.35">
      <c r="A88" t="s">
        <v>41</v>
      </c>
      <c r="B88" t="s">
        <v>12</v>
      </c>
      <c r="C88">
        <v>-3.1591740429158417</v>
      </c>
      <c r="D88">
        <v>23.515867564189467</v>
      </c>
      <c r="E88">
        <v>93.539984201351842</v>
      </c>
      <c r="F88">
        <v>2050</v>
      </c>
      <c r="G88" t="s">
        <v>164</v>
      </c>
      <c r="H88" t="s">
        <v>166</v>
      </c>
      <c r="I88" t="s">
        <v>33</v>
      </c>
      <c r="J88">
        <f t="shared" si="41"/>
        <v>26.675041607105307</v>
      </c>
      <c r="K88">
        <f t="shared" si="41"/>
        <v>70.024116637162379</v>
      </c>
      <c r="L88" t="str">
        <f>VLOOKUP(A88,Countries!$H$1:$J$43,3)</f>
        <v>2-Northern Europe</v>
      </c>
    </row>
    <row r="89" spans="1:12" x14ac:dyDescent="0.35">
      <c r="A89" t="s">
        <v>42</v>
      </c>
      <c r="B89" t="s">
        <v>12</v>
      </c>
      <c r="C89">
        <v>-13.711252006492892</v>
      </c>
      <c r="D89">
        <v>11.226734292972679</v>
      </c>
      <c r="E89">
        <v>75.81065282208975</v>
      </c>
      <c r="F89">
        <v>2050</v>
      </c>
      <c r="G89" t="s">
        <v>164</v>
      </c>
      <c r="H89" t="s">
        <v>166</v>
      </c>
      <c r="I89" t="s">
        <v>33</v>
      </c>
      <c r="J89">
        <f t="shared" si="41"/>
        <v>24.937986299465571</v>
      </c>
      <c r="K89">
        <f t="shared" si="41"/>
        <v>64.583918529117071</v>
      </c>
      <c r="L89" t="str">
        <f>VLOOKUP(A89,Countries!$H$1:$J$43,3)</f>
        <v>3-Central Europe</v>
      </c>
    </row>
    <row r="90" spans="1:12" x14ac:dyDescent="0.35">
      <c r="A90" t="s">
        <v>43</v>
      </c>
      <c r="B90" t="s">
        <v>12</v>
      </c>
      <c r="C90">
        <v>-5.9435032205934135</v>
      </c>
      <c r="D90">
        <v>19.590085167289484</v>
      </c>
      <c r="E90">
        <v>86.51574393179699</v>
      </c>
      <c r="F90">
        <v>2050</v>
      </c>
      <c r="G90" t="s">
        <v>164</v>
      </c>
      <c r="H90" t="s">
        <v>166</v>
      </c>
      <c r="I90" t="s">
        <v>33</v>
      </c>
      <c r="J90">
        <f t="shared" si="41"/>
        <v>25.533588387882897</v>
      </c>
      <c r="K90">
        <f t="shared" si="41"/>
        <v>66.925658764507503</v>
      </c>
      <c r="L90" t="str">
        <f>VLOOKUP(A90,Countries!$H$1:$J$43,3)</f>
        <v>4-Southern Europe</v>
      </c>
    </row>
    <row r="91" spans="1:12" x14ac:dyDescent="0.35">
      <c r="A91" t="s">
        <v>44</v>
      </c>
      <c r="B91" t="s">
        <v>12</v>
      </c>
      <c r="C91">
        <v>-1.7552195788147973</v>
      </c>
      <c r="D91">
        <v>25.664973741407039</v>
      </c>
      <c r="E91">
        <v>97.375390989195637</v>
      </c>
      <c r="F91">
        <v>2050</v>
      </c>
      <c r="G91" t="s">
        <v>164</v>
      </c>
      <c r="H91" t="s">
        <v>166</v>
      </c>
      <c r="I91" t="s">
        <v>33</v>
      </c>
      <c r="J91">
        <f t="shared" si="41"/>
        <v>27.420193320221834</v>
      </c>
      <c r="K91">
        <f t="shared" si="41"/>
        <v>71.710417247788598</v>
      </c>
      <c r="L91" t="str">
        <f>VLOOKUP(A91,Countries!$H$1:$J$43,3)</f>
        <v>3-Central Europe</v>
      </c>
    </row>
    <row r="92" spans="1:12" x14ac:dyDescent="0.35">
      <c r="A92" t="s">
        <v>45</v>
      </c>
      <c r="B92" t="s">
        <v>12</v>
      </c>
      <c r="C92">
        <v>-1.0948464893497734</v>
      </c>
      <c r="D92">
        <v>26.074344055210357</v>
      </c>
      <c r="E92">
        <v>96.130718423339289</v>
      </c>
      <c r="F92">
        <v>2050</v>
      </c>
      <c r="G92" t="s">
        <v>164</v>
      </c>
      <c r="H92" t="s">
        <v>166</v>
      </c>
      <c r="I92" t="s">
        <v>33</v>
      </c>
      <c r="J92">
        <f t="shared" si="41"/>
        <v>27.169190544560131</v>
      </c>
      <c r="K92">
        <f t="shared" si="41"/>
        <v>70.056374368128928</v>
      </c>
      <c r="L92" t="str">
        <f>VLOOKUP(A92,Countries!$H$1:$J$43,3)</f>
        <v>2-Northern Europe</v>
      </c>
    </row>
    <row r="93" spans="1:12" x14ac:dyDescent="0.35">
      <c r="A93" t="s">
        <v>27</v>
      </c>
      <c r="B93" t="s">
        <v>12</v>
      </c>
      <c r="C93">
        <v>-10.554021804826766</v>
      </c>
      <c r="D93">
        <v>14.001106535140865</v>
      </c>
      <c r="E93">
        <v>77.373001717333239</v>
      </c>
      <c r="F93">
        <v>2050</v>
      </c>
      <c r="G93" t="s">
        <v>164</v>
      </c>
      <c r="H93" t="s">
        <v>166</v>
      </c>
      <c r="I93" t="s">
        <v>33</v>
      </c>
      <c r="J93">
        <f t="shared" si="41"/>
        <v>24.555128339967631</v>
      </c>
      <c r="K93">
        <f t="shared" si="41"/>
        <v>63.371895182192375</v>
      </c>
      <c r="L93" t="str">
        <f>VLOOKUP(A93,Countries!$H$1:$J$43,3)</f>
        <v>4-Southern Europe</v>
      </c>
    </row>
    <row r="94" spans="1:12" x14ac:dyDescent="0.35">
      <c r="A94" t="s">
        <v>46</v>
      </c>
      <c r="B94" t="s">
        <v>12</v>
      </c>
      <c r="C94">
        <v>1.4176270453508941</v>
      </c>
      <c r="D94">
        <v>34.926202706222917</v>
      </c>
      <c r="E94">
        <v>101.11299914268935</v>
      </c>
      <c r="F94">
        <v>2050</v>
      </c>
      <c r="G94" t="s">
        <v>164</v>
      </c>
      <c r="H94" t="s">
        <v>166</v>
      </c>
      <c r="I94" t="s">
        <v>33</v>
      </c>
      <c r="J94">
        <f t="shared" si="41"/>
        <v>33.508575660872026</v>
      </c>
      <c r="K94">
        <f t="shared" si="41"/>
        <v>66.186796436466437</v>
      </c>
      <c r="L94" t="str">
        <f>VLOOKUP(A94,Countries!$H$1:$J$43,3)</f>
        <v>2-Northern Europe</v>
      </c>
    </row>
    <row r="95" spans="1:12" x14ac:dyDescent="0.35">
      <c r="A95" t="s">
        <v>47</v>
      </c>
      <c r="B95" t="s">
        <v>12</v>
      </c>
      <c r="C95">
        <v>-1.1165819258700243</v>
      </c>
      <c r="D95">
        <v>25.605182840098525</v>
      </c>
      <c r="E95">
        <v>96.087616657368102</v>
      </c>
      <c r="F95">
        <v>2050</v>
      </c>
      <c r="G95" t="s">
        <v>164</v>
      </c>
      <c r="H95" t="s">
        <v>166</v>
      </c>
      <c r="I95" t="s">
        <v>33</v>
      </c>
      <c r="J95">
        <f t="shared" si="41"/>
        <v>26.721764765968551</v>
      </c>
      <c r="K95">
        <f t="shared" si="41"/>
        <v>70.48243381726958</v>
      </c>
      <c r="L95" t="str">
        <f>VLOOKUP(A95,Countries!$H$1:$J$43,3)</f>
        <v>3-Central Europe</v>
      </c>
    </row>
    <row r="96" spans="1:12" x14ac:dyDescent="0.35">
      <c r="A96" t="s">
        <v>48</v>
      </c>
      <c r="B96" t="s">
        <v>12</v>
      </c>
      <c r="C96">
        <v>4.5923668378825218</v>
      </c>
      <c r="D96">
        <v>33.529167362970107</v>
      </c>
      <c r="E96">
        <v>109.39530923046357</v>
      </c>
      <c r="F96">
        <v>2050</v>
      </c>
      <c r="G96" t="s">
        <v>164</v>
      </c>
      <c r="H96" t="s">
        <v>166</v>
      </c>
      <c r="I96" t="s">
        <v>33</v>
      </c>
      <c r="J96">
        <f t="shared" si="41"/>
        <v>28.936800525087584</v>
      </c>
      <c r="K96">
        <f t="shared" si="41"/>
        <v>75.866141867493468</v>
      </c>
      <c r="L96" t="str">
        <f>VLOOKUP(A96,Countries!$H$1:$J$43,3)</f>
        <v>2-Northern Europe</v>
      </c>
    </row>
    <row r="97" spans="1:12" x14ac:dyDescent="0.35">
      <c r="A97" t="s">
        <v>49</v>
      </c>
      <c r="B97" t="s">
        <v>12</v>
      </c>
      <c r="C97">
        <v>0</v>
      </c>
      <c r="D97">
        <v>27.004966811615073</v>
      </c>
      <c r="E97">
        <v>98.301818926169219</v>
      </c>
      <c r="F97">
        <v>2050</v>
      </c>
      <c r="G97" t="s">
        <v>164</v>
      </c>
      <c r="H97" t="s">
        <v>166</v>
      </c>
      <c r="I97" t="s">
        <v>33</v>
      </c>
      <c r="J97">
        <f t="shared" si="41"/>
        <v>27.004966811615073</v>
      </c>
      <c r="K97">
        <f t="shared" si="41"/>
        <v>71.296852114554142</v>
      </c>
      <c r="L97" t="str">
        <f>VLOOKUP(A97,Countries!$H$1:$J$43,3)</f>
        <v>4-Southern Europe</v>
      </c>
    </row>
    <row r="98" spans="1:12" x14ac:dyDescent="0.35">
      <c r="A98" t="s">
        <v>50</v>
      </c>
      <c r="B98" t="s">
        <v>12</v>
      </c>
      <c r="C98">
        <v>-2.2833341550106261</v>
      </c>
      <c r="D98">
        <v>25.709028799848607</v>
      </c>
      <c r="E98">
        <v>98.381284062424655</v>
      </c>
      <c r="F98">
        <v>2050</v>
      </c>
      <c r="G98" t="s">
        <v>164</v>
      </c>
      <c r="H98" t="s">
        <v>166</v>
      </c>
      <c r="I98" t="s">
        <v>33</v>
      </c>
      <c r="J98">
        <f t="shared" si="41"/>
        <v>27.992362954859232</v>
      </c>
      <c r="K98">
        <f t="shared" si="41"/>
        <v>72.672255262576044</v>
      </c>
      <c r="L98" t="str">
        <f>VLOOKUP(A98,Countries!$H$1:$J$43,3)</f>
        <v>3-Central Europe</v>
      </c>
    </row>
    <row r="99" spans="1:12" x14ac:dyDescent="0.35">
      <c r="A99" t="s">
        <v>51</v>
      </c>
      <c r="B99" t="s">
        <v>12</v>
      </c>
      <c r="C99">
        <v>0.38227000538476102</v>
      </c>
      <c r="D99">
        <v>29.094697839811747</v>
      </c>
      <c r="E99">
        <v>103.66785568968903</v>
      </c>
      <c r="F99">
        <v>2050</v>
      </c>
      <c r="G99" t="s">
        <v>164</v>
      </c>
      <c r="H99" t="s">
        <v>166</v>
      </c>
      <c r="I99" t="s">
        <v>33</v>
      </c>
      <c r="J99">
        <f t="shared" si="41"/>
        <v>28.712427834426986</v>
      </c>
      <c r="K99">
        <f t="shared" si="41"/>
        <v>74.57315784987729</v>
      </c>
      <c r="L99" t="str">
        <f>VLOOKUP(A99,Countries!$H$1:$J$43,3)</f>
        <v>2-Northern Europe</v>
      </c>
    </row>
    <row r="100" spans="1:12" x14ac:dyDescent="0.35">
      <c r="A100" t="s">
        <v>52</v>
      </c>
      <c r="B100" t="s">
        <v>12</v>
      </c>
      <c r="C100">
        <v>6.9347681146480227</v>
      </c>
      <c r="D100">
        <v>37.237866672106833</v>
      </c>
      <c r="E100">
        <v>116.14790951394056</v>
      </c>
      <c r="F100">
        <v>2050</v>
      </c>
      <c r="G100" t="s">
        <v>164</v>
      </c>
      <c r="H100" t="s">
        <v>166</v>
      </c>
      <c r="I100" t="s">
        <v>33</v>
      </c>
      <c r="J100">
        <f t="shared" si="41"/>
        <v>30.30309855745881</v>
      </c>
      <c r="K100">
        <f t="shared" si="41"/>
        <v>78.910042841833729</v>
      </c>
      <c r="L100" t="str">
        <f>VLOOKUP(A100,Countries!$H$1:$J$43,3)</f>
        <v>3-Central Europe</v>
      </c>
    </row>
    <row r="101" spans="1:12" x14ac:dyDescent="0.35">
      <c r="A101" t="s">
        <v>53</v>
      </c>
      <c r="B101" t="s">
        <v>12</v>
      </c>
      <c r="C101">
        <v>-3.9684312573060696</v>
      </c>
      <c r="D101">
        <v>23.177931944687518</v>
      </c>
      <c r="E101">
        <v>90.432347560096616</v>
      </c>
      <c r="F101">
        <v>2050</v>
      </c>
      <c r="G101" t="s">
        <v>164</v>
      </c>
      <c r="H101" t="s">
        <v>166</v>
      </c>
      <c r="I101" t="s">
        <v>33</v>
      </c>
      <c r="J101">
        <f t="shared" si="41"/>
        <v>27.146363201993587</v>
      </c>
      <c r="K101">
        <f t="shared" si="41"/>
        <v>67.254415615409101</v>
      </c>
      <c r="L101" t="str">
        <f>VLOOKUP(A101,Countries!$H$1:$J$43,3)</f>
        <v>4-Southern Europe</v>
      </c>
    </row>
    <row r="102" spans="1:12" x14ac:dyDescent="0.35">
      <c r="A102" t="s">
        <v>54</v>
      </c>
      <c r="B102" t="s">
        <v>12</v>
      </c>
      <c r="C102">
        <v>2.4602515426650164</v>
      </c>
      <c r="D102">
        <v>30.890422636114423</v>
      </c>
      <c r="E102">
        <v>105.36590540068363</v>
      </c>
      <c r="F102">
        <v>2050</v>
      </c>
      <c r="G102" t="s">
        <v>164</v>
      </c>
      <c r="H102" t="s">
        <v>166</v>
      </c>
      <c r="I102" t="s">
        <v>33</v>
      </c>
      <c r="J102">
        <f t="shared" si="41"/>
        <v>28.430171093449406</v>
      </c>
      <c r="K102">
        <f t="shared" si="41"/>
        <v>74.475482764569207</v>
      </c>
      <c r="L102" t="str">
        <f>VLOOKUP(A102,Countries!$H$1:$J$43,3)</f>
        <v>3-Central Europe</v>
      </c>
    </row>
    <row r="103" spans="1:12" x14ac:dyDescent="0.35">
      <c r="A103" t="s">
        <v>55</v>
      </c>
      <c r="B103" t="s">
        <v>12</v>
      </c>
      <c r="C103">
        <v>-15.857593257406984</v>
      </c>
      <c r="D103">
        <v>10.77119514428847</v>
      </c>
      <c r="E103">
        <v>78.075976797265184</v>
      </c>
      <c r="F103">
        <v>2050</v>
      </c>
      <c r="G103" t="s">
        <v>164</v>
      </c>
      <c r="H103" t="s">
        <v>166</v>
      </c>
      <c r="I103" t="s">
        <v>33</v>
      </c>
      <c r="J103">
        <f t="shared" si="41"/>
        <v>26.628788401695452</v>
      </c>
      <c r="K103">
        <f t="shared" si="41"/>
        <v>67.304781652976715</v>
      </c>
      <c r="L103" t="str">
        <f>VLOOKUP(A103,Countries!$H$1:$J$43,3)</f>
        <v>2-Northern Europe</v>
      </c>
    </row>
    <row r="104" spans="1:12" x14ac:dyDescent="0.35">
      <c r="A104" t="s">
        <v>56</v>
      </c>
      <c r="B104" t="s">
        <v>12</v>
      </c>
      <c r="C104">
        <v>-7.5012346668229588</v>
      </c>
      <c r="D104">
        <v>18.823133622349022</v>
      </c>
      <c r="E104">
        <v>87.29042118623704</v>
      </c>
      <c r="F104">
        <v>2050</v>
      </c>
      <c r="G104" t="s">
        <v>164</v>
      </c>
      <c r="H104" t="s">
        <v>166</v>
      </c>
      <c r="I104" t="s">
        <v>33</v>
      </c>
      <c r="J104">
        <f t="shared" si="41"/>
        <v>26.324368289171982</v>
      </c>
      <c r="K104">
        <f t="shared" si="41"/>
        <v>68.467287563888021</v>
      </c>
      <c r="L104" t="str">
        <f>VLOOKUP(A104,Countries!$H$1:$J$43,3)</f>
        <v>4-Southern Europe</v>
      </c>
    </row>
    <row r="105" spans="1:12" x14ac:dyDescent="0.35">
      <c r="A105" t="s">
        <v>57</v>
      </c>
      <c r="B105" t="s">
        <v>12</v>
      </c>
      <c r="C105">
        <v>-5.5229055273730188</v>
      </c>
      <c r="D105">
        <v>20.815959898517786</v>
      </c>
      <c r="E105">
        <v>89.720553778640152</v>
      </c>
      <c r="F105">
        <v>2050</v>
      </c>
      <c r="G105" t="s">
        <v>164</v>
      </c>
      <c r="H105" t="s">
        <v>166</v>
      </c>
      <c r="I105" t="s">
        <v>33</v>
      </c>
      <c r="J105">
        <f t="shared" si="41"/>
        <v>26.338865425890805</v>
      </c>
      <c r="K105">
        <f t="shared" si="41"/>
        <v>68.904593880122363</v>
      </c>
      <c r="L105" t="str">
        <f>VLOOKUP(A105,Countries!$H$1:$J$43,3)</f>
        <v>3-Central Europe</v>
      </c>
    </row>
    <row r="106" spans="1:12" x14ac:dyDescent="0.35">
      <c r="A106" t="s">
        <v>58</v>
      </c>
      <c r="B106" t="s">
        <v>12</v>
      </c>
      <c r="C106">
        <v>0.65635060899187414</v>
      </c>
      <c r="D106">
        <v>28.192064893798431</v>
      </c>
      <c r="E106">
        <v>99.603374122333122</v>
      </c>
      <c r="F106">
        <v>2050</v>
      </c>
      <c r="G106" t="s">
        <v>164</v>
      </c>
      <c r="H106" t="s">
        <v>166</v>
      </c>
      <c r="I106" t="s">
        <v>33</v>
      </c>
      <c r="J106">
        <f t="shared" si="41"/>
        <v>27.535714284806556</v>
      </c>
      <c r="K106">
        <f t="shared" si="41"/>
        <v>71.411309228534691</v>
      </c>
      <c r="L106" t="str">
        <f>VLOOKUP(A106,Countries!$H$1:$J$43,3)</f>
        <v>2-Northern Europe</v>
      </c>
    </row>
    <row r="107" spans="1:12" x14ac:dyDescent="0.35">
      <c r="A107" t="s">
        <v>11</v>
      </c>
      <c r="B107" t="s">
        <v>23</v>
      </c>
      <c r="C107">
        <v>-6.5857976192035999</v>
      </c>
      <c r="D107">
        <v>21.542928490655981</v>
      </c>
      <c r="E107">
        <v>80.954458022794768</v>
      </c>
      <c r="F107">
        <v>2050</v>
      </c>
      <c r="G107" t="s">
        <v>164</v>
      </c>
      <c r="H107" t="s">
        <v>166</v>
      </c>
      <c r="I107" t="s">
        <v>33</v>
      </c>
      <c r="J107">
        <f t="shared" si="41"/>
        <v>28.128726109859581</v>
      </c>
      <c r="K107">
        <f t="shared" si="41"/>
        <v>59.411529532138786</v>
      </c>
      <c r="L107" t="str">
        <f>VLOOKUP(A107,Countries!$H$1:$J$43,3)</f>
        <v>3-Central Europe</v>
      </c>
    </row>
    <row r="108" spans="1:12" x14ac:dyDescent="0.35">
      <c r="A108" t="s">
        <v>34</v>
      </c>
      <c r="B108" t="s">
        <v>23</v>
      </c>
      <c r="C108">
        <v>-2.589880768205314</v>
      </c>
      <c r="D108">
        <v>26.89665642288638</v>
      </c>
      <c r="E108">
        <v>87.953433870992271</v>
      </c>
      <c r="F108">
        <v>2050</v>
      </c>
      <c r="G108" t="s">
        <v>164</v>
      </c>
      <c r="H108" t="s">
        <v>166</v>
      </c>
      <c r="I108" t="s">
        <v>33</v>
      </c>
      <c r="J108">
        <f t="shared" si="41"/>
        <v>29.486537191091696</v>
      </c>
      <c r="K108">
        <f t="shared" si="41"/>
        <v>61.05677744810589</v>
      </c>
      <c r="L108" t="str">
        <f>VLOOKUP(A108,Countries!$H$1:$J$43,3)</f>
        <v>3-Central Europe</v>
      </c>
    </row>
    <row r="109" spans="1:12" x14ac:dyDescent="0.35">
      <c r="A109" t="s">
        <v>16</v>
      </c>
      <c r="B109" t="s">
        <v>23</v>
      </c>
      <c r="C109">
        <v>20.451237065689533</v>
      </c>
      <c r="D109">
        <v>44.860565742131371</v>
      </c>
      <c r="E109">
        <v>75.190184941797924</v>
      </c>
      <c r="F109">
        <v>2050</v>
      </c>
      <c r="G109" t="s">
        <v>164</v>
      </c>
      <c r="H109" t="s">
        <v>166</v>
      </c>
      <c r="I109" t="s">
        <v>33</v>
      </c>
      <c r="J109">
        <f t="shared" si="41"/>
        <v>24.409328676441838</v>
      </c>
      <c r="K109">
        <f t="shared" si="41"/>
        <v>30.329619199666553</v>
      </c>
      <c r="L109" t="str">
        <f>VLOOKUP(A109,Countries!$H$1:$J$43,3)</f>
        <v>3-Central Europe</v>
      </c>
    </row>
    <row r="110" spans="1:12" x14ac:dyDescent="0.35">
      <c r="A110" t="s">
        <v>35</v>
      </c>
      <c r="B110" t="s">
        <v>23</v>
      </c>
      <c r="C110">
        <v>0</v>
      </c>
      <c r="D110">
        <v>18.449270833333223</v>
      </c>
      <c r="E110">
        <v>41.275624999999692</v>
      </c>
      <c r="F110">
        <v>2050</v>
      </c>
      <c r="G110" t="s">
        <v>164</v>
      </c>
      <c r="H110" t="s">
        <v>166</v>
      </c>
      <c r="I110" t="s">
        <v>33</v>
      </c>
      <c r="J110">
        <f t="shared" si="41"/>
        <v>18.449270833333223</v>
      </c>
      <c r="K110">
        <f t="shared" si="41"/>
        <v>22.826354166666469</v>
      </c>
      <c r="L110" t="str">
        <f>VLOOKUP(A110,Countries!$H$1:$J$43,3)</f>
        <v>4-Southern Europe</v>
      </c>
    </row>
    <row r="111" spans="1:12" x14ac:dyDescent="0.35">
      <c r="A111" t="s">
        <v>36</v>
      </c>
      <c r="B111" t="s">
        <v>23</v>
      </c>
      <c r="C111">
        <v>6.9875622441288519</v>
      </c>
      <c r="D111">
        <v>32.022476953999849</v>
      </c>
      <c r="E111">
        <v>63.309785539014783</v>
      </c>
      <c r="F111">
        <v>2050</v>
      </c>
      <c r="G111" t="s">
        <v>164</v>
      </c>
      <c r="H111" t="s">
        <v>166</v>
      </c>
      <c r="I111" t="s">
        <v>33</v>
      </c>
      <c r="J111">
        <f t="shared" si="41"/>
        <v>25.034914709870996</v>
      </c>
      <c r="K111">
        <f t="shared" si="41"/>
        <v>31.287308585014934</v>
      </c>
      <c r="L111" t="str">
        <f>VLOOKUP(A111,Countries!$H$1:$J$43,3)</f>
        <v>3-Central Europe</v>
      </c>
    </row>
    <row r="112" spans="1:12" x14ac:dyDescent="0.35">
      <c r="A112" t="s">
        <v>37</v>
      </c>
      <c r="B112" t="s">
        <v>23</v>
      </c>
      <c r="C112">
        <v>-4.0727248289775897</v>
      </c>
      <c r="D112">
        <v>26.189521081117203</v>
      </c>
      <c r="E112">
        <v>89.610298336043499</v>
      </c>
      <c r="F112">
        <v>2050</v>
      </c>
      <c r="G112" t="s">
        <v>164</v>
      </c>
      <c r="H112" t="s">
        <v>166</v>
      </c>
      <c r="I112" t="s">
        <v>33</v>
      </c>
      <c r="J112">
        <f t="shared" si="41"/>
        <v>30.262245910094791</v>
      </c>
      <c r="K112">
        <f t="shared" si="41"/>
        <v>63.420777254926293</v>
      </c>
      <c r="L112" t="str">
        <f>VLOOKUP(A112,Countries!$H$1:$J$43,3)</f>
        <v>3-Central Europe</v>
      </c>
    </row>
    <row r="113" spans="1:12" x14ac:dyDescent="0.35">
      <c r="A113" t="s">
        <v>38</v>
      </c>
      <c r="B113" t="s">
        <v>23</v>
      </c>
      <c r="C113">
        <v>-5.5336735247361979</v>
      </c>
      <c r="D113">
        <v>25.867150571356401</v>
      </c>
      <c r="E113">
        <v>91.122911960739899</v>
      </c>
      <c r="F113">
        <v>2050</v>
      </c>
      <c r="G113" t="s">
        <v>164</v>
      </c>
      <c r="H113" t="s">
        <v>166</v>
      </c>
      <c r="I113" t="s">
        <v>33</v>
      </c>
      <c r="J113">
        <f t="shared" si="41"/>
        <v>31.400824096092599</v>
      </c>
      <c r="K113">
        <f t="shared" si="41"/>
        <v>65.255761389383494</v>
      </c>
      <c r="L113" t="str">
        <f>VLOOKUP(A113,Countries!$H$1:$J$43,3)</f>
        <v>2-Northern Europe</v>
      </c>
    </row>
    <row r="114" spans="1:12" x14ac:dyDescent="0.35">
      <c r="A114" t="s">
        <v>39</v>
      </c>
      <c r="B114" t="s">
        <v>23</v>
      </c>
      <c r="C114">
        <v>11.384400703257011</v>
      </c>
      <c r="D114">
        <v>32.036358993679293</v>
      </c>
      <c r="E114">
        <v>57.594033306387601</v>
      </c>
      <c r="F114">
        <v>2050</v>
      </c>
      <c r="G114" t="s">
        <v>164</v>
      </c>
      <c r="H114" t="s">
        <v>166</v>
      </c>
      <c r="I114" t="s">
        <v>33</v>
      </c>
      <c r="J114">
        <f t="shared" si="41"/>
        <v>20.651958290422282</v>
      </c>
      <c r="K114">
        <f t="shared" si="41"/>
        <v>25.557674312708308</v>
      </c>
      <c r="L114" t="str">
        <f>VLOOKUP(A114,Countries!$H$1:$J$43,3)</f>
        <v>2-Northern Europe</v>
      </c>
    </row>
    <row r="115" spans="1:12" x14ac:dyDescent="0.35">
      <c r="A115" t="s">
        <v>40</v>
      </c>
      <c r="B115" t="s">
        <v>23</v>
      </c>
      <c r="C115">
        <v>-4.2350655300910525</v>
      </c>
      <c r="D115">
        <v>24.597735322430882</v>
      </c>
      <c r="E115">
        <v>85.497724642665162</v>
      </c>
      <c r="F115">
        <v>2050</v>
      </c>
      <c r="G115" t="s">
        <v>164</v>
      </c>
      <c r="H115" t="s">
        <v>166</v>
      </c>
      <c r="I115" t="s">
        <v>33</v>
      </c>
      <c r="J115">
        <f t="shared" si="41"/>
        <v>28.832800852521935</v>
      </c>
      <c r="K115">
        <f t="shared" si="41"/>
        <v>60.899989320234283</v>
      </c>
      <c r="L115" t="str">
        <f>VLOOKUP(A115,Countries!$H$1:$J$43,3)</f>
        <v>4-Southern Europe</v>
      </c>
    </row>
    <row r="116" spans="1:12" x14ac:dyDescent="0.35">
      <c r="A116" t="s">
        <v>41</v>
      </c>
      <c r="B116" t="s">
        <v>23</v>
      </c>
      <c r="C116">
        <v>-7.5825957309319083</v>
      </c>
      <c r="D116">
        <v>21.858276855289787</v>
      </c>
      <c r="E116">
        <v>83.459185988543183</v>
      </c>
      <c r="F116">
        <v>2050</v>
      </c>
      <c r="G116" t="s">
        <v>164</v>
      </c>
      <c r="H116" t="s">
        <v>166</v>
      </c>
      <c r="I116" t="s">
        <v>33</v>
      </c>
      <c r="J116">
        <f t="shared" si="41"/>
        <v>29.440872586221694</v>
      </c>
      <c r="K116">
        <f t="shared" si="41"/>
        <v>61.600909133253396</v>
      </c>
      <c r="L116" t="str">
        <f>VLOOKUP(A116,Countries!$H$1:$J$43,3)</f>
        <v>2-Northern Europe</v>
      </c>
    </row>
    <row r="117" spans="1:12" x14ac:dyDescent="0.35">
      <c r="A117" t="s">
        <v>42</v>
      </c>
      <c r="B117" t="s">
        <v>23</v>
      </c>
      <c r="C117">
        <v>-17.328845853151581</v>
      </c>
      <c r="D117">
        <v>9.3967935270765945</v>
      </c>
      <c r="E117">
        <v>65.18352196123719</v>
      </c>
      <c r="F117">
        <v>2050</v>
      </c>
      <c r="G117" t="s">
        <v>164</v>
      </c>
      <c r="H117" t="s">
        <v>166</v>
      </c>
      <c r="I117" t="s">
        <v>33</v>
      </c>
      <c r="J117">
        <f t="shared" si="41"/>
        <v>26.725639380228174</v>
      </c>
      <c r="K117">
        <f t="shared" si="41"/>
        <v>55.786728434160594</v>
      </c>
      <c r="L117" t="str">
        <f>VLOOKUP(A117,Countries!$H$1:$J$43,3)</f>
        <v>3-Central Europe</v>
      </c>
    </row>
    <row r="118" spans="1:12" x14ac:dyDescent="0.35">
      <c r="A118" t="s">
        <v>43</v>
      </c>
      <c r="B118" t="s">
        <v>23</v>
      </c>
      <c r="C118">
        <v>-10.931882266929579</v>
      </c>
      <c r="D118">
        <v>14.302868456004292</v>
      </c>
      <c r="E118">
        <v>64.7319059733491</v>
      </c>
      <c r="F118">
        <v>2050</v>
      </c>
      <c r="G118" t="s">
        <v>164</v>
      </c>
      <c r="H118" t="s">
        <v>166</v>
      </c>
      <c r="I118" t="s">
        <v>33</v>
      </c>
      <c r="J118">
        <f t="shared" si="41"/>
        <v>25.234750722933871</v>
      </c>
      <c r="K118">
        <f t="shared" si="41"/>
        <v>50.42903751734481</v>
      </c>
      <c r="L118" t="str">
        <f>VLOOKUP(A118,Countries!$H$1:$J$43,3)</f>
        <v>4-Southern Europe</v>
      </c>
    </row>
    <row r="119" spans="1:12" x14ac:dyDescent="0.35">
      <c r="A119" t="s">
        <v>44</v>
      </c>
      <c r="B119" t="s">
        <v>23</v>
      </c>
      <c r="C119">
        <v>-3.2718565996740887</v>
      </c>
      <c r="D119">
        <v>15.795747123954262</v>
      </c>
      <c r="E119">
        <v>39.459316193372871</v>
      </c>
      <c r="F119">
        <v>2050</v>
      </c>
      <c r="G119" t="s">
        <v>164</v>
      </c>
      <c r="H119" t="s">
        <v>166</v>
      </c>
      <c r="I119" t="s">
        <v>33</v>
      </c>
      <c r="J119">
        <f t="shared" si="41"/>
        <v>19.067603723628352</v>
      </c>
      <c r="K119">
        <f t="shared" si="41"/>
        <v>23.663569069418607</v>
      </c>
      <c r="L119" t="str">
        <f>VLOOKUP(A119,Countries!$H$1:$J$43,3)</f>
        <v>3-Central Europe</v>
      </c>
    </row>
    <row r="120" spans="1:12" x14ac:dyDescent="0.35">
      <c r="A120" t="s">
        <v>45</v>
      </c>
      <c r="B120" t="s">
        <v>23</v>
      </c>
      <c r="C120">
        <v>-0.10337607475630081</v>
      </c>
      <c r="D120">
        <v>30.108545671252884</v>
      </c>
      <c r="E120">
        <v>93.872684751462231</v>
      </c>
      <c r="F120">
        <v>2050</v>
      </c>
      <c r="G120" t="s">
        <v>164</v>
      </c>
      <c r="H120" t="s">
        <v>166</v>
      </c>
      <c r="I120" t="s">
        <v>33</v>
      </c>
      <c r="J120">
        <f t="shared" si="41"/>
        <v>30.211921746009185</v>
      </c>
      <c r="K120">
        <f t="shared" si="41"/>
        <v>63.764139080209347</v>
      </c>
      <c r="L120" t="str">
        <f>VLOOKUP(A120,Countries!$H$1:$J$43,3)</f>
        <v>2-Northern Europe</v>
      </c>
    </row>
    <row r="121" spans="1:12" x14ac:dyDescent="0.35">
      <c r="A121" t="s">
        <v>27</v>
      </c>
      <c r="B121" t="s">
        <v>23</v>
      </c>
      <c r="C121">
        <v>-7.748412295783111</v>
      </c>
      <c r="D121">
        <v>21.382163510960456</v>
      </c>
      <c r="E121">
        <v>82.421678372931723</v>
      </c>
      <c r="F121">
        <v>2050</v>
      </c>
      <c r="G121" t="s">
        <v>164</v>
      </c>
      <c r="H121" t="s">
        <v>166</v>
      </c>
      <c r="I121" t="s">
        <v>33</v>
      </c>
      <c r="J121">
        <f t="shared" si="41"/>
        <v>29.130575806743568</v>
      </c>
      <c r="K121">
        <f t="shared" si="41"/>
        <v>61.03951486197127</v>
      </c>
      <c r="L121" t="str">
        <f>VLOOKUP(A121,Countries!$H$1:$J$43,3)</f>
        <v>4-Southern Europe</v>
      </c>
    </row>
    <row r="122" spans="1:12" x14ac:dyDescent="0.35">
      <c r="A122" t="s">
        <v>46</v>
      </c>
      <c r="B122" t="s">
        <v>23</v>
      </c>
      <c r="C122">
        <v>0.96640861157903013</v>
      </c>
      <c r="D122">
        <v>25.050467771266607</v>
      </c>
      <c r="E122">
        <v>42.64092480606179</v>
      </c>
      <c r="F122">
        <v>2050</v>
      </c>
      <c r="G122" t="s">
        <v>164</v>
      </c>
      <c r="H122" t="s">
        <v>166</v>
      </c>
      <c r="I122" t="s">
        <v>33</v>
      </c>
      <c r="J122">
        <f t="shared" si="41"/>
        <v>24.084059159687577</v>
      </c>
      <c r="K122">
        <f t="shared" si="41"/>
        <v>17.590457034795183</v>
      </c>
      <c r="L122" t="str">
        <f>VLOOKUP(A122,Countries!$H$1:$J$43,3)</f>
        <v>2-Northern Europe</v>
      </c>
    </row>
    <row r="123" spans="1:12" x14ac:dyDescent="0.35">
      <c r="A123" t="s">
        <v>47</v>
      </c>
      <c r="B123" t="s">
        <v>23</v>
      </c>
      <c r="C123">
        <v>-0.8231535898270621</v>
      </c>
      <c r="D123">
        <v>28.790627014206859</v>
      </c>
      <c r="E123">
        <v>91.362345003718019</v>
      </c>
      <c r="F123">
        <v>2050</v>
      </c>
      <c r="G123" t="s">
        <v>164</v>
      </c>
      <c r="H123" t="s">
        <v>166</v>
      </c>
      <c r="I123" t="s">
        <v>33</v>
      </c>
      <c r="J123">
        <f t="shared" si="41"/>
        <v>29.61378060403392</v>
      </c>
      <c r="K123">
        <f t="shared" si="41"/>
        <v>62.571717989511157</v>
      </c>
      <c r="L123" t="str">
        <f>VLOOKUP(A123,Countries!$H$1:$J$43,3)</f>
        <v>3-Central Europe</v>
      </c>
    </row>
    <row r="124" spans="1:12" x14ac:dyDescent="0.35">
      <c r="A124" t="s">
        <v>48</v>
      </c>
      <c r="B124" t="s">
        <v>23</v>
      </c>
      <c r="C124">
        <v>2.1013948914365455</v>
      </c>
      <c r="D124">
        <v>21.247418507559086</v>
      </c>
      <c r="E124">
        <v>44.954086337328306</v>
      </c>
      <c r="F124">
        <v>2050</v>
      </c>
      <c r="G124" t="s">
        <v>164</v>
      </c>
      <c r="H124" t="s">
        <v>166</v>
      </c>
      <c r="I124" t="s">
        <v>33</v>
      </c>
      <c r="J124">
        <f t="shared" si="41"/>
        <v>19.146023616122541</v>
      </c>
      <c r="K124">
        <f t="shared" si="41"/>
        <v>23.70666782976922</v>
      </c>
      <c r="L124" t="str">
        <f>VLOOKUP(A124,Countries!$H$1:$J$43,3)</f>
        <v>2-Northern Europe</v>
      </c>
    </row>
    <row r="125" spans="1:12" x14ac:dyDescent="0.35">
      <c r="A125" t="s">
        <v>49</v>
      </c>
      <c r="B125" t="s">
        <v>23</v>
      </c>
      <c r="C125">
        <v>0</v>
      </c>
      <c r="D125">
        <v>18.449270833333223</v>
      </c>
      <c r="E125">
        <v>41.2756249999997</v>
      </c>
      <c r="F125">
        <v>2050</v>
      </c>
      <c r="G125" t="s">
        <v>164</v>
      </c>
      <c r="H125" t="s">
        <v>166</v>
      </c>
      <c r="I125" t="s">
        <v>33</v>
      </c>
      <c r="J125">
        <f t="shared" si="41"/>
        <v>18.449270833333223</v>
      </c>
      <c r="K125">
        <f t="shared" si="41"/>
        <v>22.826354166666476</v>
      </c>
      <c r="L125" t="str">
        <f>VLOOKUP(A125,Countries!$H$1:$J$43,3)</f>
        <v>4-Southern Europe</v>
      </c>
    </row>
    <row r="126" spans="1:12" x14ac:dyDescent="0.35">
      <c r="A126" t="s">
        <v>50</v>
      </c>
      <c r="B126" t="s">
        <v>23</v>
      </c>
      <c r="C126">
        <v>-10.03504305708455</v>
      </c>
      <c r="D126">
        <v>17.70925053101961</v>
      </c>
      <c r="E126">
        <v>76.072641323336228</v>
      </c>
      <c r="F126">
        <v>2050</v>
      </c>
      <c r="G126" t="s">
        <v>164</v>
      </c>
      <c r="H126" t="s">
        <v>166</v>
      </c>
      <c r="I126" t="s">
        <v>33</v>
      </c>
      <c r="J126">
        <f t="shared" si="41"/>
        <v>27.74429358810416</v>
      </c>
      <c r="K126">
        <f t="shared" si="41"/>
        <v>58.363390792316622</v>
      </c>
      <c r="L126" t="str">
        <f>VLOOKUP(A126,Countries!$H$1:$J$43,3)</f>
        <v>3-Central Europe</v>
      </c>
    </row>
    <row r="127" spans="1:12" x14ac:dyDescent="0.35">
      <c r="A127" t="s">
        <v>51</v>
      </c>
      <c r="B127" t="s">
        <v>23</v>
      </c>
      <c r="C127">
        <v>7.8214221777752821E-2</v>
      </c>
      <c r="D127">
        <v>19.288856110794619</v>
      </c>
      <c r="E127">
        <v>43.101338890817701</v>
      </c>
      <c r="F127">
        <v>2050</v>
      </c>
      <c r="G127" t="s">
        <v>164</v>
      </c>
      <c r="H127" t="s">
        <v>166</v>
      </c>
      <c r="I127" t="s">
        <v>33</v>
      </c>
      <c r="J127">
        <f t="shared" si="41"/>
        <v>19.210641889016866</v>
      </c>
      <c r="K127">
        <f t="shared" si="41"/>
        <v>23.812482780023082</v>
      </c>
      <c r="L127" t="str">
        <f>VLOOKUP(A127,Countries!$H$1:$J$43,3)</f>
        <v>2-Northern Europe</v>
      </c>
    </row>
    <row r="128" spans="1:12" x14ac:dyDescent="0.35">
      <c r="A128" t="s">
        <v>52</v>
      </c>
      <c r="B128" t="s">
        <v>23</v>
      </c>
      <c r="C128">
        <v>7.1001098854281741</v>
      </c>
      <c r="D128">
        <v>28.006997266138072</v>
      </c>
      <c r="E128">
        <v>53.941832311442596</v>
      </c>
      <c r="F128">
        <v>2050</v>
      </c>
      <c r="G128" t="s">
        <v>164</v>
      </c>
      <c r="H128" t="s">
        <v>166</v>
      </c>
      <c r="I128" t="s">
        <v>33</v>
      </c>
      <c r="J128">
        <f t="shared" si="41"/>
        <v>20.906887380709897</v>
      </c>
      <c r="K128">
        <f t="shared" si="41"/>
        <v>25.934835045304524</v>
      </c>
      <c r="L128" t="str">
        <f>VLOOKUP(A128,Countries!$H$1:$J$43,3)</f>
        <v>3-Central Europe</v>
      </c>
    </row>
    <row r="129" spans="1:12" x14ac:dyDescent="0.35">
      <c r="A129" t="s">
        <v>53</v>
      </c>
      <c r="B129" t="s">
        <v>23</v>
      </c>
      <c r="C129">
        <v>1.227408084105176</v>
      </c>
      <c r="D129">
        <v>31.765099297911636</v>
      </c>
      <c r="E129">
        <v>95.318916569580708</v>
      </c>
      <c r="F129">
        <v>2050</v>
      </c>
      <c r="G129" t="s">
        <v>164</v>
      </c>
      <c r="H129" t="s">
        <v>166</v>
      </c>
      <c r="I129" t="s">
        <v>33</v>
      </c>
      <c r="J129">
        <f t="shared" si="41"/>
        <v>30.537691213806461</v>
      </c>
      <c r="K129">
        <f t="shared" si="41"/>
        <v>63.553817271669075</v>
      </c>
      <c r="L129" t="str">
        <f>VLOOKUP(A129,Countries!$H$1:$J$43,3)</f>
        <v>4-Southern Europe</v>
      </c>
    </row>
    <row r="130" spans="1:12" x14ac:dyDescent="0.35">
      <c r="A130" t="s">
        <v>54</v>
      </c>
      <c r="B130" t="s">
        <v>23</v>
      </c>
      <c r="C130">
        <v>-10.507391401957566</v>
      </c>
      <c r="D130">
        <v>6.3900775575645783</v>
      </c>
      <c r="E130">
        <v>27.319310196653017</v>
      </c>
      <c r="F130">
        <v>2050</v>
      </c>
      <c r="G130" t="s">
        <v>164</v>
      </c>
      <c r="H130" t="s">
        <v>166</v>
      </c>
      <c r="I130" t="s">
        <v>33</v>
      </c>
      <c r="J130">
        <f t="shared" si="41"/>
        <v>16.897468959522143</v>
      </c>
      <c r="K130">
        <f t="shared" si="41"/>
        <v>20.92923263908844</v>
      </c>
      <c r="L130" t="str">
        <f>VLOOKUP(A130,Countries!$H$1:$J$43,3)</f>
        <v>3-Central Europe</v>
      </c>
    </row>
    <row r="131" spans="1:12" x14ac:dyDescent="0.35">
      <c r="A131" t="s">
        <v>55</v>
      </c>
      <c r="B131" t="s">
        <v>23</v>
      </c>
      <c r="C131">
        <v>-14.83119765701171</v>
      </c>
      <c r="D131">
        <v>14.185678173588817</v>
      </c>
      <c r="E131">
        <v>74.256159597043165</v>
      </c>
      <c r="F131">
        <v>2050</v>
      </c>
      <c r="G131" t="s">
        <v>164</v>
      </c>
      <c r="H131" t="s">
        <v>166</v>
      </c>
      <c r="I131" t="s">
        <v>33</v>
      </c>
      <c r="J131">
        <f t="shared" ref="J131:K190" si="42">D131-C131</f>
        <v>29.016875830600526</v>
      </c>
      <c r="K131">
        <f t="shared" si="42"/>
        <v>60.070481423454346</v>
      </c>
      <c r="L131" t="str">
        <f>VLOOKUP(A131,Countries!$H$1:$J$43,3)</f>
        <v>2-Northern Europe</v>
      </c>
    </row>
    <row r="132" spans="1:12" x14ac:dyDescent="0.35">
      <c r="A132" t="s">
        <v>56</v>
      </c>
      <c r="B132" t="s">
        <v>23</v>
      </c>
      <c r="C132">
        <v>-17.150745793315096</v>
      </c>
      <c r="D132">
        <v>2.1712771584400823</v>
      </c>
      <c r="E132">
        <v>26.31590950067223</v>
      </c>
      <c r="F132">
        <v>2050</v>
      </c>
      <c r="G132" t="s">
        <v>164</v>
      </c>
      <c r="H132" t="s">
        <v>166</v>
      </c>
      <c r="I132" t="s">
        <v>33</v>
      </c>
      <c r="J132">
        <f t="shared" si="42"/>
        <v>19.32202295175518</v>
      </c>
      <c r="K132">
        <f t="shared" si="42"/>
        <v>24.14463234223215</v>
      </c>
      <c r="L132" t="str">
        <f>VLOOKUP(A132,Countries!$H$1:$J$43,3)</f>
        <v>4-Southern Europe</v>
      </c>
    </row>
    <row r="133" spans="1:12" x14ac:dyDescent="0.35">
      <c r="A133" t="s">
        <v>57</v>
      </c>
      <c r="B133" t="s">
        <v>23</v>
      </c>
      <c r="C133">
        <v>-5.5693528902847813</v>
      </c>
      <c r="D133">
        <v>12.168329933007996</v>
      </c>
      <c r="E133">
        <v>34.132933592697412</v>
      </c>
      <c r="F133">
        <v>2050</v>
      </c>
      <c r="G133" t="s">
        <v>164</v>
      </c>
      <c r="H133" t="s">
        <v>166</v>
      </c>
      <c r="I133" t="s">
        <v>33</v>
      </c>
      <c r="J133">
        <f t="shared" si="42"/>
        <v>17.737682823292779</v>
      </c>
      <c r="K133">
        <f t="shared" si="42"/>
        <v>21.964603659689416</v>
      </c>
      <c r="L133" t="str">
        <f>VLOOKUP(A133,Countries!$H$1:$J$43,3)</f>
        <v>3-Central Europe</v>
      </c>
    </row>
    <row r="134" spans="1:12" x14ac:dyDescent="0.35">
      <c r="A134" t="s">
        <v>58</v>
      </c>
      <c r="B134" t="s">
        <v>23</v>
      </c>
      <c r="C134">
        <v>-2.9984881736252662</v>
      </c>
      <c r="D134">
        <v>26.157250095463905</v>
      </c>
      <c r="E134">
        <v>87.165023328438195</v>
      </c>
      <c r="F134">
        <v>2050</v>
      </c>
      <c r="G134" t="s">
        <v>164</v>
      </c>
      <c r="H134" t="s">
        <v>166</v>
      </c>
      <c r="I134" t="s">
        <v>33</v>
      </c>
      <c r="J134">
        <f t="shared" si="42"/>
        <v>29.15573826908917</v>
      </c>
      <c r="K134">
        <f t="shared" si="42"/>
        <v>61.007773232974287</v>
      </c>
      <c r="L134" t="str">
        <f>VLOOKUP(A134,Countries!$H$1:$J$43,3)</f>
        <v>2-Northern Europe</v>
      </c>
    </row>
    <row r="135" spans="1:12" x14ac:dyDescent="0.35">
      <c r="A135" t="s">
        <v>59</v>
      </c>
      <c r="B135" t="s">
        <v>12</v>
      </c>
      <c r="C135">
        <v>11.7</v>
      </c>
      <c r="D135">
        <v>26.4</v>
      </c>
      <c r="E135">
        <v>50.7</v>
      </c>
      <c r="F135">
        <v>2080</v>
      </c>
      <c r="G135" t="s">
        <v>164</v>
      </c>
      <c r="H135" t="s">
        <v>87</v>
      </c>
      <c r="I135" t="s">
        <v>18</v>
      </c>
      <c r="J135">
        <f t="shared" si="42"/>
        <v>14.7</v>
      </c>
      <c r="K135">
        <f t="shared" si="42"/>
        <v>24.300000000000004</v>
      </c>
      <c r="L135" t="str">
        <f>VLOOKUP(A135,Countries!$H$1:$J$43,3)</f>
        <v>4-Southern Europe</v>
      </c>
    </row>
    <row r="136" spans="1:12" x14ac:dyDescent="0.35">
      <c r="A136" t="s">
        <v>38</v>
      </c>
      <c r="B136" t="s">
        <v>12</v>
      </c>
      <c r="C136">
        <v>-6</v>
      </c>
      <c r="D136">
        <v>3.75</v>
      </c>
      <c r="E136">
        <v>13</v>
      </c>
      <c r="F136">
        <v>2050</v>
      </c>
      <c r="G136" t="s">
        <v>164</v>
      </c>
      <c r="H136" t="s">
        <v>87</v>
      </c>
      <c r="I136" t="s">
        <v>18</v>
      </c>
      <c r="J136">
        <f t="shared" si="42"/>
        <v>9.75</v>
      </c>
      <c r="K136">
        <f t="shared" si="42"/>
        <v>9.25</v>
      </c>
      <c r="L136" t="str">
        <f>VLOOKUP(A136,Countries!$H$1:$J$43,3)</f>
        <v>2-Northern Europe</v>
      </c>
    </row>
    <row r="137" spans="1:12" x14ac:dyDescent="0.35">
      <c r="A137" t="s">
        <v>38</v>
      </c>
      <c r="B137" t="s">
        <v>15</v>
      </c>
      <c r="C137">
        <v>-4</v>
      </c>
      <c r="D137">
        <v>6.5</v>
      </c>
      <c r="E137">
        <v>17</v>
      </c>
      <c r="F137">
        <v>2050</v>
      </c>
      <c r="G137" t="s">
        <v>164</v>
      </c>
      <c r="H137" t="s">
        <v>87</v>
      </c>
      <c r="I137" t="s">
        <v>18</v>
      </c>
      <c r="J137">
        <f t="shared" si="42"/>
        <v>10.5</v>
      </c>
      <c r="K137">
        <f t="shared" si="42"/>
        <v>10.5</v>
      </c>
      <c r="L137" t="str">
        <f>VLOOKUP(A137,Countries!$H$1:$J$43,3)</f>
        <v>2-Northern Europe</v>
      </c>
    </row>
    <row r="138" spans="1:12" x14ac:dyDescent="0.35">
      <c r="A138" t="s">
        <v>38</v>
      </c>
      <c r="B138" t="s">
        <v>23</v>
      </c>
      <c r="C138">
        <v>-7</v>
      </c>
      <c r="D138">
        <v>2.25</v>
      </c>
      <c r="E138">
        <v>11</v>
      </c>
      <c r="F138">
        <v>2050</v>
      </c>
      <c r="G138" t="s">
        <v>164</v>
      </c>
      <c r="H138" t="s">
        <v>87</v>
      </c>
      <c r="I138" t="s">
        <v>18</v>
      </c>
      <c r="J138">
        <f t="shared" si="42"/>
        <v>9.25</v>
      </c>
      <c r="K138">
        <f t="shared" si="42"/>
        <v>8.75</v>
      </c>
      <c r="L138" t="str">
        <f>VLOOKUP(A138,Countries!$H$1:$J$43,3)</f>
        <v>2-Northern Europe</v>
      </c>
    </row>
    <row r="139" spans="1:12" x14ac:dyDescent="0.35">
      <c r="A139" t="s">
        <v>41</v>
      </c>
      <c r="B139" t="s">
        <v>15</v>
      </c>
      <c r="C139">
        <v>42.857142857142854</v>
      </c>
      <c r="D139">
        <v>47.951034806374416</v>
      </c>
      <c r="E139">
        <v>69.565217391304358</v>
      </c>
      <c r="F139">
        <v>2020</v>
      </c>
      <c r="G139" t="s">
        <v>111</v>
      </c>
      <c r="H139" t="s">
        <v>166</v>
      </c>
      <c r="I139" t="s">
        <v>18</v>
      </c>
      <c r="J139">
        <f t="shared" si="42"/>
        <v>5.093891949231562</v>
      </c>
      <c r="K139">
        <f t="shared" si="42"/>
        <v>21.614182584929942</v>
      </c>
      <c r="L139" t="str">
        <f>VLOOKUP(A139,Countries!$H$1:$J$43,3)</f>
        <v>2-Northern Europe</v>
      </c>
    </row>
    <row r="140" spans="1:12" x14ac:dyDescent="0.35">
      <c r="A140" t="s">
        <v>41</v>
      </c>
      <c r="B140" t="s">
        <v>15</v>
      </c>
      <c r="C140">
        <v>82.857142857142861</v>
      </c>
      <c r="D140">
        <v>95.928116497140749</v>
      </c>
      <c r="E140">
        <v>130.43478260869566</v>
      </c>
      <c r="F140">
        <v>2050</v>
      </c>
      <c r="G140" t="s">
        <v>111</v>
      </c>
      <c r="H140" t="s">
        <v>166</v>
      </c>
      <c r="I140" t="s">
        <v>18</v>
      </c>
      <c r="J140">
        <f t="shared" si="42"/>
        <v>13.070973639997888</v>
      </c>
      <c r="K140">
        <f t="shared" si="42"/>
        <v>34.506666111554907</v>
      </c>
      <c r="L140" t="str">
        <f>VLOOKUP(A140,Countries!$H$1:$J$43,3)</f>
        <v>2-Northern Europe</v>
      </c>
    </row>
    <row r="141" spans="1:12" x14ac:dyDescent="0.35">
      <c r="A141" t="s">
        <v>41</v>
      </c>
      <c r="B141" t="s">
        <v>15</v>
      </c>
      <c r="C141">
        <v>140</v>
      </c>
      <c r="D141">
        <v>172.79848171152523</v>
      </c>
      <c r="E141">
        <v>221.73913043478265</v>
      </c>
      <c r="F141">
        <v>2080</v>
      </c>
      <c r="G141" t="s">
        <v>111</v>
      </c>
      <c r="H141" t="s">
        <v>166</v>
      </c>
      <c r="I141" t="s">
        <v>18</v>
      </c>
      <c r="J141">
        <f t="shared" si="42"/>
        <v>32.798481711525227</v>
      </c>
      <c r="K141">
        <f t="shared" si="42"/>
        <v>48.940648723257425</v>
      </c>
      <c r="L141" t="str">
        <f>VLOOKUP(A141,Countries!$H$1:$J$43,3)</f>
        <v>2-Northern Europe</v>
      </c>
    </row>
    <row r="142" spans="1:12" x14ac:dyDescent="0.35">
      <c r="A142" t="s">
        <v>41</v>
      </c>
      <c r="B142" t="s">
        <v>12</v>
      </c>
      <c r="C142">
        <v>67.857142857142875</v>
      </c>
      <c r="D142">
        <v>108.10921836783905</v>
      </c>
      <c r="E142">
        <v>263.63636363636363</v>
      </c>
      <c r="F142">
        <v>2020</v>
      </c>
      <c r="G142" t="s">
        <v>111</v>
      </c>
      <c r="H142" t="s">
        <v>166</v>
      </c>
      <c r="I142" t="s">
        <v>60</v>
      </c>
      <c r="J142">
        <f t="shared" si="42"/>
        <v>40.252075510696173</v>
      </c>
      <c r="K142">
        <f t="shared" si="42"/>
        <v>155.52714526852458</v>
      </c>
      <c r="L142" t="str">
        <f>VLOOKUP(A142,Countries!$H$1:$J$43,3)</f>
        <v>2-Northern Europe</v>
      </c>
    </row>
    <row r="143" spans="1:12" x14ac:dyDescent="0.35">
      <c r="A143" t="s">
        <v>41</v>
      </c>
      <c r="B143" t="s">
        <v>12</v>
      </c>
      <c r="C143">
        <v>142.85714285714286</v>
      </c>
      <c r="D143">
        <v>210.0024975024975</v>
      </c>
      <c r="E143">
        <v>454.5454545454545</v>
      </c>
      <c r="F143">
        <v>2050</v>
      </c>
      <c r="G143" t="s">
        <v>111</v>
      </c>
      <c r="H143" t="s">
        <v>166</v>
      </c>
      <c r="I143" t="s">
        <v>60</v>
      </c>
      <c r="J143">
        <f t="shared" si="42"/>
        <v>67.145354645354644</v>
      </c>
      <c r="K143">
        <f t="shared" si="42"/>
        <v>244.542957042957</v>
      </c>
      <c r="L143" t="str">
        <f>VLOOKUP(A143,Countries!$H$1:$J$43,3)</f>
        <v>2-Northern Europe</v>
      </c>
    </row>
    <row r="144" spans="1:12" x14ac:dyDescent="0.35">
      <c r="A144" t="s">
        <v>41</v>
      </c>
      <c r="B144" t="s">
        <v>12</v>
      </c>
      <c r="C144">
        <v>663.63636363636363</v>
      </c>
      <c r="D144">
        <v>713.63636363636363</v>
      </c>
      <c r="E144">
        <v>763.63636363636363</v>
      </c>
      <c r="F144">
        <v>2080</v>
      </c>
      <c r="G144" t="s">
        <v>111</v>
      </c>
      <c r="H144" t="s">
        <v>166</v>
      </c>
      <c r="I144" t="s">
        <v>60</v>
      </c>
      <c r="J144">
        <f t="shared" si="42"/>
        <v>50</v>
      </c>
      <c r="K144">
        <f t="shared" si="42"/>
        <v>50</v>
      </c>
      <c r="L144" t="str">
        <f>VLOOKUP(A144,Countries!$H$1:$J$43,3)</f>
        <v>2-Northern Europe</v>
      </c>
    </row>
    <row r="145" spans="1:12" x14ac:dyDescent="0.35">
      <c r="A145" t="s">
        <v>41</v>
      </c>
      <c r="B145" t="s">
        <v>12</v>
      </c>
      <c r="C145">
        <v>36.538461538461526</v>
      </c>
      <c r="D145">
        <v>37.262116385015538</v>
      </c>
      <c r="E145">
        <v>38.77551020408162</v>
      </c>
      <c r="F145">
        <v>2020</v>
      </c>
      <c r="G145" t="s">
        <v>111</v>
      </c>
      <c r="H145" t="s">
        <v>166</v>
      </c>
      <c r="I145" t="s">
        <v>61</v>
      </c>
      <c r="J145">
        <f t="shared" si="42"/>
        <v>0.72365484655401247</v>
      </c>
      <c r="K145">
        <f t="shared" si="42"/>
        <v>1.5133938190660814</v>
      </c>
      <c r="L145" t="str">
        <f>VLOOKUP(A145,Countries!$H$1:$J$43,3)</f>
        <v>2-Northern Europe</v>
      </c>
    </row>
    <row r="146" spans="1:12" x14ac:dyDescent="0.35">
      <c r="A146" t="s">
        <v>41</v>
      </c>
      <c r="B146" t="s">
        <v>12</v>
      </c>
      <c r="C146">
        <v>72.549019607843164</v>
      </c>
      <c r="D146">
        <v>75.005002000800317</v>
      </c>
      <c r="E146">
        <v>77.551020408163239</v>
      </c>
      <c r="F146">
        <v>2050</v>
      </c>
      <c r="G146" t="s">
        <v>111</v>
      </c>
      <c r="H146" t="s">
        <v>166</v>
      </c>
      <c r="I146" t="s">
        <v>61</v>
      </c>
      <c r="J146">
        <f t="shared" si="42"/>
        <v>2.4559823929571536</v>
      </c>
      <c r="K146">
        <f t="shared" si="42"/>
        <v>2.5460184073629222</v>
      </c>
      <c r="L146" t="str">
        <f>VLOOKUP(A146,Countries!$H$1:$J$43,3)</f>
        <v>2-Northern Europe</v>
      </c>
    </row>
    <row r="147" spans="1:12" x14ac:dyDescent="0.35">
      <c r="A147" t="s">
        <v>41</v>
      </c>
      <c r="B147" t="s">
        <v>62</v>
      </c>
      <c r="C147">
        <v>52.380952380952387</v>
      </c>
      <c r="D147">
        <v>112.34064736009474</v>
      </c>
      <c r="E147">
        <v>341.66666666666663</v>
      </c>
      <c r="F147">
        <v>2020</v>
      </c>
      <c r="G147" t="s">
        <v>111</v>
      </c>
      <c r="H147" t="s">
        <v>166</v>
      </c>
      <c r="I147" t="s">
        <v>18</v>
      </c>
      <c r="J147">
        <f t="shared" si="42"/>
        <v>59.959694979142348</v>
      </c>
      <c r="K147">
        <f t="shared" si="42"/>
        <v>229.32601930657188</v>
      </c>
      <c r="L147" t="str">
        <f>VLOOKUP(A147,Countries!$H$1:$J$43,3)</f>
        <v>2-Northern Europe</v>
      </c>
    </row>
    <row r="148" spans="1:12" x14ac:dyDescent="0.35">
      <c r="A148" t="s">
        <v>41</v>
      </c>
      <c r="B148" t="s">
        <v>62</v>
      </c>
      <c r="C148">
        <v>111.62790697674419</v>
      </c>
      <c r="D148">
        <v>206.65785508282065</v>
      </c>
      <c r="E148">
        <v>591.66666666666674</v>
      </c>
      <c r="F148">
        <v>2050</v>
      </c>
      <c r="G148" t="s">
        <v>111</v>
      </c>
      <c r="H148" t="s">
        <v>166</v>
      </c>
      <c r="I148" t="s">
        <v>18</v>
      </c>
      <c r="J148">
        <f t="shared" si="42"/>
        <v>95.029948106076461</v>
      </c>
      <c r="K148">
        <f t="shared" si="42"/>
        <v>385.00881158384607</v>
      </c>
      <c r="L148" t="str">
        <f>VLOOKUP(A148,Countries!$H$1:$J$43,3)</f>
        <v>2-Northern Europe</v>
      </c>
    </row>
    <row r="149" spans="1:12" x14ac:dyDescent="0.35">
      <c r="A149" t="s">
        <v>22</v>
      </c>
      <c r="B149" t="s">
        <v>63</v>
      </c>
      <c r="C149">
        <v>8.08</v>
      </c>
      <c r="D149">
        <v>9.59</v>
      </c>
      <c r="E149">
        <v>11.11</v>
      </c>
      <c r="F149">
        <v>2020</v>
      </c>
      <c r="G149" t="s">
        <v>164</v>
      </c>
      <c r="H149" t="s">
        <v>166</v>
      </c>
      <c r="I149" t="s">
        <v>18</v>
      </c>
      <c r="J149">
        <f t="shared" si="42"/>
        <v>1.5099999999999998</v>
      </c>
      <c r="K149">
        <f t="shared" si="42"/>
        <v>1.5199999999999996</v>
      </c>
      <c r="L149" t="str">
        <f>VLOOKUP(A149,Countries!$H$1:$J$43,3)</f>
        <v>2-Northern Europe</v>
      </c>
    </row>
    <row r="150" spans="1:12" x14ac:dyDescent="0.35">
      <c r="A150" t="s">
        <v>22</v>
      </c>
      <c r="B150" t="s">
        <v>63</v>
      </c>
      <c r="C150">
        <v>13.13</v>
      </c>
      <c r="D150">
        <v>17.510000000000002</v>
      </c>
      <c r="E150">
        <v>24.21</v>
      </c>
      <c r="F150">
        <v>2050</v>
      </c>
      <c r="G150" t="s">
        <v>164</v>
      </c>
      <c r="H150" t="s">
        <v>166</v>
      </c>
      <c r="I150" t="s">
        <v>18</v>
      </c>
      <c r="J150">
        <f t="shared" si="42"/>
        <v>4.3800000000000008</v>
      </c>
      <c r="K150">
        <f t="shared" si="42"/>
        <v>6.6999999999999993</v>
      </c>
      <c r="L150" t="str">
        <f>VLOOKUP(A150,Countries!$H$1:$J$43,3)</f>
        <v>2-Northern Europe</v>
      </c>
    </row>
    <row r="151" spans="1:12" x14ac:dyDescent="0.35">
      <c r="A151" t="s">
        <v>22</v>
      </c>
      <c r="B151" t="s">
        <v>63</v>
      </c>
      <c r="C151">
        <v>15.09</v>
      </c>
      <c r="D151">
        <v>23.07</v>
      </c>
      <c r="E151">
        <v>33.68</v>
      </c>
      <c r="F151">
        <v>2080</v>
      </c>
      <c r="G151" t="s">
        <v>164</v>
      </c>
      <c r="H151" t="s">
        <v>166</v>
      </c>
      <c r="I151" t="s">
        <v>18</v>
      </c>
      <c r="J151">
        <f t="shared" si="42"/>
        <v>7.98</v>
      </c>
      <c r="K151">
        <f t="shared" si="42"/>
        <v>10.61</v>
      </c>
      <c r="L151" t="str">
        <f>VLOOKUP(A151,Countries!$H$1:$J$43,3)</f>
        <v>2-Northern Europe</v>
      </c>
    </row>
    <row r="152" spans="1:12" x14ac:dyDescent="0.35">
      <c r="A152" t="s">
        <v>22</v>
      </c>
      <c r="B152" t="s">
        <v>12</v>
      </c>
      <c r="C152">
        <v>15</v>
      </c>
      <c r="D152">
        <v>19</v>
      </c>
      <c r="E152">
        <v>23</v>
      </c>
      <c r="F152">
        <v>2050</v>
      </c>
      <c r="G152" t="s">
        <v>164</v>
      </c>
      <c r="H152" t="s">
        <v>64</v>
      </c>
      <c r="I152" t="s">
        <v>18</v>
      </c>
      <c r="J152">
        <f t="shared" si="42"/>
        <v>4</v>
      </c>
      <c r="K152">
        <f t="shared" si="42"/>
        <v>4</v>
      </c>
      <c r="L152" t="str">
        <f>VLOOKUP(A152,Countries!$H$1:$J$43,3)</f>
        <v>2-Northern Europe</v>
      </c>
    </row>
    <row r="153" spans="1:12" x14ac:dyDescent="0.35">
      <c r="A153" t="s">
        <v>45</v>
      </c>
      <c r="B153" t="s">
        <v>12</v>
      </c>
      <c r="C153">
        <v>9</v>
      </c>
      <c r="D153">
        <v>10</v>
      </c>
      <c r="E153">
        <v>11</v>
      </c>
      <c r="F153">
        <v>2030</v>
      </c>
      <c r="G153" t="s">
        <v>13</v>
      </c>
      <c r="H153" t="s">
        <v>21</v>
      </c>
      <c r="I153" t="s">
        <v>18</v>
      </c>
      <c r="J153">
        <f t="shared" si="42"/>
        <v>1</v>
      </c>
      <c r="K153">
        <f t="shared" si="42"/>
        <v>1</v>
      </c>
      <c r="L153" t="str">
        <f>VLOOKUP(A153,Countries!$H$1:$J$43,3)</f>
        <v>2-Northern Europe</v>
      </c>
    </row>
    <row r="154" spans="1:12" x14ac:dyDescent="0.35">
      <c r="A154" t="s">
        <v>22</v>
      </c>
      <c r="B154" t="s">
        <v>12</v>
      </c>
      <c r="C154">
        <v>5</v>
      </c>
      <c r="D154">
        <v>5.5</v>
      </c>
      <c r="E154">
        <v>6</v>
      </c>
      <c r="F154">
        <v>2030</v>
      </c>
      <c r="G154" t="s">
        <v>13</v>
      </c>
      <c r="H154" t="s">
        <v>21</v>
      </c>
      <c r="I154" t="s">
        <v>18</v>
      </c>
      <c r="J154">
        <f t="shared" si="42"/>
        <v>0.5</v>
      </c>
      <c r="K154">
        <f t="shared" si="42"/>
        <v>0.5</v>
      </c>
      <c r="L154" t="str">
        <f>VLOOKUP(A154,Countries!$H$1:$J$43,3)</f>
        <v>2-Northern Europe</v>
      </c>
    </row>
    <row r="155" spans="1:12" x14ac:dyDescent="0.35">
      <c r="A155" t="s">
        <v>38</v>
      </c>
      <c r="B155" t="s">
        <v>12</v>
      </c>
      <c r="C155">
        <v>4</v>
      </c>
      <c r="D155">
        <v>5</v>
      </c>
      <c r="E155">
        <v>6</v>
      </c>
      <c r="F155">
        <v>2030</v>
      </c>
      <c r="G155" t="s">
        <v>13</v>
      </c>
      <c r="H155" t="s">
        <v>21</v>
      </c>
      <c r="I155" t="s">
        <v>18</v>
      </c>
      <c r="J155">
        <f t="shared" si="42"/>
        <v>1</v>
      </c>
      <c r="K155">
        <f t="shared" si="42"/>
        <v>1</v>
      </c>
      <c r="L155" t="str">
        <f>VLOOKUP(A155,Countries!$H$1:$J$43,3)</f>
        <v>2-Northern Europe</v>
      </c>
    </row>
    <row r="156" spans="1:12" x14ac:dyDescent="0.35">
      <c r="A156" t="s">
        <v>51</v>
      </c>
      <c r="B156" t="s">
        <v>12</v>
      </c>
      <c r="C156">
        <v>17</v>
      </c>
      <c r="D156">
        <v>18</v>
      </c>
      <c r="E156">
        <v>19</v>
      </c>
      <c r="F156">
        <v>2030</v>
      </c>
      <c r="G156" t="s">
        <v>13</v>
      </c>
      <c r="H156" t="s">
        <v>21</v>
      </c>
      <c r="I156" t="s">
        <v>18</v>
      </c>
      <c r="J156">
        <f t="shared" si="42"/>
        <v>1</v>
      </c>
      <c r="K156">
        <f t="shared" si="42"/>
        <v>1</v>
      </c>
      <c r="L156" t="str">
        <f>VLOOKUP(A156,Countries!$H$1:$J$43,3)</f>
        <v>2-Northern Europe</v>
      </c>
    </row>
    <row r="157" spans="1:12" x14ac:dyDescent="0.35">
      <c r="A157" t="s">
        <v>55</v>
      </c>
      <c r="B157" t="s">
        <v>12</v>
      </c>
      <c r="C157">
        <v>11</v>
      </c>
      <c r="D157">
        <v>12</v>
      </c>
      <c r="E157">
        <v>13</v>
      </c>
      <c r="F157">
        <v>2030</v>
      </c>
      <c r="G157" t="s">
        <v>13</v>
      </c>
      <c r="H157" t="s">
        <v>21</v>
      </c>
      <c r="I157" t="s">
        <v>18</v>
      </c>
      <c r="J157">
        <f t="shared" si="42"/>
        <v>1</v>
      </c>
      <c r="K157">
        <f t="shared" si="42"/>
        <v>1</v>
      </c>
      <c r="L157" t="str">
        <f>VLOOKUP(A157,Countries!$H$1:$J$43,3)</f>
        <v>2-Northern Europe</v>
      </c>
    </row>
    <row r="158" spans="1:12" x14ac:dyDescent="0.35">
      <c r="A158" t="s">
        <v>41</v>
      </c>
      <c r="B158" t="s">
        <v>12</v>
      </c>
      <c r="C158">
        <v>10</v>
      </c>
      <c r="D158">
        <v>10</v>
      </c>
      <c r="E158">
        <v>10</v>
      </c>
      <c r="F158">
        <v>2030</v>
      </c>
      <c r="G158" t="s">
        <v>13</v>
      </c>
      <c r="H158" t="s">
        <v>21</v>
      </c>
      <c r="I158" t="s">
        <v>18</v>
      </c>
      <c r="J158">
        <f t="shared" si="42"/>
        <v>0</v>
      </c>
      <c r="K158">
        <f t="shared" si="42"/>
        <v>0</v>
      </c>
      <c r="L158" t="str">
        <f>VLOOKUP(A158,Countries!$H$1:$J$43,3)</f>
        <v>2-Northern Europe</v>
      </c>
    </row>
    <row r="159" spans="1:12" x14ac:dyDescent="0.35">
      <c r="A159" t="s">
        <v>39</v>
      </c>
      <c r="B159" t="s">
        <v>12</v>
      </c>
      <c r="C159">
        <v>7</v>
      </c>
      <c r="D159">
        <v>7.5</v>
      </c>
      <c r="E159">
        <v>8</v>
      </c>
      <c r="F159">
        <v>2030</v>
      </c>
      <c r="G159" t="s">
        <v>13</v>
      </c>
      <c r="H159" t="s">
        <v>21</v>
      </c>
      <c r="I159" t="s">
        <v>18</v>
      </c>
      <c r="J159">
        <f t="shared" si="42"/>
        <v>0.5</v>
      </c>
      <c r="K159">
        <f t="shared" si="42"/>
        <v>0.5</v>
      </c>
      <c r="L159" t="str">
        <f>VLOOKUP(A159,Countries!$H$1:$J$43,3)</f>
        <v>2-Northern Europe</v>
      </c>
    </row>
    <row r="160" spans="1:12" x14ac:dyDescent="0.35">
      <c r="A160" t="s">
        <v>48</v>
      </c>
      <c r="B160" t="s">
        <v>12</v>
      </c>
      <c r="C160">
        <v>5</v>
      </c>
      <c r="D160">
        <v>5</v>
      </c>
      <c r="E160">
        <v>5</v>
      </c>
      <c r="F160">
        <v>2030</v>
      </c>
      <c r="G160" t="s">
        <v>13</v>
      </c>
      <c r="H160" t="s">
        <v>21</v>
      </c>
      <c r="I160" t="s">
        <v>18</v>
      </c>
      <c r="J160">
        <f t="shared" si="42"/>
        <v>0</v>
      </c>
      <c r="K160">
        <f t="shared" si="42"/>
        <v>0</v>
      </c>
      <c r="L160" t="str">
        <f>VLOOKUP(A160,Countries!$H$1:$J$43,3)</f>
        <v>2-Northern Europe</v>
      </c>
    </row>
    <row r="161" spans="1:12" x14ac:dyDescent="0.35">
      <c r="A161" t="s">
        <v>46</v>
      </c>
      <c r="B161" t="s">
        <v>12</v>
      </c>
      <c r="C161">
        <v>3</v>
      </c>
      <c r="D161">
        <v>3.5</v>
      </c>
      <c r="E161">
        <v>4</v>
      </c>
      <c r="F161">
        <v>2030</v>
      </c>
      <c r="G161" t="s">
        <v>13</v>
      </c>
      <c r="H161" t="s">
        <v>21</v>
      </c>
      <c r="I161" t="s">
        <v>18</v>
      </c>
      <c r="J161">
        <f t="shared" si="42"/>
        <v>0.5</v>
      </c>
      <c r="K161">
        <f t="shared" si="42"/>
        <v>0.5</v>
      </c>
      <c r="L161" t="str">
        <f>VLOOKUP(A161,Countries!$H$1:$J$43,3)</f>
        <v>2-Northern Europe</v>
      </c>
    </row>
    <row r="162" spans="1:12" x14ac:dyDescent="0.35">
      <c r="A162" t="s">
        <v>42</v>
      </c>
      <c r="B162" t="s">
        <v>12</v>
      </c>
      <c r="C162">
        <v>6</v>
      </c>
      <c r="D162">
        <v>7</v>
      </c>
      <c r="E162">
        <v>8</v>
      </c>
      <c r="F162">
        <v>2030</v>
      </c>
      <c r="G162" t="s">
        <v>13</v>
      </c>
      <c r="H162" t="s">
        <v>21</v>
      </c>
      <c r="I162" t="s">
        <v>18</v>
      </c>
      <c r="J162">
        <f t="shared" si="42"/>
        <v>1</v>
      </c>
      <c r="K162">
        <f t="shared" si="42"/>
        <v>1</v>
      </c>
      <c r="L162" t="str">
        <f>VLOOKUP(A162,Countries!$H$1:$J$43,3)</f>
        <v>3-Central Europe</v>
      </c>
    </row>
    <row r="163" spans="1:12" x14ac:dyDescent="0.35">
      <c r="A163" t="s">
        <v>34</v>
      </c>
      <c r="B163" t="s">
        <v>12</v>
      </c>
      <c r="C163">
        <v>3</v>
      </c>
      <c r="D163">
        <v>4</v>
      </c>
      <c r="E163">
        <v>5</v>
      </c>
      <c r="F163">
        <v>2030</v>
      </c>
      <c r="G163" t="s">
        <v>13</v>
      </c>
      <c r="H163" t="s">
        <v>21</v>
      </c>
      <c r="I163" t="s">
        <v>18</v>
      </c>
      <c r="J163">
        <f t="shared" si="42"/>
        <v>1</v>
      </c>
      <c r="K163">
        <f t="shared" si="42"/>
        <v>1</v>
      </c>
      <c r="L163" t="str">
        <f>VLOOKUP(A163,Countries!$H$1:$J$43,3)</f>
        <v>3-Central Europe</v>
      </c>
    </row>
    <row r="164" spans="1:12" x14ac:dyDescent="0.35">
      <c r="A164" t="s">
        <v>50</v>
      </c>
      <c r="B164" t="s">
        <v>12</v>
      </c>
      <c r="C164">
        <v>5</v>
      </c>
      <c r="D164">
        <v>5.5</v>
      </c>
      <c r="E164">
        <v>6</v>
      </c>
      <c r="F164">
        <v>2030</v>
      </c>
      <c r="G164" t="s">
        <v>13</v>
      </c>
      <c r="H164" t="s">
        <v>21</v>
      </c>
      <c r="I164" t="s">
        <v>18</v>
      </c>
      <c r="J164">
        <f t="shared" si="42"/>
        <v>0.5</v>
      </c>
      <c r="K164">
        <f t="shared" si="42"/>
        <v>0.5</v>
      </c>
      <c r="L164" t="str">
        <f>VLOOKUP(A164,Countries!$H$1:$J$43,3)</f>
        <v>3-Central Europe</v>
      </c>
    </row>
    <row r="165" spans="1:12" x14ac:dyDescent="0.35">
      <c r="A165" t="s">
        <v>37</v>
      </c>
      <c r="B165" t="s">
        <v>12</v>
      </c>
      <c r="C165">
        <v>11</v>
      </c>
      <c r="D165">
        <v>11.5</v>
      </c>
      <c r="E165">
        <v>12</v>
      </c>
      <c r="F165">
        <v>2030</v>
      </c>
      <c r="G165" t="s">
        <v>13</v>
      </c>
      <c r="H165" t="s">
        <v>21</v>
      </c>
      <c r="I165" t="s">
        <v>18</v>
      </c>
      <c r="J165">
        <f t="shared" si="42"/>
        <v>0.5</v>
      </c>
      <c r="K165">
        <f t="shared" si="42"/>
        <v>0.5</v>
      </c>
      <c r="L165" t="str">
        <f>VLOOKUP(A165,Countries!$H$1:$J$43,3)</f>
        <v>3-Central Europe</v>
      </c>
    </row>
    <row r="166" spans="1:12" x14ac:dyDescent="0.35">
      <c r="A166" t="s">
        <v>11</v>
      </c>
      <c r="B166" t="s">
        <v>12</v>
      </c>
      <c r="C166">
        <v>9</v>
      </c>
      <c r="D166">
        <v>10</v>
      </c>
      <c r="E166">
        <v>11</v>
      </c>
      <c r="F166">
        <v>2030</v>
      </c>
      <c r="G166" t="s">
        <v>13</v>
      </c>
      <c r="H166" t="s">
        <v>21</v>
      </c>
      <c r="I166" t="s">
        <v>18</v>
      </c>
      <c r="J166">
        <f t="shared" si="42"/>
        <v>1</v>
      </c>
      <c r="K166">
        <f t="shared" si="42"/>
        <v>1</v>
      </c>
      <c r="L166" t="str">
        <f>VLOOKUP(A166,Countries!$H$1:$J$43,3)</f>
        <v>3-Central Europe</v>
      </c>
    </row>
    <row r="167" spans="1:12" x14ac:dyDescent="0.35">
      <c r="A167" t="s">
        <v>52</v>
      </c>
      <c r="B167" t="s">
        <v>12</v>
      </c>
      <c r="C167">
        <v>7</v>
      </c>
      <c r="D167">
        <v>7.5</v>
      </c>
      <c r="E167">
        <v>8</v>
      </c>
      <c r="F167">
        <v>2030</v>
      </c>
      <c r="G167" t="s">
        <v>13</v>
      </c>
      <c r="H167" t="s">
        <v>21</v>
      </c>
      <c r="I167" t="s">
        <v>18</v>
      </c>
      <c r="J167">
        <f t="shared" si="42"/>
        <v>0.5</v>
      </c>
      <c r="K167">
        <f t="shared" si="42"/>
        <v>0.5</v>
      </c>
      <c r="L167" t="str">
        <f>VLOOKUP(A167,Countries!$H$1:$J$43,3)</f>
        <v>3-Central Europe</v>
      </c>
    </row>
    <row r="168" spans="1:12" x14ac:dyDescent="0.35">
      <c r="A168" t="s">
        <v>57</v>
      </c>
      <c r="B168" t="s">
        <v>12</v>
      </c>
      <c r="C168">
        <v>5</v>
      </c>
      <c r="D168">
        <v>5.5</v>
      </c>
      <c r="E168">
        <v>6</v>
      </c>
      <c r="F168">
        <v>2030</v>
      </c>
      <c r="G168" t="s">
        <v>13</v>
      </c>
      <c r="H168" t="s">
        <v>21</v>
      </c>
      <c r="I168" t="s">
        <v>18</v>
      </c>
      <c r="J168">
        <f t="shared" si="42"/>
        <v>0.5</v>
      </c>
      <c r="K168">
        <f t="shared" si="42"/>
        <v>0.5</v>
      </c>
      <c r="L168" t="str">
        <f>VLOOKUP(A168,Countries!$H$1:$J$43,3)</f>
        <v>3-Central Europe</v>
      </c>
    </row>
    <row r="169" spans="1:12" x14ac:dyDescent="0.35">
      <c r="A169" t="s">
        <v>36</v>
      </c>
      <c r="B169" t="s">
        <v>12</v>
      </c>
      <c r="C169">
        <v>13</v>
      </c>
      <c r="D169">
        <v>14</v>
      </c>
      <c r="E169">
        <v>15</v>
      </c>
      <c r="F169">
        <v>2030</v>
      </c>
      <c r="G169" t="s">
        <v>13</v>
      </c>
      <c r="H169" t="s">
        <v>21</v>
      </c>
      <c r="I169" t="s">
        <v>18</v>
      </c>
      <c r="J169">
        <f t="shared" si="42"/>
        <v>1</v>
      </c>
      <c r="K169">
        <f t="shared" si="42"/>
        <v>1</v>
      </c>
      <c r="L169" t="str">
        <f>VLOOKUP(A169,Countries!$H$1:$J$43,3)</f>
        <v>3-Central Europe</v>
      </c>
    </row>
    <row r="170" spans="1:12" x14ac:dyDescent="0.35">
      <c r="A170" t="s">
        <v>44</v>
      </c>
      <c r="B170" t="s">
        <v>12</v>
      </c>
      <c r="C170">
        <v>0</v>
      </c>
      <c r="D170">
        <v>2</v>
      </c>
      <c r="E170">
        <v>4</v>
      </c>
      <c r="F170">
        <v>2030</v>
      </c>
      <c r="G170" t="s">
        <v>13</v>
      </c>
      <c r="H170" t="s">
        <v>21</v>
      </c>
      <c r="I170" t="s">
        <v>18</v>
      </c>
      <c r="J170">
        <f t="shared" si="42"/>
        <v>2</v>
      </c>
      <c r="K170">
        <f t="shared" si="42"/>
        <v>2</v>
      </c>
      <c r="L170" t="str">
        <f>VLOOKUP(A170,Countries!$H$1:$J$43,3)</f>
        <v>3-Central Europe</v>
      </c>
    </row>
    <row r="171" spans="1:12" x14ac:dyDescent="0.35">
      <c r="A171" t="s">
        <v>54</v>
      </c>
      <c r="B171" t="s">
        <v>12</v>
      </c>
      <c r="C171">
        <v>5</v>
      </c>
      <c r="D171">
        <v>5.5</v>
      </c>
      <c r="E171">
        <v>6</v>
      </c>
      <c r="F171">
        <v>2030</v>
      </c>
      <c r="G171" t="s">
        <v>13</v>
      </c>
      <c r="H171" t="s">
        <v>21</v>
      </c>
      <c r="I171" t="s">
        <v>18</v>
      </c>
      <c r="J171">
        <f t="shared" si="42"/>
        <v>0.5</v>
      </c>
      <c r="K171">
        <f t="shared" si="42"/>
        <v>0.5</v>
      </c>
      <c r="L171" t="str">
        <f>VLOOKUP(A171,Countries!$H$1:$J$43,3)</f>
        <v>3-Central Europe</v>
      </c>
    </row>
    <row r="172" spans="1:12" x14ac:dyDescent="0.35">
      <c r="A172" t="s">
        <v>16</v>
      </c>
      <c r="B172" t="s">
        <v>12</v>
      </c>
      <c r="C172">
        <v>22</v>
      </c>
      <c r="D172">
        <v>23</v>
      </c>
      <c r="E172">
        <v>24</v>
      </c>
      <c r="F172">
        <v>2030</v>
      </c>
      <c r="G172" t="s">
        <v>13</v>
      </c>
      <c r="H172" t="s">
        <v>21</v>
      </c>
      <c r="I172" t="s">
        <v>18</v>
      </c>
      <c r="J172">
        <f t="shared" si="42"/>
        <v>1</v>
      </c>
      <c r="K172">
        <f t="shared" si="42"/>
        <v>1</v>
      </c>
      <c r="L172" t="str">
        <f>VLOOKUP(A172,Countries!$H$1:$J$43,3)</f>
        <v>3-Central Europe</v>
      </c>
    </row>
    <row r="173" spans="1:12" x14ac:dyDescent="0.35">
      <c r="A173" t="s">
        <v>56</v>
      </c>
      <c r="B173" t="s">
        <v>12</v>
      </c>
      <c r="C173">
        <v>35</v>
      </c>
      <c r="D173">
        <v>36.5</v>
      </c>
      <c r="E173">
        <v>38</v>
      </c>
      <c r="F173">
        <v>2030</v>
      </c>
      <c r="G173" t="s">
        <v>13</v>
      </c>
      <c r="H173" t="s">
        <v>21</v>
      </c>
      <c r="I173" t="s">
        <v>18</v>
      </c>
      <c r="J173">
        <f t="shared" si="42"/>
        <v>1.5</v>
      </c>
      <c r="K173">
        <f t="shared" si="42"/>
        <v>1.5</v>
      </c>
      <c r="L173" t="str">
        <f>VLOOKUP(A173,Countries!$H$1:$J$43,3)</f>
        <v>4-Southern Europe</v>
      </c>
    </row>
    <row r="174" spans="1:12" x14ac:dyDescent="0.35">
      <c r="A174" t="s">
        <v>65</v>
      </c>
      <c r="B174" t="s">
        <v>12</v>
      </c>
      <c r="C174">
        <v>28</v>
      </c>
      <c r="D174">
        <v>29</v>
      </c>
      <c r="E174">
        <v>30</v>
      </c>
      <c r="F174">
        <v>2030</v>
      </c>
      <c r="G174" t="s">
        <v>13</v>
      </c>
      <c r="H174" t="s">
        <v>21</v>
      </c>
      <c r="I174" t="s">
        <v>18</v>
      </c>
      <c r="J174">
        <f t="shared" si="42"/>
        <v>1</v>
      </c>
      <c r="K174">
        <f t="shared" si="42"/>
        <v>1</v>
      </c>
      <c r="L174" t="str">
        <f>VLOOKUP(A174,Countries!$H$1:$J$43,3)</f>
        <v>4-Southern Europe</v>
      </c>
    </row>
    <row r="175" spans="1:12" x14ac:dyDescent="0.35">
      <c r="A175" t="s">
        <v>66</v>
      </c>
      <c r="B175" t="s">
        <v>12</v>
      </c>
      <c r="C175">
        <v>29</v>
      </c>
      <c r="D175">
        <v>30</v>
      </c>
      <c r="E175">
        <v>31</v>
      </c>
      <c r="F175">
        <v>2030</v>
      </c>
      <c r="G175" t="s">
        <v>13</v>
      </c>
      <c r="H175" t="s">
        <v>21</v>
      </c>
      <c r="I175" t="s">
        <v>18</v>
      </c>
      <c r="J175">
        <f t="shared" si="42"/>
        <v>1</v>
      </c>
      <c r="K175">
        <f t="shared" si="42"/>
        <v>1</v>
      </c>
      <c r="L175" t="str">
        <f>VLOOKUP(A175,Countries!$H$1:$J$43,3)</f>
        <v>4-Southern Europe</v>
      </c>
    </row>
    <row r="176" spans="1:12" x14ac:dyDescent="0.35">
      <c r="A176" t="s">
        <v>67</v>
      </c>
      <c r="B176" t="s">
        <v>12</v>
      </c>
      <c r="C176">
        <v>40</v>
      </c>
      <c r="D176">
        <v>42</v>
      </c>
      <c r="E176">
        <v>44</v>
      </c>
      <c r="F176">
        <v>2030</v>
      </c>
      <c r="G176" t="s">
        <v>13</v>
      </c>
      <c r="H176" t="s">
        <v>21</v>
      </c>
      <c r="I176" t="s">
        <v>18</v>
      </c>
      <c r="J176">
        <f t="shared" si="42"/>
        <v>2</v>
      </c>
      <c r="K176">
        <f t="shared" si="42"/>
        <v>2</v>
      </c>
      <c r="L176" t="str">
        <f>VLOOKUP(A176,Countries!$H$1:$J$43,3)</f>
        <v>4-Southern Europe</v>
      </c>
    </row>
    <row r="177" spans="1:12" x14ac:dyDescent="0.35">
      <c r="A177" t="s">
        <v>68</v>
      </c>
      <c r="B177" t="s">
        <v>12</v>
      </c>
      <c r="C177">
        <v>21</v>
      </c>
      <c r="D177">
        <v>22</v>
      </c>
      <c r="E177">
        <v>23</v>
      </c>
      <c r="F177">
        <v>2030</v>
      </c>
      <c r="G177" t="s">
        <v>13</v>
      </c>
      <c r="H177" t="s">
        <v>21</v>
      </c>
      <c r="I177" t="s">
        <v>18</v>
      </c>
      <c r="J177">
        <f t="shared" si="42"/>
        <v>1</v>
      </c>
      <c r="K177">
        <f t="shared" si="42"/>
        <v>1</v>
      </c>
      <c r="L177" t="str">
        <f>VLOOKUP(A177,Countries!$H$1:$J$43,3)</f>
        <v>4-Southern Europe</v>
      </c>
    </row>
    <row r="178" spans="1:12" x14ac:dyDescent="0.35">
      <c r="A178" t="s">
        <v>53</v>
      </c>
      <c r="B178" t="s">
        <v>12</v>
      </c>
      <c r="C178">
        <v>7</v>
      </c>
      <c r="D178">
        <v>7.5</v>
      </c>
      <c r="E178">
        <v>8</v>
      </c>
      <c r="F178">
        <v>2030</v>
      </c>
      <c r="G178" t="s">
        <v>13</v>
      </c>
      <c r="H178" t="s">
        <v>21</v>
      </c>
      <c r="I178" t="s">
        <v>18</v>
      </c>
      <c r="J178">
        <f t="shared" si="42"/>
        <v>0.5</v>
      </c>
      <c r="K178">
        <f t="shared" si="42"/>
        <v>0.5</v>
      </c>
      <c r="L178" t="str">
        <f>VLOOKUP(A178,Countries!$H$1:$J$43,3)</f>
        <v>4-Southern Europe</v>
      </c>
    </row>
    <row r="179" spans="1:12" x14ac:dyDescent="0.35">
      <c r="A179" t="s">
        <v>40</v>
      </c>
      <c r="B179" t="s">
        <v>12</v>
      </c>
      <c r="C179">
        <v>11</v>
      </c>
      <c r="D179">
        <v>11.5</v>
      </c>
      <c r="E179">
        <v>12</v>
      </c>
      <c r="F179">
        <v>2030</v>
      </c>
      <c r="G179" t="s">
        <v>13</v>
      </c>
      <c r="H179" t="s">
        <v>21</v>
      </c>
      <c r="I179" t="s">
        <v>18</v>
      </c>
      <c r="J179">
        <f t="shared" si="42"/>
        <v>0.5</v>
      </c>
      <c r="K179">
        <f t="shared" si="42"/>
        <v>0.5</v>
      </c>
      <c r="L179" t="str">
        <f>VLOOKUP(A179,Countries!$H$1:$J$43,3)</f>
        <v>4-Southern Europe</v>
      </c>
    </row>
    <row r="180" spans="1:12" x14ac:dyDescent="0.35">
      <c r="A180" t="s">
        <v>27</v>
      </c>
      <c r="B180" t="s">
        <v>12</v>
      </c>
      <c r="C180">
        <v>11</v>
      </c>
      <c r="D180">
        <v>12</v>
      </c>
      <c r="E180">
        <v>13</v>
      </c>
      <c r="F180">
        <v>2030</v>
      </c>
      <c r="G180" t="s">
        <v>13</v>
      </c>
      <c r="H180" t="s">
        <v>21</v>
      </c>
      <c r="I180" t="s">
        <v>18</v>
      </c>
      <c r="J180">
        <f t="shared" si="42"/>
        <v>1</v>
      </c>
      <c r="K180">
        <f t="shared" si="42"/>
        <v>1</v>
      </c>
      <c r="L180" t="str">
        <f>VLOOKUP(A180,Countries!$H$1:$J$43,3)</f>
        <v>4-Southern Europe</v>
      </c>
    </row>
    <row r="181" spans="1:12" x14ac:dyDescent="0.35">
      <c r="A181" t="s">
        <v>43</v>
      </c>
      <c r="B181" t="s">
        <v>12</v>
      </c>
      <c r="C181">
        <v>21</v>
      </c>
      <c r="D181">
        <v>21.5</v>
      </c>
      <c r="E181">
        <v>22</v>
      </c>
      <c r="F181">
        <v>2030</v>
      </c>
      <c r="G181" t="s">
        <v>13</v>
      </c>
      <c r="H181" t="s">
        <v>21</v>
      </c>
      <c r="I181" t="s">
        <v>18</v>
      </c>
      <c r="J181">
        <f t="shared" si="42"/>
        <v>0.5</v>
      </c>
      <c r="K181">
        <f t="shared" si="42"/>
        <v>0.5</v>
      </c>
      <c r="L181" t="str">
        <f>VLOOKUP(A181,Countries!$H$1:$J$43,3)</f>
        <v>4-Southern Europe</v>
      </c>
    </row>
    <row r="182" spans="1:12" x14ac:dyDescent="0.35">
      <c r="A182" t="s">
        <v>69</v>
      </c>
      <c r="B182" t="s">
        <v>12</v>
      </c>
      <c r="C182">
        <v>16</v>
      </c>
      <c r="D182">
        <v>18</v>
      </c>
      <c r="E182">
        <v>20</v>
      </c>
      <c r="F182">
        <v>2030</v>
      </c>
      <c r="G182" t="s">
        <v>13</v>
      </c>
      <c r="H182" t="s">
        <v>21</v>
      </c>
      <c r="I182" t="s">
        <v>18</v>
      </c>
      <c r="J182">
        <f t="shared" si="42"/>
        <v>2</v>
      </c>
      <c r="K182">
        <f t="shared" si="42"/>
        <v>2</v>
      </c>
      <c r="L182" t="str">
        <f>VLOOKUP(A182,Countries!$H$1:$J$43,3)</f>
        <v>4-Southern Europe</v>
      </c>
    </row>
    <row r="183" spans="1:12" x14ac:dyDescent="0.35">
      <c r="A183" t="s">
        <v>74</v>
      </c>
      <c r="B183" t="s">
        <v>12</v>
      </c>
      <c r="C183">
        <v>10</v>
      </c>
      <c r="D183">
        <v>11.5</v>
      </c>
      <c r="E183">
        <v>13</v>
      </c>
      <c r="F183">
        <v>2030</v>
      </c>
      <c r="G183" t="s">
        <v>13</v>
      </c>
      <c r="H183" t="s">
        <v>21</v>
      </c>
      <c r="I183" t="s">
        <v>18</v>
      </c>
      <c r="J183">
        <f t="shared" si="42"/>
        <v>1.5</v>
      </c>
      <c r="K183">
        <f t="shared" si="42"/>
        <v>1.5</v>
      </c>
      <c r="L183" t="str">
        <f>VLOOKUP(A183,Countries!$H$1:$J$43,3)</f>
        <v>4-Southern Europe</v>
      </c>
    </row>
    <row r="184" spans="1:12" x14ac:dyDescent="0.35">
      <c r="A184" t="s">
        <v>45</v>
      </c>
      <c r="B184" t="s">
        <v>12</v>
      </c>
      <c r="C184">
        <v>14</v>
      </c>
      <c r="D184">
        <v>16</v>
      </c>
      <c r="E184">
        <v>18</v>
      </c>
      <c r="F184">
        <v>2050</v>
      </c>
      <c r="G184" t="s">
        <v>13</v>
      </c>
      <c r="H184" t="s">
        <v>21</v>
      </c>
      <c r="I184" t="s">
        <v>18</v>
      </c>
      <c r="J184">
        <f t="shared" si="42"/>
        <v>2</v>
      </c>
      <c r="K184">
        <f t="shared" si="42"/>
        <v>2</v>
      </c>
      <c r="L184" t="str">
        <f>VLOOKUP(A184,Countries!$H$1:$J$43,3)</f>
        <v>2-Northern Europe</v>
      </c>
    </row>
    <row r="185" spans="1:12" x14ac:dyDescent="0.35">
      <c r="A185" t="s">
        <v>22</v>
      </c>
      <c r="B185" t="s">
        <v>12</v>
      </c>
      <c r="C185">
        <v>10</v>
      </c>
      <c r="D185">
        <v>10.5</v>
      </c>
      <c r="E185">
        <v>11</v>
      </c>
      <c r="F185">
        <v>2050</v>
      </c>
      <c r="G185" t="s">
        <v>13</v>
      </c>
      <c r="H185" t="s">
        <v>21</v>
      </c>
      <c r="I185" t="s">
        <v>18</v>
      </c>
      <c r="J185">
        <f t="shared" si="42"/>
        <v>0.5</v>
      </c>
      <c r="K185">
        <f t="shared" si="42"/>
        <v>0.5</v>
      </c>
      <c r="L185" t="str">
        <f>VLOOKUP(A185,Countries!$H$1:$J$43,3)</f>
        <v>2-Northern Europe</v>
      </c>
    </row>
    <row r="186" spans="1:12" x14ac:dyDescent="0.35">
      <c r="A186" t="s">
        <v>38</v>
      </c>
      <c r="B186" t="s">
        <v>12</v>
      </c>
      <c r="C186">
        <v>10</v>
      </c>
      <c r="D186">
        <v>11.5</v>
      </c>
      <c r="E186">
        <v>13</v>
      </c>
      <c r="F186">
        <v>2050</v>
      </c>
      <c r="G186" t="s">
        <v>13</v>
      </c>
      <c r="H186" t="s">
        <v>21</v>
      </c>
      <c r="I186" t="s">
        <v>18</v>
      </c>
      <c r="J186">
        <f t="shared" si="42"/>
        <v>1.5</v>
      </c>
      <c r="K186">
        <f t="shared" si="42"/>
        <v>1.5</v>
      </c>
      <c r="L186" t="str">
        <f>VLOOKUP(A186,Countries!$H$1:$J$43,3)</f>
        <v>2-Northern Europe</v>
      </c>
    </row>
    <row r="187" spans="1:12" x14ac:dyDescent="0.35">
      <c r="A187" t="s">
        <v>51</v>
      </c>
      <c r="B187" t="s">
        <v>12</v>
      </c>
      <c r="C187">
        <v>24</v>
      </c>
      <c r="D187">
        <v>25.5</v>
      </c>
      <c r="E187">
        <v>27</v>
      </c>
      <c r="F187">
        <v>2050</v>
      </c>
      <c r="G187" t="s">
        <v>13</v>
      </c>
      <c r="H187" t="s">
        <v>21</v>
      </c>
      <c r="I187" t="s">
        <v>18</v>
      </c>
      <c r="J187">
        <f t="shared" si="42"/>
        <v>1.5</v>
      </c>
      <c r="K187">
        <f t="shared" si="42"/>
        <v>1.5</v>
      </c>
      <c r="L187" t="str">
        <f>VLOOKUP(A187,Countries!$H$1:$J$43,3)</f>
        <v>2-Northern Europe</v>
      </c>
    </row>
    <row r="188" spans="1:12" x14ac:dyDescent="0.35">
      <c r="A188" t="s">
        <v>55</v>
      </c>
      <c r="B188" t="s">
        <v>12</v>
      </c>
      <c r="C188">
        <v>15</v>
      </c>
      <c r="D188">
        <v>17</v>
      </c>
      <c r="E188">
        <v>19</v>
      </c>
      <c r="F188">
        <v>2050</v>
      </c>
      <c r="G188" t="s">
        <v>13</v>
      </c>
      <c r="H188" t="s">
        <v>21</v>
      </c>
      <c r="I188" t="s">
        <v>18</v>
      </c>
      <c r="J188">
        <f t="shared" si="42"/>
        <v>2</v>
      </c>
      <c r="K188">
        <f t="shared" si="42"/>
        <v>2</v>
      </c>
      <c r="L188" t="str">
        <f>VLOOKUP(A188,Countries!$H$1:$J$43,3)</f>
        <v>2-Northern Europe</v>
      </c>
    </row>
    <row r="189" spans="1:12" x14ac:dyDescent="0.35">
      <c r="A189" t="s">
        <v>41</v>
      </c>
      <c r="B189" t="s">
        <v>12</v>
      </c>
      <c r="C189">
        <v>14</v>
      </c>
      <c r="D189">
        <v>15.5</v>
      </c>
      <c r="E189">
        <v>17</v>
      </c>
      <c r="F189">
        <v>2050</v>
      </c>
      <c r="G189" t="s">
        <v>13</v>
      </c>
      <c r="H189" t="s">
        <v>21</v>
      </c>
      <c r="I189" t="s">
        <v>18</v>
      </c>
      <c r="J189">
        <f t="shared" si="42"/>
        <v>1.5</v>
      </c>
      <c r="K189">
        <f t="shared" si="42"/>
        <v>1.5</v>
      </c>
      <c r="L189" t="str">
        <f>VLOOKUP(A189,Countries!$H$1:$J$43,3)</f>
        <v>2-Northern Europe</v>
      </c>
    </row>
    <row r="190" spans="1:12" x14ac:dyDescent="0.35">
      <c r="A190" t="s">
        <v>39</v>
      </c>
      <c r="B190" t="s">
        <v>12</v>
      </c>
      <c r="C190">
        <v>11</v>
      </c>
      <c r="D190">
        <v>12.5</v>
      </c>
      <c r="E190">
        <v>14</v>
      </c>
      <c r="F190">
        <v>2050</v>
      </c>
      <c r="G190" t="s">
        <v>13</v>
      </c>
      <c r="H190" t="s">
        <v>21</v>
      </c>
      <c r="I190" t="s">
        <v>18</v>
      </c>
      <c r="J190">
        <f t="shared" si="42"/>
        <v>1.5</v>
      </c>
      <c r="K190">
        <f t="shared" si="42"/>
        <v>1.5</v>
      </c>
      <c r="L190" t="str">
        <f>VLOOKUP(A190,Countries!$H$1:$J$43,3)</f>
        <v>2-Northern Europe</v>
      </c>
    </row>
    <row r="191" spans="1:12" x14ac:dyDescent="0.35">
      <c r="A191" t="s">
        <v>48</v>
      </c>
      <c r="B191" t="s">
        <v>12</v>
      </c>
      <c r="C191">
        <v>9</v>
      </c>
      <c r="D191">
        <v>10.5</v>
      </c>
      <c r="E191">
        <v>12</v>
      </c>
      <c r="F191">
        <v>2050</v>
      </c>
      <c r="G191" t="s">
        <v>13</v>
      </c>
      <c r="H191" t="s">
        <v>21</v>
      </c>
      <c r="I191" t="s">
        <v>18</v>
      </c>
      <c r="J191">
        <f t="shared" ref="J191:K254" si="43">D191-C191</f>
        <v>1.5</v>
      </c>
      <c r="K191">
        <f t="shared" si="43"/>
        <v>1.5</v>
      </c>
      <c r="L191" t="str">
        <f>VLOOKUP(A191,Countries!$H$1:$J$43,3)</f>
        <v>2-Northern Europe</v>
      </c>
    </row>
    <row r="192" spans="1:12" x14ac:dyDescent="0.35">
      <c r="A192" t="s">
        <v>46</v>
      </c>
      <c r="B192" t="s">
        <v>12</v>
      </c>
      <c r="C192">
        <v>7</v>
      </c>
      <c r="D192">
        <v>8.5</v>
      </c>
      <c r="E192">
        <v>10</v>
      </c>
      <c r="F192">
        <v>2050</v>
      </c>
      <c r="G192" t="s">
        <v>13</v>
      </c>
      <c r="H192" t="s">
        <v>21</v>
      </c>
      <c r="I192" t="s">
        <v>18</v>
      </c>
      <c r="J192">
        <f t="shared" si="43"/>
        <v>1.5</v>
      </c>
      <c r="K192">
        <f t="shared" si="43"/>
        <v>1.5</v>
      </c>
      <c r="L192" t="str">
        <f>VLOOKUP(A192,Countries!$H$1:$J$43,3)</f>
        <v>2-Northern Europe</v>
      </c>
    </row>
    <row r="193" spans="1:12" x14ac:dyDescent="0.35">
      <c r="A193" t="s">
        <v>42</v>
      </c>
      <c r="B193" t="s">
        <v>12</v>
      </c>
      <c r="C193">
        <v>10</v>
      </c>
      <c r="D193">
        <v>10.5</v>
      </c>
      <c r="E193">
        <v>11</v>
      </c>
      <c r="F193">
        <v>2050</v>
      </c>
      <c r="G193" t="s">
        <v>13</v>
      </c>
      <c r="H193" t="s">
        <v>21</v>
      </c>
      <c r="I193" t="s">
        <v>18</v>
      </c>
      <c r="J193">
        <f t="shared" si="43"/>
        <v>0.5</v>
      </c>
      <c r="K193">
        <f t="shared" si="43"/>
        <v>0.5</v>
      </c>
      <c r="L193" t="str">
        <f>VLOOKUP(A193,Countries!$H$1:$J$43,3)</f>
        <v>3-Central Europe</v>
      </c>
    </row>
    <row r="194" spans="1:12" x14ac:dyDescent="0.35">
      <c r="A194" t="s">
        <v>34</v>
      </c>
      <c r="B194" t="s">
        <v>12</v>
      </c>
      <c r="C194">
        <v>8</v>
      </c>
      <c r="D194">
        <v>8</v>
      </c>
      <c r="E194">
        <v>8</v>
      </c>
      <c r="F194">
        <v>2050</v>
      </c>
      <c r="G194" t="s">
        <v>13</v>
      </c>
      <c r="H194" t="s">
        <v>21</v>
      </c>
      <c r="I194" t="s">
        <v>18</v>
      </c>
      <c r="J194">
        <f t="shared" si="43"/>
        <v>0</v>
      </c>
      <c r="K194">
        <f t="shared" si="43"/>
        <v>0</v>
      </c>
      <c r="L194" t="str">
        <f>VLOOKUP(A194,Countries!$H$1:$J$43,3)</f>
        <v>3-Central Europe</v>
      </c>
    </row>
    <row r="195" spans="1:12" x14ac:dyDescent="0.35">
      <c r="A195" t="s">
        <v>50</v>
      </c>
      <c r="B195" t="s">
        <v>12</v>
      </c>
      <c r="C195">
        <v>11</v>
      </c>
      <c r="D195">
        <v>11</v>
      </c>
      <c r="E195">
        <v>11</v>
      </c>
      <c r="F195">
        <v>2050</v>
      </c>
      <c r="G195" t="s">
        <v>13</v>
      </c>
      <c r="H195" t="s">
        <v>21</v>
      </c>
      <c r="I195" t="s">
        <v>18</v>
      </c>
      <c r="J195">
        <f t="shared" si="43"/>
        <v>0</v>
      </c>
      <c r="K195">
        <f t="shared" si="43"/>
        <v>0</v>
      </c>
      <c r="L195" t="str">
        <f>VLOOKUP(A195,Countries!$H$1:$J$43,3)</f>
        <v>3-Central Europe</v>
      </c>
    </row>
    <row r="196" spans="1:12" x14ac:dyDescent="0.35">
      <c r="A196" t="s">
        <v>37</v>
      </c>
      <c r="B196" t="s">
        <v>12</v>
      </c>
      <c r="C196">
        <v>16</v>
      </c>
      <c r="D196">
        <v>16.5</v>
      </c>
      <c r="E196">
        <v>17</v>
      </c>
      <c r="F196">
        <v>2050</v>
      </c>
      <c r="G196" t="s">
        <v>13</v>
      </c>
      <c r="H196" t="s">
        <v>21</v>
      </c>
      <c r="I196" t="s">
        <v>18</v>
      </c>
      <c r="J196">
        <f t="shared" si="43"/>
        <v>0.5</v>
      </c>
      <c r="K196">
        <f t="shared" si="43"/>
        <v>0.5</v>
      </c>
      <c r="L196" t="str">
        <f>VLOOKUP(A196,Countries!$H$1:$J$43,3)</f>
        <v>3-Central Europe</v>
      </c>
    </row>
    <row r="197" spans="1:12" x14ac:dyDescent="0.35">
      <c r="A197" t="s">
        <v>11</v>
      </c>
      <c r="B197" t="s">
        <v>12</v>
      </c>
      <c r="C197">
        <v>13</v>
      </c>
      <c r="D197">
        <v>15</v>
      </c>
      <c r="E197">
        <v>17</v>
      </c>
      <c r="F197">
        <v>2050</v>
      </c>
      <c r="G197" t="s">
        <v>13</v>
      </c>
      <c r="H197" t="s">
        <v>21</v>
      </c>
      <c r="I197" t="s">
        <v>18</v>
      </c>
      <c r="J197">
        <f t="shared" si="43"/>
        <v>2</v>
      </c>
      <c r="K197">
        <f t="shared" si="43"/>
        <v>2</v>
      </c>
      <c r="L197" t="str">
        <f>VLOOKUP(A197,Countries!$H$1:$J$43,3)</f>
        <v>3-Central Europe</v>
      </c>
    </row>
    <row r="198" spans="1:12" x14ac:dyDescent="0.35">
      <c r="A198" t="s">
        <v>52</v>
      </c>
      <c r="B198" t="s">
        <v>12</v>
      </c>
      <c r="C198">
        <v>11</v>
      </c>
      <c r="D198">
        <v>12</v>
      </c>
      <c r="E198">
        <v>13</v>
      </c>
      <c r="F198">
        <v>2050</v>
      </c>
      <c r="G198" t="s">
        <v>13</v>
      </c>
      <c r="H198" t="s">
        <v>21</v>
      </c>
      <c r="I198" t="s">
        <v>18</v>
      </c>
      <c r="J198">
        <f t="shared" si="43"/>
        <v>1</v>
      </c>
      <c r="K198">
        <f t="shared" si="43"/>
        <v>1</v>
      </c>
      <c r="L198" t="str">
        <f>VLOOKUP(A198,Countries!$H$1:$J$43,3)</f>
        <v>3-Central Europe</v>
      </c>
    </row>
    <row r="199" spans="1:12" x14ac:dyDescent="0.35">
      <c r="A199" t="s">
        <v>57</v>
      </c>
      <c r="B199" t="s">
        <v>12</v>
      </c>
      <c r="C199">
        <v>7</v>
      </c>
      <c r="D199">
        <v>9.5</v>
      </c>
      <c r="E199">
        <v>12</v>
      </c>
      <c r="F199">
        <v>2050</v>
      </c>
      <c r="G199" t="s">
        <v>13</v>
      </c>
      <c r="H199" t="s">
        <v>21</v>
      </c>
      <c r="I199" t="s">
        <v>18</v>
      </c>
      <c r="J199">
        <f t="shared" si="43"/>
        <v>2.5</v>
      </c>
      <c r="K199">
        <f t="shared" si="43"/>
        <v>2.5</v>
      </c>
      <c r="L199" t="str">
        <f>VLOOKUP(A199,Countries!$H$1:$J$43,3)</f>
        <v>3-Central Europe</v>
      </c>
    </row>
    <row r="200" spans="1:12" x14ac:dyDescent="0.35">
      <c r="A200" t="s">
        <v>36</v>
      </c>
      <c r="B200" t="s">
        <v>12</v>
      </c>
      <c r="C200">
        <v>18</v>
      </c>
      <c r="D200">
        <v>19</v>
      </c>
      <c r="E200">
        <v>20</v>
      </c>
      <c r="F200">
        <v>2050</v>
      </c>
      <c r="G200" t="s">
        <v>13</v>
      </c>
      <c r="H200" t="s">
        <v>21</v>
      </c>
      <c r="I200" t="s">
        <v>18</v>
      </c>
      <c r="J200">
        <f t="shared" si="43"/>
        <v>1</v>
      </c>
      <c r="K200">
        <f t="shared" si="43"/>
        <v>1</v>
      </c>
      <c r="L200" t="str">
        <f>VLOOKUP(A200,Countries!$H$1:$J$43,3)</f>
        <v>3-Central Europe</v>
      </c>
    </row>
    <row r="201" spans="1:12" x14ac:dyDescent="0.35">
      <c r="A201" t="s">
        <v>44</v>
      </c>
      <c r="B201" t="s">
        <v>12</v>
      </c>
      <c r="C201">
        <v>4</v>
      </c>
      <c r="D201">
        <v>7</v>
      </c>
      <c r="E201">
        <v>10</v>
      </c>
      <c r="F201">
        <v>2050</v>
      </c>
      <c r="G201" t="s">
        <v>13</v>
      </c>
      <c r="H201" t="s">
        <v>21</v>
      </c>
      <c r="I201" t="s">
        <v>18</v>
      </c>
      <c r="J201">
        <f t="shared" si="43"/>
        <v>3</v>
      </c>
      <c r="K201">
        <f t="shared" si="43"/>
        <v>3</v>
      </c>
      <c r="L201" t="str">
        <f>VLOOKUP(A201,Countries!$H$1:$J$43,3)</f>
        <v>3-Central Europe</v>
      </c>
    </row>
    <row r="202" spans="1:12" x14ac:dyDescent="0.35">
      <c r="A202" t="s">
        <v>54</v>
      </c>
      <c r="B202" t="s">
        <v>12</v>
      </c>
      <c r="C202">
        <v>8</v>
      </c>
      <c r="D202">
        <v>10</v>
      </c>
      <c r="E202">
        <v>12</v>
      </c>
      <c r="F202">
        <v>2050</v>
      </c>
      <c r="G202" t="s">
        <v>13</v>
      </c>
      <c r="H202" t="s">
        <v>21</v>
      </c>
      <c r="I202" t="s">
        <v>18</v>
      </c>
      <c r="J202">
        <f t="shared" si="43"/>
        <v>2</v>
      </c>
      <c r="K202">
        <f t="shared" si="43"/>
        <v>2</v>
      </c>
      <c r="L202" t="str">
        <f>VLOOKUP(A202,Countries!$H$1:$J$43,3)</f>
        <v>3-Central Europe</v>
      </c>
    </row>
    <row r="203" spans="1:12" x14ac:dyDescent="0.35">
      <c r="A203" t="s">
        <v>16</v>
      </c>
      <c r="B203" t="s">
        <v>12</v>
      </c>
      <c r="C203">
        <v>28</v>
      </c>
      <c r="D203">
        <v>31</v>
      </c>
      <c r="E203">
        <v>34</v>
      </c>
      <c r="F203">
        <v>2050</v>
      </c>
      <c r="G203" t="s">
        <v>13</v>
      </c>
      <c r="H203" t="s">
        <v>21</v>
      </c>
      <c r="I203" t="s">
        <v>18</v>
      </c>
      <c r="J203">
        <f t="shared" si="43"/>
        <v>3</v>
      </c>
      <c r="K203">
        <f t="shared" si="43"/>
        <v>3</v>
      </c>
      <c r="L203" t="str">
        <f>VLOOKUP(A203,Countries!$H$1:$J$43,3)</f>
        <v>3-Central Europe</v>
      </c>
    </row>
    <row r="204" spans="1:12" x14ac:dyDescent="0.35">
      <c r="A204" t="s">
        <v>56</v>
      </c>
      <c r="B204" t="s">
        <v>12</v>
      </c>
      <c r="C204">
        <v>40</v>
      </c>
      <c r="D204">
        <v>42.5</v>
      </c>
      <c r="E204">
        <v>45</v>
      </c>
      <c r="F204">
        <v>2050</v>
      </c>
      <c r="G204" t="s">
        <v>13</v>
      </c>
      <c r="H204" t="s">
        <v>21</v>
      </c>
      <c r="I204" t="s">
        <v>18</v>
      </c>
      <c r="J204">
        <f t="shared" si="43"/>
        <v>2.5</v>
      </c>
      <c r="K204">
        <f t="shared" si="43"/>
        <v>2.5</v>
      </c>
      <c r="L204" t="str">
        <f>VLOOKUP(A204,Countries!$H$1:$J$43,3)</f>
        <v>4-Southern Europe</v>
      </c>
    </row>
    <row r="205" spans="1:12" x14ac:dyDescent="0.35">
      <c r="A205" t="s">
        <v>65</v>
      </c>
      <c r="B205" t="s">
        <v>12</v>
      </c>
      <c r="C205">
        <v>34</v>
      </c>
      <c r="D205">
        <v>36</v>
      </c>
      <c r="E205">
        <v>38</v>
      </c>
      <c r="F205">
        <v>2050</v>
      </c>
      <c r="G205" t="s">
        <v>13</v>
      </c>
      <c r="H205" t="s">
        <v>21</v>
      </c>
      <c r="I205" t="s">
        <v>18</v>
      </c>
      <c r="J205">
        <f t="shared" si="43"/>
        <v>2</v>
      </c>
      <c r="K205">
        <f t="shared" si="43"/>
        <v>2</v>
      </c>
      <c r="L205" t="str">
        <f>VLOOKUP(A205,Countries!$H$1:$J$43,3)</f>
        <v>4-Southern Europe</v>
      </c>
    </row>
    <row r="206" spans="1:12" x14ac:dyDescent="0.35">
      <c r="A206" t="s">
        <v>66</v>
      </c>
      <c r="B206" t="s">
        <v>12</v>
      </c>
      <c r="C206">
        <v>35</v>
      </c>
      <c r="D206">
        <v>37</v>
      </c>
      <c r="E206">
        <v>39</v>
      </c>
      <c r="F206">
        <v>2050</v>
      </c>
      <c r="G206" t="s">
        <v>13</v>
      </c>
      <c r="H206" t="s">
        <v>21</v>
      </c>
      <c r="I206" t="s">
        <v>18</v>
      </c>
      <c r="J206">
        <f t="shared" si="43"/>
        <v>2</v>
      </c>
      <c r="K206">
        <f t="shared" si="43"/>
        <v>2</v>
      </c>
      <c r="L206" t="str">
        <f>VLOOKUP(A206,Countries!$H$1:$J$43,3)</f>
        <v>4-Southern Europe</v>
      </c>
    </row>
    <row r="207" spans="1:12" x14ac:dyDescent="0.35">
      <c r="A207" t="s">
        <v>67</v>
      </c>
      <c r="B207" t="s">
        <v>12</v>
      </c>
      <c r="C207">
        <v>48</v>
      </c>
      <c r="D207">
        <v>52</v>
      </c>
      <c r="E207">
        <v>56</v>
      </c>
      <c r="F207">
        <v>2050</v>
      </c>
      <c r="G207" t="s">
        <v>13</v>
      </c>
      <c r="H207" t="s">
        <v>21</v>
      </c>
      <c r="I207" t="s">
        <v>18</v>
      </c>
      <c r="J207">
        <f t="shared" si="43"/>
        <v>4</v>
      </c>
      <c r="K207">
        <f t="shared" si="43"/>
        <v>4</v>
      </c>
      <c r="L207" t="str">
        <f>VLOOKUP(A207,Countries!$H$1:$J$43,3)</f>
        <v>4-Southern Europe</v>
      </c>
    </row>
    <row r="208" spans="1:12" x14ac:dyDescent="0.35">
      <c r="A208" t="s">
        <v>68</v>
      </c>
      <c r="B208" t="s">
        <v>12</v>
      </c>
      <c r="C208">
        <v>26</v>
      </c>
      <c r="D208">
        <v>28</v>
      </c>
      <c r="E208">
        <v>30</v>
      </c>
      <c r="F208">
        <v>2050</v>
      </c>
      <c r="G208" t="s">
        <v>13</v>
      </c>
      <c r="H208" t="s">
        <v>21</v>
      </c>
      <c r="I208" t="s">
        <v>18</v>
      </c>
      <c r="J208">
        <f t="shared" si="43"/>
        <v>2</v>
      </c>
      <c r="K208">
        <f t="shared" si="43"/>
        <v>2</v>
      </c>
      <c r="L208" t="str">
        <f>VLOOKUP(A208,Countries!$H$1:$J$43,3)</f>
        <v>4-Southern Europe</v>
      </c>
    </row>
    <row r="209" spans="1:12" x14ac:dyDescent="0.35">
      <c r="A209" t="s">
        <v>53</v>
      </c>
      <c r="B209" t="s">
        <v>12</v>
      </c>
      <c r="C209">
        <v>10</v>
      </c>
      <c r="D209">
        <v>10.5</v>
      </c>
      <c r="E209">
        <v>11</v>
      </c>
      <c r="F209">
        <v>2050</v>
      </c>
      <c r="G209" t="s">
        <v>13</v>
      </c>
      <c r="H209" t="s">
        <v>21</v>
      </c>
      <c r="I209" t="s">
        <v>18</v>
      </c>
      <c r="J209">
        <f t="shared" si="43"/>
        <v>0.5</v>
      </c>
      <c r="K209">
        <f t="shared" si="43"/>
        <v>0.5</v>
      </c>
      <c r="L209" t="str">
        <f>VLOOKUP(A209,Countries!$H$1:$J$43,3)</f>
        <v>4-Southern Europe</v>
      </c>
    </row>
    <row r="210" spans="1:12" x14ac:dyDescent="0.35">
      <c r="A210" t="s">
        <v>40</v>
      </c>
      <c r="B210" t="s">
        <v>12</v>
      </c>
      <c r="C210">
        <v>18</v>
      </c>
      <c r="D210">
        <v>20</v>
      </c>
      <c r="E210">
        <v>22</v>
      </c>
      <c r="F210">
        <v>2050</v>
      </c>
      <c r="G210" t="s">
        <v>13</v>
      </c>
      <c r="H210" t="s">
        <v>21</v>
      </c>
      <c r="I210" t="s">
        <v>18</v>
      </c>
      <c r="J210">
        <f t="shared" si="43"/>
        <v>2</v>
      </c>
      <c r="K210">
        <f t="shared" si="43"/>
        <v>2</v>
      </c>
      <c r="L210" t="str">
        <f>VLOOKUP(A210,Countries!$H$1:$J$43,3)</f>
        <v>4-Southern Europe</v>
      </c>
    </row>
    <row r="211" spans="1:12" x14ac:dyDescent="0.35">
      <c r="A211" t="s">
        <v>27</v>
      </c>
      <c r="B211" t="s">
        <v>12</v>
      </c>
      <c r="C211">
        <v>18</v>
      </c>
      <c r="D211">
        <v>18.5</v>
      </c>
      <c r="E211">
        <v>19</v>
      </c>
      <c r="F211">
        <v>2050</v>
      </c>
      <c r="G211" t="s">
        <v>13</v>
      </c>
      <c r="H211" t="s">
        <v>21</v>
      </c>
      <c r="I211" t="s">
        <v>18</v>
      </c>
      <c r="J211">
        <f t="shared" si="43"/>
        <v>0.5</v>
      </c>
      <c r="K211">
        <f t="shared" si="43"/>
        <v>0.5</v>
      </c>
      <c r="L211" t="str">
        <f>VLOOKUP(A211,Countries!$H$1:$J$43,3)</f>
        <v>4-Southern Europe</v>
      </c>
    </row>
    <row r="212" spans="1:12" x14ac:dyDescent="0.35">
      <c r="A212" t="s">
        <v>43</v>
      </c>
      <c r="B212" t="s">
        <v>12</v>
      </c>
      <c r="C212">
        <v>26</v>
      </c>
      <c r="D212">
        <v>27.5</v>
      </c>
      <c r="E212">
        <v>29</v>
      </c>
      <c r="F212">
        <v>2050</v>
      </c>
      <c r="G212" t="s">
        <v>13</v>
      </c>
      <c r="H212" t="s">
        <v>21</v>
      </c>
      <c r="I212" t="s">
        <v>18</v>
      </c>
      <c r="J212">
        <f t="shared" si="43"/>
        <v>1.5</v>
      </c>
      <c r="K212">
        <f t="shared" si="43"/>
        <v>1.5</v>
      </c>
      <c r="L212" t="str">
        <f>VLOOKUP(A212,Countries!$H$1:$J$43,3)</f>
        <v>4-Southern Europe</v>
      </c>
    </row>
    <row r="213" spans="1:12" x14ac:dyDescent="0.35">
      <c r="A213" t="s">
        <v>69</v>
      </c>
      <c r="B213" t="s">
        <v>12</v>
      </c>
      <c r="C213">
        <v>23</v>
      </c>
      <c r="D213">
        <v>25.5</v>
      </c>
      <c r="E213">
        <v>28</v>
      </c>
      <c r="F213">
        <v>2050</v>
      </c>
      <c r="G213" t="s">
        <v>13</v>
      </c>
      <c r="H213" t="s">
        <v>21</v>
      </c>
      <c r="I213" t="s">
        <v>18</v>
      </c>
      <c r="J213">
        <f t="shared" si="43"/>
        <v>2.5</v>
      </c>
      <c r="K213">
        <f t="shared" si="43"/>
        <v>2.5</v>
      </c>
      <c r="L213" t="str">
        <f>VLOOKUP(A213,Countries!$H$1:$J$43,3)</f>
        <v>4-Southern Europe</v>
      </c>
    </row>
    <row r="214" spans="1:12" x14ac:dyDescent="0.35">
      <c r="A214" t="s">
        <v>70</v>
      </c>
      <c r="B214" t="s">
        <v>12</v>
      </c>
      <c r="C214">
        <v>4</v>
      </c>
      <c r="D214">
        <v>5.5</v>
      </c>
      <c r="E214">
        <v>7</v>
      </c>
      <c r="F214">
        <v>2050</v>
      </c>
      <c r="G214" t="s">
        <v>13</v>
      </c>
      <c r="H214" t="s">
        <v>21</v>
      </c>
      <c r="I214" t="s">
        <v>18</v>
      </c>
      <c r="J214">
        <f t="shared" si="43"/>
        <v>1.5</v>
      </c>
      <c r="K214">
        <f t="shared" si="43"/>
        <v>1.5</v>
      </c>
      <c r="L214" t="str">
        <f>VLOOKUP(A214,Countries!$H$1:$J$43,3)</f>
        <v>3-Central Europe</v>
      </c>
    </row>
    <row r="215" spans="1:12" x14ac:dyDescent="0.35">
      <c r="A215" t="s">
        <v>71</v>
      </c>
      <c r="B215" t="s">
        <v>12</v>
      </c>
      <c r="C215">
        <v>6</v>
      </c>
      <c r="D215">
        <v>6.5</v>
      </c>
      <c r="E215">
        <v>7</v>
      </c>
      <c r="F215">
        <v>2050</v>
      </c>
      <c r="G215" t="s">
        <v>13</v>
      </c>
      <c r="H215" t="s">
        <v>21</v>
      </c>
      <c r="I215" t="s">
        <v>18</v>
      </c>
      <c r="J215">
        <f t="shared" si="43"/>
        <v>0.5</v>
      </c>
      <c r="K215">
        <f t="shared" si="43"/>
        <v>0.5</v>
      </c>
      <c r="L215" t="str">
        <f>VLOOKUP(A215,Countries!$H$1:$J$43,3)</f>
        <v>3-Central Europe</v>
      </c>
    </row>
    <row r="216" spans="1:12" x14ac:dyDescent="0.35">
      <c r="A216" t="s">
        <v>72</v>
      </c>
      <c r="B216" t="s">
        <v>12</v>
      </c>
      <c r="C216">
        <v>0</v>
      </c>
      <c r="D216">
        <v>4</v>
      </c>
      <c r="E216">
        <v>8</v>
      </c>
      <c r="F216">
        <v>2050</v>
      </c>
      <c r="G216" t="s">
        <v>13</v>
      </c>
      <c r="H216" t="s">
        <v>21</v>
      </c>
      <c r="I216" t="s">
        <v>18</v>
      </c>
      <c r="J216">
        <f t="shared" si="43"/>
        <v>4</v>
      </c>
      <c r="K216">
        <f t="shared" si="43"/>
        <v>4</v>
      </c>
      <c r="L216" t="str">
        <f>VLOOKUP(A216,Countries!$H$1:$J$43,3)</f>
        <v>3-Central Europe</v>
      </c>
    </row>
    <row r="217" spans="1:12" x14ac:dyDescent="0.35">
      <c r="A217" t="s">
        <v>73</v>
      </c>
      <c r="B217" t="s">
        <v>12</v>
      </c>
      <c r="C217">
        <v>4</v>
      </c>
      <c r="D217">
        <v>5.5</v>
      </c>
      <c r="E217">
        <v>7</v>
      </c>
      <c r="F217">
        <v>2050</v>
      </c>
      <c r="G217" t="s">
        <v>13</v>
      </c>
      <c r="H217" t="s">
        <v>21</v>
      </c>
      <c r="I217" t="s">
        <v>18</v>
      </c>
      <c r="J217">
        <f t="shared" si="43"/>
        <v>1.5</v>
      </c>
      <c r="K217">
        <f t="shared" si="43"/>
        <v>1.5</v>
      </c>
      <c r="L217" t="str">
        <f>VLOOKUP(A217,Countries!$H$1:$J$43,3)</f>
        <v>3-Central Europe</v>
      </c>
    </row>
    <row r="218" spans="1:12" x14ac:dyDescent="0.35">
      <c r="A218" t="s">
        <v>74</v>
      </c>
      <c r="B218" t="s">
        <v>12</v>
      </c>
      <c r="C218">
        <v>17</v>
      </c>
      <c r="D218">
        <v>18.5</v>
      </c>
      <c r="E218">
        <v>20</v>
      </c>
      <c r="F218">
        <v>2050</v>
      </c>
      <c r="G218" t="s">
        <v>13</v>
      </c>
      <c r="H218" t="s">
        <v>21</v>
      </c>
      <c r="I218" t="s">
        <v>18</v>
      </c>
      <c r="J218">
        <f t="shared" si="43"/>
        <v>1.5</v>
      </c>
      <c r="K218">
        <f t="shared" si="43"/>
        <v>1.5</v>
      </c>
      <c r="L218" t="str">
        <f>VLOOKUP(A218,Countries!$H$1:$J$43,3)</f>
        <v>4-Southern Europe</v>
      </c>
    </row>
    <row r="219" spans="1:12" x14ac:dyDescent="0.35">
      <c r="A219" t="s">
        <v>45</v>
      </c>
      <c r="B219" t="s">
        <v>12</v>
      </c>
      <c r="C219">
        <v>16</v>
      </c>
      <c r="D219">
        <v>24.5</v>
      </c>
      <c r="E219">
        <v>33</v>
      </c>
      <c r="F219">
        <v>2080</v>
      </c>
      <c r="G219" t="s">
        <v>13</v>
      </c>
      <c r="H219" t="s">
        <v>21</v>
      </c>
      <c r="I219" t="s">
        <v>18</v>
      </c>
      <c r="J219">
        <f t="shared" si="43"/>
        <v>8.5</v>
      </c>
      <c r="K219">
        <f t="shared" si="43"/>
        <v>8.5</v>
      </c>
      <c r="L219" t="str">
        <f>VLOOKUP(A219,Countries!$H$1:$J$43,3)</f>
        <v>2-Northern Europe</v>
      </c>
    </row>
    <row r="220" spans="1:12" x14ac:dyDescent="0.35">
      <c r="A220" t="s">
        <v>22</v>
      </c>
      <c r="B220" t="s">
        <v>12</v>
      </c>
      <c r="C220">
        <v>10</v>
      </c>
      <c r="D220">
        <v>17</v>
      </c>
      <c r="E220">
        <v>24</v>
      </c>
      <c r="F220">
        <v>2080</v>
      </c>
      <c r="G220" t="s">
        <v>13</v>
      </c>
      <c r="H220" t="s">
        <v>21</v>
      </c>
      <c r="I220" t="s">
        <v>18</v>
      </c>
      <c r="J220">
        <f t="shared" si="43"/>
        <v>7</v>
      </c>
      <c r="K220">
        <f t="shared" si="43"/>
        <v>7</v>
      </c>
      <c r="L220" t="str">
        <f>VLOOKUP(A220,Countries!$H$1:$J$43,3)</f>
        <v>2-Northern Europe</v>
      </c>
    </row>
    <row r="221" spans="1:12" x14ac:dyDescent="0.35">
      <c r="A221" t="s">
        <v>38</v>
      </c>
      <c r="B221" t="s">
        <v>12</v>
      </c>
      <c r="C221">
        <v>14</v>
      </c>
      <c r="D221">
        <v>21.5</v>
      </c>
      <c r="E221">
        <v>29</v>
      </c>
      <c r="F221">
        <v>2080</v>
      </c>
      <c r="G221" t="s">
        <v>13</v>
      </c>
      <c r="H221" t="s">
        <v>21</v>
      </c>
      <c r="I221" t="s">
        <v>18</v>
      </c>
      <c r="J221">
        <f t="shared" si="43"/>
        <v>7.5</v>
      </c>
      <c r="K221">
        <f t="shared" si="43"/>
        <v>7.5</v>
      </c>
      <c r="L221" t="str">
        <f>VLOOKUP(A221,Countries!$H$1:$J$43,3)</f>
        <v>2-Northern Europe</v>
      </c>
    </row>
    <row r="222" spans="1:12" x14ac:dyDescent="0.35">
      <c r="A222" t="s">
        <v>51</v>
      </c>
      <c r="B222" t="s">
        <v>12</v>
      </c>
      <c r="C222">
        <v>24</v>
      </c>
      <c r="D222">
        <v>31.5</v>
      </c>
      <c r="E222">
        <v>39</v>
      </c>
      <c r="F222">
        <v>2080</v>
      </c>
      <c r="G222" t="s">
        <v>13</v>
      </c>
      <c r="H222" t="s">
        <v>21</v>
      </c>
      <c r="I222" t="s">
        <v>18</v>
      </c>
      <c r="J222">
        <f t="shared" si="43"/>
        <v>7.5</v>
      </c>
      <c r="K222">
        <f t="shared" si="43"/>
        <v>7.5</v>
      </c>
      <c r="L222" t="str">
        <f>VLOOKUP(A222,Countries!$H$1:$J$43,3)</f>
        <v>2-Northern Europe</v>
      </c>
    </row>
    <row r="223" spans="1:12" x14ac:dyDescent="0.35">
      <c r="A223" t="s">
        <v>55</v>
      </c>
      <c r="B223" t="s">
        <v>12</v>
      </c>
      <c r="C223">
        <v>13</v>
      </c>
      <c r="D223">
        <v>19</v>
      </c>
      <c r="E223">
        <v>25</v>
      </c>
      <c r="F223">
        <v>2080</v>
      </c>
      <c r="G223" t="s">
        <v>13</v>
      </c>
      <c r="H223" t="s">
        <v>21</v>
      </c>
      <c r="I223" t="s">
        <v>18</v>
      </c>
      <c r="J223">
        <f t="shared" si="43"/>
        <v>6</v>
      </c>
      <c r="K223">
        <f t="shared" si="43"/>
        <v>6</v>
      </c>
      <c r="L223" t="str">
        <f>VLOOKUP(A223,Countries!$H$1:$J$43,3)</f>
        <v>2-Northern Europe</v>
      </c>
    </row>
    <row r="224" spans="1:12" x14ac:dyDescent="0.35">
      <c r="A224" t="s">
        <v>41</v>
      </c>
      <c r="B224" t="s">
        <v>12</v>
      </c>
      <c r="C224">
        <v>14</v>
      </c>
      <c r="D224">
        <v>15.5</v>
      </c>
      <c r="E224">
        <v>17</v>
      </c>
      <c r="F224">
        <v>2080</v>
      </c>
      <c r="G224" t="s">
        <v>13</v>
      </c>
      <c r="H224" t="s">
        <v>21</v>
      </c>
      <c r="I224" t="s">
        <v>18</v>
      </c>
      <c r="J224">
        <f t="shared" si="43"/>
        <v>1.5</v>
      </c>
      <c r="K224">
        <f t="shared" si="43"/>
        <v>1.5</v>
      </c>
      <c r="L224" t="str">
        <f>VLOOKUP(A224,Countries!$H$1:$J$43,3)</f>
        <v>2-Northern Europe</v>
      </c>
    </row>
    <row r="225" spans="1:12" x14ac:dyDescent="0.35">
      <c r="A225" t="s">
        <v>39</v>
      </c>
      <c r="B225" t="s">
        <v>12</v>
      </c>
      <c r="C225">
        <v>9</v>
      </c>
      <c r="D225">
        <v>11.5</v>
      </c>
      <c r="E225">
        <v>14</v>
      </c>
      <c r="F225">
        <v>2080</v>
      </c>
      <c r="G225" t="s">
        <v>13</v>
      </c>
      <c r="H225" t="s">
        <v>21</v>
      </c>
      <c r="I225" t="s">
        <v>18</v>
      </c>
      <c r="J225">
        <f t="shared" si="43"/>
        <v>2.5</v>
      </c>
      <c r="K225">
        <f t="shared" si="43"/>
        <v>2.5</v>
      </c>
      <c r="L225" t="str">
        <f>VLOOKUP(A225,Countries!$H$1:$J$43,3)</f>
        <v>2-Northern Europe</v>
      </c>
    </row>
    <row r="226" spans="1:12" x14ac:dyDescent="0.35">
      <c r="A226" t="s">
        <v>48</v>
      </c>
      <c r="B226" t="s">
        <v>12</v>
      </c>
      <c r="C226">
        <v>9</v>
      </c>
      <c r="D226">
        <v>15</v>
      </c>
      <c r="E226">
        <v>21</v>
      </c>
      <c r="F226">
        <v>2080</v>
      </c>
      <c r="G226" t="s">
        <v>13</v>
      </c>
      <c r="H226" t="s">
        <v>21</v>
      </c>
      <c r="I226" t="s">
        <v>18</v>
      </c>
      <c r="J226">
        <f t="shared" si="43"/>
        <v>6</v>
      </c>
      <c r="K226">
        <f t="shared" si="43"/>
        <v>6</v>
      </c>
      <c r="L226" t="str">
        <f>VLOOKUP(A226,Countries!$H$1:$J$43,3)</f>
        <v>2-Northern Europe</v>
      </c>
    </row>
    <row r="227" spans="1:12" x14ac:dyDescent="0.35">
      <c r="A227" t="s">
        <v>46</v>
      </c>
      <c r="B227" t="s">
        <v>12</v>
      </c>
      <c r="C227">
        <v>7</v>
      </c>
      <c r="D227">
        <v>14</v>
      </c>
      <c r="E227">
        <v>21</v>
      </c>
      <c r="F227">
        <v>2080</v>
      </c>
      <c r="G227" t="s">
        <v>13</v>
      </c>
      <c r="H227" t="s">
        <v>21</v>
      </c>
      <c r="I227" t="s">
        <v>18</v>
      </c>
      <c r="J227">
        <f t="shared" si="43"/>
        <v>7</v>
      </c>
      <c r="K227">
        <f t="shared" si="43"/>
        <v>7</v>
      </c>
      <c r="L227" t="str">
        <f>VLOOKUP(A227,Countries!$H$1:$J$43,3)</f>
        <v>2-Northern Europe</v>
      </c>
    </row>
    <row r="228" spans="1:12" x14ac:dyDescent="0.35">
      <c r="A228" t="s">
        <v>42</v>
      </c>
      <c r="B228" t="s">
        <v>12</v>
      </c>
      <c r="C228">
        <v>9</v>
      </c>
      <c r="D228">
        <v>16</v>
      </c>
      <c r="E228">
        <v>23</v>
      </c>
      <c r="F228">
        <v>2080</v>
      </c>
      <c r="G228" t="s">
        <v>13</v>
      </c>
      <c r="H228" t="s">
        <v>21</v>
      </c>
      <c r="I228" t="s">
        <v>18</v>
      </c>
      <c r="J228">
        <f t="shared" si="43"/>
        <v>7</v>
      </c>
      <c r="K228">
        <f t="shared" si="43"/>
        <v>7</v>
      </c>
      <c r="L228" t="str">
        <f>VLOOKUP(A228,Countries!$H$1:$J$43,3)</f>
        <v>3-Central Europe</v>
      </c>
    </row>
    <row r="229" spans="1:12" x14ac:dyDescent="0.35">
      <c r="A229" t="s">
        <v>34</v>
      </c>
      <c r="B229" t="s">
        <v>12</v>
      </c>
      <c r="C229">
        <v>8</v>
      </c>
      <c r="D229">
        <v>13.5</v>
      </c>
      <c r="E229">
        <v>19</v>
      </c>
      <c r="F229">
        <v>2080</v>
      </c>
      <c r="G229" t="s">
        <v>13</v>
      </c>
      <c r="H229" t="s">
        <v>21</v>
      </c>
      <c r="I229" t="s">
        <v>18</v>
      </c>
      <c r="J229">
        <f t="shared" si="43"/>
        <v>5.5</v>
      </c>
      <c r="K229">
        <f t="shared" si="43"/>
        <v>5.5</v>
      </c>
      <c r="L229" t="str">
        <f>VLOOKUP(A229,Countries!$H$1:$J$43,3)</f>
        <v>3-Central Europe</v>
      </c>
    </row>
    <row r="230" spans="1:12" x14ac:dyDescent="0.35">
      <c r="A230" t="s">
        <v>50</v>
      </c>
      <c r="B230" t="s">
        <v>12</v>
      </c>
      <c r="C230">
        <v>11</v>
      </c>
      <c r="D230">
        <v>18</v>
      </c>
      <c r="E230">
        <v>25</v>
      </c>
      <c r="F230">
        <v>2080</v>
      </c>
      <c r="G230" t="s">
        <v>13</v>
      </c>
      <c r="H230" t="s">
        <v>21</v>
      </c>
      <c r="I230" t="s">
        <v>18</v>
      </c>
      <c r="J230">
        <f t="shared" si="43"/>
        <v>7</v>
      </c>
      <c r="K230">
        <f t="shared" si="43"/>
        <v>7</v>
      </c>
      <c r="L230" t="str">
        <f>VLOOKUP(A230,Countries!$H$1:$J$43,3)</f>
        <v>3-Central Europe</v>
      </c>
    </row>
    <row r="231" spans="1:12" x14ac:dyDescent="0.35">
      <c r="A231" t="s">
        <v>37</v>
      </c>
      <c r="B231" t="s">
        <v>12</v>
      </c>
      <c r="C231">
        <v>17</v>
      </c>
      <c r="D231">
        <v>23</v>
      </c>
      <c r="E231">
        <v>29</v>
      </c>
      <c r="F231">
        <v>2080</v>
      </c>
      <c r="G231" t="s">
        <v>13</v>
      </c>
      <c r="H231" t="s">
        <v>21</v>
      </c>
      <c r="I231" t="s">
        <v>18</v>
      </c>
      <c r="J231">
        <f t="shared" si="43"/>
        <v>6</v>
      </c>
      <c r="K231">
        <f t="shared" si="43"/>
        <v>6</v>
      </c>
      <c r="L231" t="str">
        <f>VLOOKUP(A231,Countries!$H$1:$J$43,3)</f>
        <v>3-Central Europe</v>
      </c>
    </row>
    <row r="232" spans="1:12" x14ac:dyDescent="0.35">
      <c r="A232" t="s">
        <v>11</v>
      </c>
      <c r="B232" t="s">
        <v>12</v>
      </c>
      <c r="C232">
        <v>10</v>
      </c>
      <c r="D232">
        <v>19</v>
      </c>
      <c r="E232">
        <v>28</v>
      </c>
      <c r="F232">
        <v>2080</v>
      </c>
      <c r="G232" t="s">
        <v>13</v>
      </c>
      <c r="H232" t="s">
        <v>21</v>
      </c>
      <c r="I232" t="s">
        <v>18</v>
      </c>
      <c r="J232">
        <f t="shared" si="43"/>
        <v>9</v>
      </c>
      <c r="K232">
        <f t="shared" si="43"/>
        <v>9</v>
      </c>
      <c r="L232" t="str">
        <f>VLOOKUP(A232,Countries!$H$1:$J$43,3)</f>
        <v>3-Central Europe</v>
      </c>
    </row>
    <row r="233" spans="1:12" x14ac:dyDescent="0.35">
      <c r="A233" t="s">
        <v>52</v>
      </c>
      <c r="B233" t="s">
        <v>12</v>
      </c>
      <c r="C233">
        <v>11</v>
      </c>
      <c r="D233">
        <v>18</v>
      </c>
      <c r="E233">
        <v>25</v>
      </c>
      <c r="F233">
        <v>2080</v>
      </c>
      <c r="G233" t="s">
        <v>13</v>
      </c>
      <c r="H233" t="s">
        <v>21</v>
      </c>
      <c r="I233" t="s">
        <v>18</v>
      </c>
      <c r="J233">
        <f t="shared" si="43"/>
        <v>7</v>
      </c>
      <c r="K233">
        <f t="shared" si="43"/>
        <v>7</v>
      </c>
      <c r="L233" t="str">
        <f>VLOOKUP(A233,Countries!$H$1:$J$43,3)</f>
        <v>3-Central Europe</v>
      </c>
    </row>
    <row r="234" spans="1:12" x14ac:dyDescent="0.35">
      <c r="A234" t="s">
        <v>57</v>
      </c>
      <c r="B234" t="s">
        <v>12</v>
      </c>
      <c r="C234">
        <v>7</v>
      </c>
      <c r="D234">
        <v>15.5</v>
      </c>
      <c r="E234">
        <v>24</v>
      </c>
      <c r="F234">
        <v>2080</v>
      </c>
      <c r="G234" t="s">
        <v>13</v>
      </c>
      <c r="H234" t="s">
        <v>21</v>
      </c>
      <c r="I234" t="s">
        <v>18</v>
      </c>
      <c r="J234">
        <f t="shared" si="43"/>
        <v>8.5</v>
      </c>
      <c r="K234">
        <f t="shared" si="43"/>
        <v>8.5</v>
      </c>
      <c r="L234" t="str">
        <f>VLOOKUP(A234,Countries!$H$1:$J$43,3)</f>
        <v>3-Central Europe</v>
      </c>
    </row>
    <row r="235" spans="1:12" x14ac:dyDescent="0.35">
      <c r="A235" t="s">
        <v>36</v>
      </c>
      <c r="B235" t="s">
        <v>12</v>
      </c>
      <c r="C235">
        <v>15</v>
      </c>
      <c r="D235">
        <v>24</v>
      </c>
      <c r="E235">
        <v>33</v>
      </c>
      <c r="F235">
        <v>2080</v>
      </c>
      <c r="G235" t="s">
        <v>13</v>
      </c>
      <c r="H235" t="s">
        <v>21</v>
      </c>
      <c r="I235" t="s">
        <v>18</v>
      </c>
      <c r="J235">
        <f t="shared" si="43"/>
        <v>9</v>
      </c>
      <c r="K235">
        <f t="shared" si="43"/>
        <v>9</v>
      </c>
      <c r="L235" t="str">
        <f>VLOOKUP(A235,Countries!$H$1:$J$43,3)</f>
        <v>3-Central Europe</v>
      </c>
    </row>
    <row r="236" spans="1:12" x14ac:dyDescent="0.35">
      <c r="A236" t="s">
        <v>44</v>
      </c>
      <c r="B236" t="s">
        <v>12</v>
      </c>
      <c r="C236">
        <v>0</v>
      </c>
      <c r="D236">
        <v>10</v>
      </c>
      <c r="E236">
        <v>20</v>
      </c>
      <c r="F236">
        <v>2080</v>
      </c>
      <c r="G236" t="s">
        <v>13</v>
      </c>
      <c r="H236" t="s">
        <v>21</v>
      </c>
      <c r="I236" t="s">
        <v>18</v>
      </c>
      <c r="J236">
        <f t="shared" si="43"/>
        <v>10</v>
      </c>
      <c r="K236">
        <f t="shared" si="43"/>
        <v>10</v>
      </c>
      <c r="L236" t="str">
        <f>VLOOKUP(A236,Countries!$H$1:$J$43,3)</f>
        <v>3-Central Europe</v>
      </c>
    </row>
    <row r="237" spans="1:12" x14ac:dyDescent="0.35">
      <c r="A237" t="s">
        <v>54</v>
      </c>
      <c r="B237" t="s">
        <v>12</v>
      </c>
      <c r="C237">
        <v>5</v>
      </c>
      <c r="D237">
        <v>13.5</v>
      </c>
      <c r="E237">
        <v>22</v>
      </c>
      <c r="F237">
        <v>2080</v>
      </c>
      <c r="G237" t="s">
        <v>13</v>
      </c>
      <c r="H237" t="s">
        <v>21</v>
      </c>
      <c r="I237" t="s">
        <v>18</v>
      </c>
      <c r="J237">
        <f t="shared" si="43"/>
        <v>8.5</v>
      </c>
      <c r="K237">
        <f t="shared" si="43"/>
        <v>8.5</v>
      </c>
      <c r="L237" t="str">
        <f>VLOOKUP(A237,Countries!$H$1:$J$43,3)</f>
        <v>3-Central Europe</v>
      </c>
    </row>
    <row r="238" spans="1:12" x14ac:dyDescent="0.35">
      <c r="A238" t="s">
        <v>16</v>
      </c>
      <c r="B238" t="s">
        <v>12</v>
      </c>
      <c r="C238">
        <v>26</v>
      </c>
      <c r="D238">
        <v>40</v>
      </c>
      <c r="E238">
        <v>54</v>
      </c>
      <c r="F238">
        <v>2080</v>
      </c>
      <c r="G238" t="s">
        <v>13</v>
      </c>
      <c r="H238" t="s">
        <v>21</v>
      </c>
      <c r="I238" t="s">
        <v>18</v>
      </c>
      <c r="J238">
        <f t="shared" si="43"/>
        <v>14</v>
      </c>
      <c r="K238">
        <f t="shared" si="43"/>
        <v>14</v>
      </c>
      <c r="L238" t="str">
        <f>VLOOKUP(A238,Countries!$H$1:$J$43,3)</f>
        <v>3-Central Europe</v>
      </c>
    </row>
    <row r="239" spans="1:12" x14ac:dyDescent="0.35">
      <c r="A239" t="s">
        <v>56</v>
      </c>
      <c r="B239" t="s">
        <v>12</v>
      </c>
      <c r="C239">
        <v>40</v>
      </c>
      <c r="D239">
        <v>55</v>
      </c>
      <c r="E239">
        <v>70</v>
      </c>
      <c r="F239">
        <v>2080</v>
      </c>
      <c r="G239" t="s">
        <v>13</v>
      </c>
      <c r="H239" t="s">
        <v>21</v>
      </c>
      <c r="I239" t="s">
        <v>18</v>
      </c>
      <c r="J239">
        <f t="shared" si="43"/>
        <v>15</v>
      </c>
      <c r="K239">
        <f t="shared" si="43"/>
        <v>15</v>
      </c>
      <c r="L239" t="str">
        <f>VLOOKUP(A239,Countries!$H$1:$J$43,3)</f>
        <v>4-Southern Europe</v>
      </c>
    </row>
    <row r="240" spans="1:12" x14ac:dyDescent="0.35">
      <c r="A240" t="s">
        <v>65</v>
      </c>
      <c r="B240" t="s">
        <v>12</v>
      </c>
      <c r="C240">
        <v>28</v>
      </c>
      <c r="D240">
        <v>44</v>
      </c>
      <c r="E240">
        <v>60</v>
      </c>
      <c r="F240">
        <v>2080</v>
      </c>
      <c r="G240" t="s">
        <v>13</v>
      </c>
      <c r="H240" t="s">
        <v>21</v>
      </c>
      <c r="I240" t="s">
        <v>18</v>
      </c>
      <c r="J240">
        <f t="shared" si="43"/>
        <v>16</v>
      </c>
      <c r="K240">
        <f t="shared" si="43"/>
        <v>16</v>
      </c>
      <c r="L240" t="str">
        <f>VLOOKUP(A240,Countries!$H$1:$J$43,3)</f>
        <v>4-Southern Europe</v>
      </c>
    </row>
    <row r="241" spans="1:12" x14ac:dyDescent="0.35">
      <c r="A241" t="s">
        <v>66</v>
      </c>
      <c r="B241" t="s">
        <v>12</v>
      </c>
      <c r="C241">
        <v>30</v>
      </c>
      <c r="D241">
        <v>45.5</v>
      </c>
      <c r="E241">
        <v>61</v>
      </c>
      <c r="F241">
        <v>2080</v>
      </c>
      <c r="G241" t="s">
        <v>13</v>
      </c>
      <c r="H241" t="s">
        <v>21</v>
      </c>
      <c r="I241" t="s">
        <v>18</v>
      </c>
      <c r="J241">
        <f t="shared" si="43"/>
        <v>15.5</v>
      </c>
      <c r="K241">
        <f t="shared" si="43"/>
        <v>15.5</v>
      </c>
      <c r="L241" t="str">
        <f>VLOOKUP(A241,Countries!$H$1:$J$43,3)</f>
        <v>4-Southern Europe</v>
      </c>
    </row>
    <row r="242" spans="1:12" x14ac:dyDescent="0.35">
      <c r="A242" t="s">
        <v>67</v>
      </c>
      <c r="B242" t="s">
        <v>12</v>
      </c>
      <c r="C242">
        <v>42</v>
      </c>
      <c r="D242">
        <v>62</v>
      </c>
      <c r="E242">
        <v>82</v>
      </c>
      <c r="F242">
        <v>2080</v>
      </c>
      <c r="G242" t="s">
        <v>13</v>
      </c>
      <c r="H242" t="s">
        <v>21</v>
      </c>
      <c r="I242" t="s">
        <v>18</v>
      </c>
      <c r="J242">
        <f t="shared" si="43"/>
        <v>20</v>
      </c>
      <c r="K242">
        <f t="shared" si="43"/>
        <v>20</v>
      </c>
      <c r="L242" t="str">
        <f>VLOOKUP(A242,Countries!$H$1:$J$43,3)</f>
        <v>4-Southern Europe</v>
      </c>
    </row>
    <row r="243" spans="1:12" x14ac:dyDescent="0.35">
      <c r="A243" t="s">
        <v>68</v>
      </c>
      <c r="B243" t="s">
        <v>12</v>
      </c>
      <c r="C243">
        <v>22</v>
      </c>
      <c r="D243">
        <v>36</v>
      </c>
      <c r="E243">
        <v>50</v>
      </c>
      <c r="F243">
        <v>2080</v>
      </c>
      <c r="G243" t="s">
        <v>13</v>
      </c>
      <c r="H243" t="s">
        <v>21</v>
      </c>
      <c r="I243" t="s">
        <v>18</v>
      </c>
      <c r="J243">
        <f t="shared" si="43"/>
        <v>14</v>
      </c>
      <c r="K243">
        <f t="shared" si="43"/>
        <v>14</v>
      </c>
      <c r="L243" t="str">
        <f>VLOOKUP(A243,Countries!$H$1:$J$43,3)</f>
        <v>4-Southern Europe</v>
      </c>
    </row>
    <row r="244" spans="1:12" x14ac:dyDescent="0.35">
      <c r="A244" t="s">
        <v>53</v>
      </c>
      <c r="B244" t="s">
        <v>12</v>
      </c>
      <c r="C244">
        <v>5</v>
      </c>
      <c r="D244">
        <v>11</v>
      </c>
      <c r="E244">
        <v>17</v>
      </c>
      <c r="F244">
        <v>2080</v>
      </c>
      <c r="G244" t="s">
        <v>13</v>
      </c>
      <c r="H244" t="s">
        <v>21</v>
      </c>
      <c r="I244" t="s">
        <v>18</v>
      </c>
      <c r="J244">
        <f t="shared" si="43"/>
        <v>6</v>
      </c>
      <c r="K244">
        <f t="shared" si="43"/>
        <v>6</v>
      </c>
      <c r="L244" t="str">
        <f>VLOOKUP(A244,Countries!$H$1:$J$43,3)</f>
        <v>4-Southern Europe</v>
      </c>
    </row>
    <row r="245" spans="1:12" x14ac:dyDescent="0.35">
      <c r="A245" t="s">
        <v>40</v>
      </c>
      <c r="B245" t="s">
        <v>12</v>
      </c>
      <c r="C245">
        <v>14</v>
      </c>
      <c r="D245">
        <v>26</v>
      </c>
      <c r="E245">
        <v>38</v>
      </c>
      <c r="F245">
        <v>2080</v>
      </c>
      <c r="G245" t="s">
        <v>13</v>
      </c>
      <c r="H245" t="s">
        <v>21</v>
      </c>
      <c r="I245" t="s">
        <v>18</v>
      </c>
      <c r="J245">
        <f t="shared" si="43"/>
        <v>12</v>
      </c>
      <c r="K245">
        <f t="shared" si="43"/>
        <v>12</v>
      </c>
      <c r="L245" t="str">
        <f>VLOOKUP(A245,Countries!$H$1:$J$43,3)</f>
        <v>4-Southern Europe</v>
      </c>
    </row>
    <row r="246" spans="1:12" x14ac:dyDescent="0.35">
      <c r="A246" t="s">
        <v>27</v>
      </c>
      <c r="B246" t="s">
        <v>12</v>
      </c>
      <c r="C246">
        <v>13</v>
      </c>
      <c r="D246">
        <v>22.5</v>
      </c>
      <c r="E246">
        <v>32</v>
      </c>
      <c r="F246">
        <v>2080</v>
      </c>
      <c r="G246" t="s">
        <v>13</v>
      </c>
      <c r="H246" t="s">
        <v>21</v>
      </c>
      <c r="I246" t="s">
        <v>18</v>
      </c>
      <c r="J246">
        <f t="shared" si="43"/>
        <v>9.5</v>
      </c>
      <c r="K246">
        <f t="shared" si="43"/>
        <v>9.5</v>
      </c>
      <c r="L246" t="str">
        <f>VLOOKUP(A246,Countries!$H$1:$J$43,3)</f>
        <v>4-Southern Europe</v>
      </c>
    </row>
    <row r="247" spans="1:12" x14ac:dyDescent="0.35">
      <c r="A247" t="s">
        <v>43</v>
      </c>
      <c r="B247" t="s">
        <v>12</v>
      </c>
      <c r="C247">
        <v>22</v>
      </c>
      <c r="D247">
        <v>34</v>
      </c>
      <c r="E247">
        <v>46</v>
      </c>
      <c r="F247">
        <v>2080</v>
      </c>
      <c r="G247" t="s">
        <v>13</v>
      </c>
      <c r="H247" t="s">
        <v>21</v>
      </c>
      <c r="I247" t="s">
        <v>18</v>
      </c>
      <c r="J247">
        <f t="shared" si="43"/>
        <v>12</v>
      </c>
      <c r="K247">
        <f t="shared" si="43"/>
        <v>12</v>
      </c>
      <c r="L247" t="str">
        <f>VLOOKUP(A247,Countries!$H$1:$J$43,3)</f>
        <v>4-Southern Europe</v>
      </c>
    </row>
    <row r="248" spans="1:12" x14ac:dyDescent="0.35">
      <c r="A248" t="s">
        <v>69</v>
      </c>
      <c r="B248" t="s">
        <v>12</v>
      </c>
      <c r="C248">
        <v>22</v>
      </c>
      <c r="D248">
        <v>35</v>
      </c>
      <c r="E248">
        <v>48</v>
      </c>
      <c r="F248">
        <v>2080</v>
      </c>
      <c r="G248" t="s">
        <v>13</v>
      </c>
      <c r="H248" t="s">
        <v>21</v>
      </c>
      <c r="I248" t="s">
        <v>18</v>
      </c>
      <c r="J248">
        <f t="shared" si="43"/>
        <v>13</v>
      </c>
      <c r="K248">
        <f t="shared" si="43"/>
        <v>13</v>
      </c>
      <c r="L248" t="str">
        <f>VLOOKUP(A248,Countries!$H$1:$J$43,3)</f>
        <v>4-Southern Europe</v>
      </c>
    </row>
    <row r="249" spans="1:12" x14ac:dyDescent="0.35">
      <c r="A249" t="s">
        <v>70</v>
      </c>
      <c r="B249" t="s">
        <v>12</v>
      </c>
      <c r="C249">
        <v>4</v>
      </c>
      <c r="D249">
        <v>10</v>
      </c>
      <c r="E249">
        <v>16</v>
      </c>
      <c r="F249">
        <v>2080</v>
      </c>
      <c r="G249" t="s">
        <v>13</v>
      </c>
      <c r="H249" t="s">
        <v>21</v>
      </c>
      <c r="I249" t="s">
        <v>18</v>
      </c>
      <c r="J249">
        <f t="shared" si="43"/>
        <v>6</v>
      </c>
      <c r="K249">
        <f t="shared" si="43"/>
        <v>6</v>
      </c>
      <c r="L249" t="str">
        <f>VLOOKUP(A249,Countries!$H$1:$J$43,3)</f>
        <v>3-Central Europe</v>
      </c>
    </row>
    <row r="250" spans="1:12" x14ac:dyDescent="0.35">
      <c r="A250" t="s">
        <v>71</v>
      </c>
      <c r="B250" t="s">
        <v>12</v>
      </c>
      <c r="C250">
        <v>1</v>
      </c>
      <c r="D250">
        <v>8.5</v>
      </c>
      <c r="E250">
        <v>16</v>
      </c>
      <c r="F250">
        <v>2080</v>
      </c>
      <c r="G250" t="s">
        <v>13</v>
      </c>
      <c r="H250" t="s">
        <v>21</v>
      </c>
      <c r="I250" t="s">
        <v>18</v>
      </c>
      <c r="J250">
        <f t="shared" si="43"/>
        <v>7.5</v>
      </c>
      <c r="K250">
        <f t="shared" si="43"/>
        <v>7.5</v>
      </c>
      <c r="L250" t="str">
        <f>VLOOKUP(A250,Countries!$H$1:$J$43,3)</f>
        <v>3-Central Europe</v>
      </c>
    </row>
    <row r="251" spans="1:12" x14ac:dyDescent="0.35">
      <c r="A251" t="s">
        <v>72</v>
      </c>
      <c r="B251" t="s">
        <v>12</v>
      </c>
      <c r="C251">
        <v>0</v>
      </c>
      <c r="D251">
        <v>6</v>
      </c>
      <c r="E251">
        <v>12</v>
      </c>
      <c r="F251">
        <v>2080</v>
      </c>
      <c r="G251" t="s">
        <v>13</v>
      </c>
      <c r="H251" t="s">
        <v>21</v>
      </c>
      <c r="I251" t="s">
        <v>18</v>
      </c>
      <c r="J251">
        <f t="shared" si="43"/>
        <v>6</v>
      </c>
      <c r="K251">
        <f t="shared" si="43"/>
        <v>6</v>
      </c>
      <c r="L251" t="str">
        <f>VLOOKUP(A251,Countries!$H$1:$J$43,3)</f>
        <v>3-Central Europe</v>
      </c>
    </row>
    <row r="252" spans="1:12" x14ac:dyDescent="0.35">
      <c r="A252" t="s">
        <v>73</v>
      </c>
      <c r="B252" t="s">
        <v>12</v>
      </c>
      <c r="C252">
        <v>0</v>
      </c>
      <c r="D252">
        <v>7</v>
      </c>
      <c r="E252">
        <v>14</v>
      </c>
      <c r="F252">
        <v>2080</v>
      </c>
      <c r="G252" t="s">
        <v>13</v>
      </c>
      <c r="H252" t="s">
        <v>21</v>
      </c>
      <c r="I252" t="s">
        <v>18</v>
      </c>
      <c r="J252">
        <f t="shared" si="43"/>
        <v>7</v>
      </c>
      <c r="K252">
        <f t="shared" si="43"/>
        <v>7</v>
      </c>
      <c r="L252" t="str">
        <f>VLOOKUP(A252,Countries!$H$1:$J$43,3)</f>
        <v>3-Central Europe</v>
      </c>
    </row>
    <row r="253" spans="1:12" x14ac:dyDescent="0.35">
      <c r="A253" t="s">
        <v>74</v>
      </c>
      <c r="B253" t="s">
        <v>12</v>
      </c>
      <c r="C253">
        <v>14</v>
      </c>
      <c r="D253">
        <v>23.5</v>
      </c>
      <c r="E253">
        <v>33</v>
      </c>
      <c r="F253">
        <v>2080</v>
      </c>
      <c r="G253" t="s">
        <v>13</v>
      </c>
      <c r="H253" t="s">
        <v>21</v>
      </c>
      <c r="I253" t="s">
        <v>18</v>
      </c>
      <c r="J253">
        <f t="shared" si="43"/>
        <v>9.5</v>
      </c>
      <c r="K253">
        <f t="shared" si="43"/>
        <v>9.5</v>
      </c>
      <c r="L253" t="str">
        <f>VLOOKUP(A253,Countries!$H$1:$J$43,3)</f>
        <v>4-Southern Europe</v>
      </c>
    </row>
    <row r="254" spans="1:12" x14ac:dyDescent="0.35">
      <c r="A254" t="s">
        <v>45</v>
      </c>
      <c r="B254" t="s">
        <v>17</v>
      </c>
      <c r="C254">
        <v>13</v>
      </c>
      <c r="D254">
        <v>13.5</v>
      </c>
      <c r="E254">
        <v>14</v>
      </c>
      <c r="F254">
        <v>2030</v>
      </c>
      <c r="G254" t="s">
        <v>13</v>
      </c>
      <c r="H254" t="s">
        <v>21</v>
      </c>
      <c r="I254" t="s">
        <v>18</v>
      </c>
      <c r="J254">
        <f t="shared" si="43"/>
        <v>0.5</v>
      </c>
      <c r="K254">
        <f t="shared" si="43"/>
        <v>0.5</v>
      </c>
      <c r="L254" t="str">
        <f>VLOOKUP(A254,Countries!$H$1:$J$43,3)</f>
        <v>2-Northern Europe</v>
      </c>
    </row>
    <row r="255" spans="1:12" x14ac:dyDescent="0.35">
      <c r="A255" t="s">
        <v>38</v>
      </c>
      <c r="B255" t="s">
        <v>17</v>
      </c>
      <c r="C255">
        <v>17</v>
      </c>
      <c r="D255">
        <v>18</v>
      </c>
      <c r="E255">
        <v>19</v>
      </c>
      <c r="F255">
        <v>2030</v>
      </c>
      <c r="G255" t="s">
        <v>13</v>
      </c>
      <c r="H255" t="s">
        <v>21</v>
      </c>
      <c r="I255" t="s">
        <v>18</v>
      </c>
      <c r="J255">
        <f t="shared" ref="J255:K304" si="44">D255-C255</f>
        <v>1</v>
      </c>
      <c r="K255">
        <f t="shared" si="44"/>
        <v>1</v>
      </c>
      <c r="L255" t="str">
        <f>VLOOKUP(A255,Countries!$H$1:$J$43,3)</f>
        <v>2-Northern Europe</v>
      </c>
    </row>
    <row r="256" spans="1:12" x14ac:dyDescent="0.35">
      <c r="A256" t="s">
        <v>55</v>
      </c>
      <c r="B256" t="s">
        <v>17</v>
      </c>
      <c r="C256">
        <v>18</v>
      </c>
      <c r="D256">
        <v>19.5</v>
      </c>
      <c r="E256">
        <v>21</v>
      </c>
      <c r="F256">
        <v>2030</v>
      </c>
      <c r="G256" t="s">
        <v>13</v>
      </c>
      <c r="H256" t="s">
        <v>21</v>
      </c>
      <c r="I256" t="s">
        <v>18</v>
      </c>
      <c r="J256">
        <f t="shared" si="44"/>
        <v>1.5</v>
      </c>
      <c r="K256">
        <f t="shared" si="44"/>
        <v>1.5</v>
      </c>
      <c r="L256" t="str">
        <f>VLOOKUP(A256,Countries!$H$1:$J$43,3)</f>
        <v>2-Northern Europe</v>
      </c>
    </row>
    <row r="257" spans="1:12" x14ac:dyDescent="0.35">
      <c r="A257" t="s">
        <v>34</v>
      </c>
      <c r="B257" t="s">
        <v>17</v>
      </c>
      <c r="C257">
        <v>0</v>
      </c>
      <c r="D257">
        <v>2</v>
      </c>
      <c r="E257">
        <v>4</v>
      </c>
      <c r="F257">
        <v>2030</v>
      </c>
      <c r="G257" t="s">
        <v>13</v>
      </c>
      <c r="H257" t="s">
        <v>21</v>
      </c>
      <c r="I257" t="s">
        <v>18</v>
      </c>
      <c r="J257">
        <f t="shared" si="44"/>
        <v>2</v>
      </c>
      <c r="K257">
        <f t="shared" si="44"/>
        <v>2</v>
      </c>
      <c r="L257" t="str">
        <f>VLOOKUP(A257,Countries!$H$1:$J$43,3)</f>
        <v>3-Central Europe</v>
      </c>
    </row>
    <row r="258" spans="1:12" x14ac:dyDescent="0.35">
      <c r="A258" t="s">
        <v>50</v>
      </c>
      <c r="B258" t="s">
        <v>17</v>
      </c>
      <c r="C258">
        <v>0</v>
      </c>
      <c r="D258">
        <v>2</v>
      </c>
      <c r="E258">
        <v>4</v>
      </c>
      <c r="F258">
        <v>2030</v>
      </c>
      <c r="G258" t="s">
        <v>13</v>
      </c>
      <c r="H258" t="s">
        <v>21</v>
      </c>
      <c r="I258" t="s">
        <v>18</v>
      </c>
      <c r="J258">
        <f t="shared" si="44"/>
        <v>2</v>
      </c>
      <c r="K258">
        <f t="shared" si="44"/>
        <v>2</v>
      </c>
      <c r="L258" t="str">
        <f>VLOOKUP(A258,Countries!$H$1:$J$43,3)</f>
        <v>3-Central Europe</v>
      </c>
    </row>
    <row r="259" spans="1:12" x14ac:dyDescent="0.35">
      <c r="A259" t="s">
        <v>11</v>
      </c>
      <c r="B259" t="s">
        <v>17</v>
      </c>
      <c r="C259">
        <v>-5</v>
      </c>
      <c r="D259">
        <v>-4.5</v>
      </c>
      <c r="E259">
        <v>-4</v>
      </c>
      <c r="F259">
        <v>2030</v>
      </c>
      <c r="G259" t="s">
        <v>13</v>
      </c>
      <c r="H259" t="s">
        <v>21</v>
      </c>
      <c r="I259" t="s">
        <v>18</v>
      </c>
      <c r="J259">
        <f t="shared" si="44"/>
        <v>0.5</v>
      </c>
      <c r="K259">
        <f t="shared" si="44"/>
        <v>0.5</v>
      </c>
      <c r="L259" t="str">
        <f>VLOOKUP(A259,Countries!$H$1:$J$43,3)</f>
        <v>3-Central Europe</v>
      </c>
    </row>
    <row r="260" spans="1:12" x14ac:dyDescent="0.35">
      <c r="A260" t="s">
        <v>52</v>
      </c>
      <c r="B260" t="s">
        <v>17</v>
      </c>
      <c r="C260">
        <v>-3</v>
      </c>
      <c r="D260">
        <v>-1.5</v>
      </c>
      <c r="E260">
        <v>0</v>
      </c>
      <c r="F260">
        <v>2030</v>
      </c>
      <c r="G260" t="s">
        <v>13</v>
      </c>
      <c r="H260" t="s">
        <v>21</v>
      </c>
      <c r="I260" t="s">
        <v>18</v>
      </c>
      <c r="J260">
        <f t="shared" si="44"/>
        <v>1.5</v>
      </c>
      <c r="K260">
        <f t="shared" si="44"/>
        <v>1.5</v>
      </c>
      <c r="L260" t="str">
        <f>VLOOKUP(A260,Countries!$H$1:$J$43,3)</f>
        <v>3-Central Europe</v>
      </c>
    </row>
    <row r="261" spans="1:12" x14ac:dyDescent="0.35">
      <c r="A261" t="s">
        <v>57</v>
      </c>
      <c r="B261" t="s">
        <v>17</v>
      </c>
      <c r="C261">
        <v>-5</v>
      </c>
      <c r="D261">
        <v>-4</v>
      </c>
      <c r="E261">
        <v>-3</v>
      </c>
      <c r="F261">
        <v>2030</v>
      </c>
      <c r="G261" t="s">
        <v>13</v>
      </c>
      <c r="H261" t="s">
        <v>21</v>
      </c>
      <c r="I261" t="s">
        <v>18</v>
      </c>
      <c r="J261">
        <f t="shared" si="44"/>
        <v>1</v>
      </c>
      <c r="K261">
        <f t="shared" si="44"/>
        <v>1</v>
      </c>
      <c r="L261" t="str">
        <f>VLOOKUP(A261,Countries!$H$1:$J$43,3)</f>
        <v>3-Central Europe</v>
      </c>
    </row>
    <row r="262" spans="1:12" x14ac:dyDescent="0.35">
      <c r="A262" t="s">
        <v>44</v>
      </c>
      <c r="B262" t="s">
        <v>17</v>
      </c>
      <c r="C262">
        <v>-8</v>
      </c>
      <c r="D262">
        <v>-8</v>
      </c>
      <c r="E262">
        <v>-8</v>
      </c>
      <c r="F262">
        <v>2030</v>
      </c>
      <c r="G262" t="s">
        <v>13</v>
      </c>
      <c r="H262" t="s">
        <v>21</v>
      </c>
      <c r="I262" t="s">
        <v>18</v>
      </c>
      <c r="J262">
        <f t="shared" si="44"/>
        <v>0</v>
      </c>
      <c r="K262">
        <f t="shared" si="44"/>
        <v>0</v>
      </c>
      <c r="L262" t="str">
        <f>VLOOKUP(A262,Countries!$H$1:$J$43,3)</f>
        <v>3-Central Europe</v>
      </c>
    </row>
    <row r="263" spans="1:12" x14ac:dyDescent="0.35">
      <c r="A263" t="s">
        <v>54</v>
      </c>
      <c r="B263" t="s">
        <v>17</v>
      </c>
      <c r="C263">
        <v>-6</v>
      </c>
      <c r="D263">
        <v>-6</v>
      </c>
      <c r="E263">
        <v>-6</v>
      </c>
      <c r="F263">
        <v>2030</v>
      </c>
      <c r="G263" t="s">
        <v>13</v>
      </c>
      <c r="H263" t="s">
        <v>21</v>
      </c>
      <c r="I263" t="s">
        <v>18</v>
      </c>
      <c r="J263">
        <f t="shared" si="44"/>
        <v>0</v>
      </c>
      <c r="K263">
        <f t="shared" si="44"/>
        <v>0</v>
      </c>
      <c r="L263" t="str">
        <f>VLOOKUP(A263,Countries!$H$1:$J$43,3)</f>
        <v>3-Central Europe</v>
      </c>
    </row>
    <row r="264" spans="1:12" x14ac:dyDescent="0.35">
      <c r="A264" t="s">
        <v>16</v>
      </c>
      <c r="B264" t="s">
        <v>17</v>
      </c>
      <c r="C264">
        <v>-6</v>
      </c>
      <c r="D264">
        <v>-5.5</v>
      </c>
      <c r="E264">
        <v>-5</v>
      </c>
      <c r="F264">
        <v>2030</v>
      </c>
      <c r="G264" t="s">
        <v>13</v>
      </c>
      <c r="H264" t="s">
        <v>21</v>
      </c>
      <c r="I264" t="s">
        <v>18</v>
      </c>
      <c r="J264">
        <f t="shared" si="44"/>
        <v>0.5</v>
      </c>
      <c r="K264">
        <f t="shared" si="44"/>
        <v>0.5</v>
      </c>
      <c r="L264" t="str">
        <f>VLOOKUP(A264,Countries!$H$1:$J$43,3)</f>
        <v>3-Central Europe</v>
      </c>
    </row>
    <row r="265" spans="1:12" x14ac:dyDescent="0.35">
      <c r="A265" t="s">
        <v>56</v>
      </c>
      <c r="B265" t="s">
        <v>17</v>
      </c>
      <c r="C265">
        <v>-6</v>
      </c>
      <c r="D265">
        <v>-6</v>
      </c>
      <c r="E265">
        <v>-6</v>
      </c>
      <c r="F265">
        <v>2030</v>
      </c>
      <c r="G265" t="s">
        <v>13</v>
      </c>
      <c r="H265" t="s">
        <v>21</v>
      </c>
      <c r="I265" t="s">
        <v>18</v>
      </c>
      <c r="J265">
        <f t="shared" si="44"/>
        <v>0</v>
      </c>
      <c r="K265">
        <f t="shared" si="44"/>
        <v>0</v>
      </c>
      <c r="L265" t="str">
        <f>VLOOKUP(A265,Countries!$H$1:$J$43,3)</f>
        <v>4-Southern Europe</v>
      </c>
    </row>
    <row r="266" spans="1:12" x14ac:dyDescent="0.35">
      <c r="A266" t="s">
        <v>65</v>
      </c>
      <c r="B266" t="s">
        <v>17</v>
      </c>
      <c r="C266">
        <v>-7</v>
      </c>
      <c r="D266">
        <v>-7</v>
      </c>
      <c r="E266">
        <v>-7</v>
      </c>
      <c r="F266">
        <v>2030</v>
      </c>
      <c r="G266" t="s">
        <v>13</v>
      </c>
      <c r="H266" t="s">
        <v>21</v>
      </c>
      <c r="I266" t="s">
        <v>18</v>
      </c>
      <c r="J266">
        <f t="shared" si="44"/>
        <v>0</v>
      </c>
      <c r="K266">
        <f t="shared" si="44"/>
        <v>0</v>
      </c>
      <c r="L266" t="str">
        <f>VLOOKUP(A266,Countries!$H$1:$J$43,3)</f>
        <v>4-Southern Europe</v>
      </c>
    </row>
    <row r="267" spans="1:12" x14ac:dyDescent="0.35">
      <c r="A267" t="s">
        <v>66</v>
      </c>
      <c r="B267" t="s">
        <v>17</v>
      </c>
      <c r="C267">
        <v>-7</v>
      </c>
      <c r="D267">
        <v>-7</v>
      </c>
      <c r="E267">
        <v>-7</v>
      </c>
      <c r="F267">
        <v>2030</v>
      </c>
      <c r="G267" t="s">
        <v>13</v>
      </c>
      <c r="H267" t="s">
        <v>21</v>
      </c>
      <c r="I267" t="s">
        <v>18</v>
      </c>
      <c r="J267">
        <f t="shared" si="44"/>
        <v>0</v>
      </c>
      <c r="K267">
        <f t="shared" si="44"/>
        <v>0</v>
      </c>
      <c r="L267" t="str">
        <f>VLOOKUP(A267,Countries!$H$1:$J$43,3)</f>
        <v>4-Southern Europe</v>
      </c>
    </row>
    <row r="268" spans="1:12" x14ac:dyDescent="0.35">
      <c r="A268" t="s">
        <v>67</v>
      </c>
      <c r="B268" t="s">
        <v>17</v>
      </c>
      <c r="C268">
        <v>-7</v>
      </c>
      <c r="D268">
        <v>-6</v>
      </c>
      <c r="E268">
        <v>-5</v>
      </c>
      <c r="F268">
        <v>2030</v>
      </c>
      <c r="G268" t="s">
        <v>13</v>
      </c>
      <c r="H268" t="s">
        <v>21</v>
      </c>
      <c r="I268" t="s">
        <v>18</v>
      </c>
      <c r="J268">
        <f t="shared" si="44"/>
        <v>1</v>
      </c>
      <c r="K268">
        <f t="shared" si="44"/>
        <v>1</v>
      </c>
      <c r="L268" t="str">
        <f>VLOOKUP(A268,Countries!$H$1:$J$43,3)</f>
        <v>4-Southern Europe</v>
      </c>
    </row>
    <row r="269" spans="1:12" x14ac:dyDescent="0.35">
      <c r="A269" t="s">
        <v>68</v>
      </c>
      <c r="B269" t="s">
        <v>17</v>
      </c>
      <c r="C269">
        <v>-4</v>
      </c>
      <c r="D269">
        <v>-4</v>
      </c>
      <c r="E269">
        <v>-4</v>
      </c>
      <c r="F269">
        <v>2030</v>
      </c>
      <c r="G269" t="s">
        <v>13</v>
      </c>
      <c r="H269" t="s">
        <v>21</v>
      </c>
      <c r="I269" t="s">
        <v>18</v>
      </c>
      <c r="J269">
        <f t="shared" si="44"/>
        <v>0</v>
      </c>
      <c r="K269">
        <f t="shared" si="44"/>
        <v>0</v>
      </c>
      <c r="L269" t="str">
        <f>VLOOKUP(A269,Countries!$H$1:$J$43,3)</f>
        <v>4-Southern Europe</v>
      </c>
    </row>
    <row r="270" spans="1:12" x14ac:dyDescent="0.35">
      <c r="A270" t="s">
        <v>53</v>
      </c>
      <c r="B270" t="s">
        <v>17</v>
      </c>
      <c r="C270">
        <v>-4</v>
      </c>
      <c r="D270">
        <v>-3.5</v>
      </c>
      <c r="E270">
        <v>-3</v>
      </c>
      <c r="F270">
        <v>2030</v>
      </c>
      <c r="G270" t="s">
        <v>13</v>
      </c>
      <c r="H270" t="s">
        <v>21</v>
      </c>
      <c r="I270" t="s">
        <v>18</v>
      </c>
      <c r="J270">
        <f t="shared" si="44"/>
        <v>0.5</v>
      </c>
      <c r="K270">
        <f t="shared" si="44"/>
        <v>0.5</v>
      </c>
      <c r="L270" t="str">
        <f>VLOOKUP(A270,Countries!$H$1:$J$43,3)</f>
        <v>4-Southern Europe</v>
      </c>
    </row>
    <row r="271" spans="1:12" x14ac:dyDescent="0.35">
      <c r="A271" t="s">
        <v>40</v>
      </c>
      <c r="B271" t="s">
        <v>17</v>
      </c>
      <c r="C271">
        <v>-2</v>
      </c>
      <c r="D271">
        <v>-1</v>
      </c>
      <c r="E271">
        <v>0</v>
      </c>
      <c r="F271">
        <v>2030</v>
      </c>
      <c r="G271" t="s">
        <v>13</v>
      </c>
      <c r="H271" t="s">
        <v>21</v>
      </c>
      <c r="I271" t="s">
        <v>18</v>
      </c>
      <c r="J271">
        <f t="shared" si="44"/>
        <v>1</v>
      </c>
      <c r="K271">
        <f t="shared" si="44"/>
        <v>1</v>
      </c>
      <c r="L271" t="str">
        <f>VLOOKUP(A271,Countries!$H$1:$J$43,3)</f>
        <v>4-Southern Europe</v>
      </c>
    </row>
    <row r="272" spans="1:12" x14ac:dyDescent="0.35">
      <c r="A272" t="s">
        <v>27</v>
      </c>
      <c r="B272" t="s">
        <v>17</v>
      </c>
      <c r="C272">
        <v>-3</v>
      </c>
      <c r="D272">
        <v>-1.5</v>
      </c>
      <c r="E272">
        <v>0</v>
      </c>
      <c r="F272">
        <v>2030</v>
      </c>
      <c r="G272" t="s">
        <v>13</v>
      </c>
      <c r="H272" t="s">
        <v>21</v>
      </c>
      <c r="I272" t="s">
        <v>18</v>
      </c>
      <c r="J272">
        <f t="shared" si="44"/>
        <v>1.5</v>
      </c>
      <c r="K272">
        <f t="shared" si="44"/>
        <v>1.5</v>
      </c>
      <c r="L272" t="str">
        <f>VLOOKUP(A272,Countries!$H$1:$J$43,3)</f>
        <v>4-Southern Europe</v>
      </c>
    </row>
    <row r="273" spans="1:12" x14ac:dyDescent="0.35">
      <c r="A273" t="s">
        <v>43</v>
      </c>
      <c r="B273" t="s">
        <v>17</v>
      </c>
      <c r="C273">
        <v>-6</v>
      </c>
      <c r="D273">
        <v>-5</v>
      </c>
      <c r="E273">
        <v>-4</v>
      </c>
      <c r="F273">
        <v>2030</v>
      </c>
      <c r="G273" t="s">
        <v>13</v>
      </c>
      <c r="H273" t="s">
        <v>21</v>
      </c>
      <c r="I273" t="s">
        <v>18</v>
      </c>
      <c r="J273">
        <f t="shared" si="44"/>
        <v>1</v>
      </c>
      <c r="K273">
        <f t="shared" si="44"/>
        <v>1</v>
      </c>
      <c r="L273" t="str">
        <f>VLOOKUP(A273,Countries!$H$1:$J$43,3)</f>
        <v>4-Southern Europe</v>
      </c>
    </row>
    <row r="274" spans="1:12" x14ac:dyDescent="0.35">
      <c r="A274" t="s">
        <v>69</v>
      </c>
      <c r="B274" t="s">
        <v>17</v>
      </c>
      <c r="C274">
        <v>-3</v>
      </c>
      <c r="D274">
        <v>-1.5</v>
      </c>
      <c r="E274">
        <v>0</v>
      </c>
      <c r="F274">
        <v>2030</v>
      </c>
      <c r="G274" t="s">
        <v>13</v>
      </c>
      <c r="H274" t="s">
        <v>21</v>
      </c>
      <c r="I274" t="s">
        <v>18</v>
      </c>
      <c r="J274">
        <f t="shared" si="44"/>
        <v>1.5</v>
      </c>
      <c r="K274">
        <f t="shared" si="44"/>
        <v>1.5</v>
      </c>
      <c r="L274" t="str">
        <f>VLOOKUP(A274,Countries!$H$1:$J$43,3)</f>
        <v>4-Southern Europe</v>
      </c>
    </row>
    <row r="275" spans="1:12" x14ac:dyDescent="0.35">
      <c r="A275" t="s">
        <v>71</v>
      </c>
      <c r="B275" t="s">
        <v>17</v>
      </c>
      <c r="C275">
        <v>-6</v>
      </c>
      <c r="D275">
        <v>-5</v>
      </c>
      <c r="E275">
        <v>-4</v>
      </c>
      <c r="F275">
        <v>2030</v>
      </c>
      <c r="G275" t="s">
        <v>13</v>
      </c>
      <c r="H275" t="s">
        <v>21</v>
      </c>
      <c r="I275" t="s">
        <v>18</v>
      </c>
      <c r="J275">
        <f t="shared" si="44"/>
        <v>1</v>
      </c>
      <c r="K275">
        <f t="shared" si="44"/>
        <v>1</v>
      </c>
      <c r="L275" t="str">
        <f>VLOOKUP(A275,Countries!$H$1:$J$43,3)</f>
        <v>3-Central Europe</v>
      </c>
    </row>
    <row r="276" spans="1:12" x14ac:dyDescent="0.35">
      <c r="A276" t="s">
        <v>72</v>
      </c>
      <c r="B276" t="s">
        <v>17</v>
      </c>
      <c r="C276">
        <v>-8</v>
      </c>
      <c r="D276">
        <v>-8</v>
      </c>
      <c r="E276">
        <v>-8</v>
      </c>
      <c r="F276">
        <v>2030</v>
      </c>
      <c r="G276" t="s">
        <v>13</v>
      </c>
      <c r="H276" t="s">
        <v>21</v>
      </c>
      <c r="I276" t="s">
        <v>18</v>
      </c>
      <c r="J276">
        <f t="shared" si="44"/>
        <v>0</v>
      </c>
      <c r="K276">
        <f t="shared" si="44"/>
        <v>0</v>
      </c>
      <c r="L276" t="str">
        <f>VLOOKUP(A276,Countries!$H$1:$J$43,3)</f>
        <v>3-Central Europe</v>
      </c>
    </row>
    <row r="277" spans="1:12" x14ac:dyDescent="0.35">
      <c r="A277" t="s">
        <v>73</v>
      </c>
      <c r="B277" t="s">
        <v>17</v>
      </c>
      <c r="C277">
        <v>-6</v>
      </c>
      <c r="D277">
        <v>-5.5</v>
      </c>
      <c r="E277">
        <v>-5</v>
      </c>
      <c r="F277">
        <v>2030</v>
      </c>
      <c r="G277" t="s">
        <v>13</v>
      </c>
      <c r="H277" t="s">
        <v>21</v>
      </c>
      <c r="I277" t="s">
        <v>18</v>
      </c>
      <c r="J277">
        <f t="shared" si="44"/>
        <v>0.5</v>
      </c>
      <c r="K277">
        <f t="shared" si="44"/>
        <v>0.5</v>
      </c>
      <c r="L277" t="str">
        <f>VLOOKUP(A277,Countries!$H$1:$J$43,3)</f>
        <v>3-Central Europe</v>
      </c>
    </row>
    <row r="278" spans="1:12" x14ac:dyDescent="0.35">
      <c r="A278" t="s">
        <v>74</v>
      </c>
      <c r="B278" t="s">
        <v>17</v>
      </c>
      <c r="C278">
        <v>0</v>
      </c>
      <c r="D278">
        <v>2</v>
      </c>
      <c r="E278">
        <v>4</v>
      </c>
      <c r="F278">
        <v>2030</v>
      </c>
      <c r="G278" t="s">
        <v>13</v>
      </c>
      <c r="H278" t="s">
        <v>21</v>
      </c>
      <c r="I278" t="s">
        <v>18</v>
      </c>
      <c r="J278">
        <f t="shared" si="44"/>
        <v>2</v>
      </c>
      <c r="K278">
        <f t="shared" si="44"/>
        <v>2</v>
      </c>
      <c r="L278" t="str">
        <f>VLOOKUP(A278,Countries!$H$1:$J$43,3)</f>
        <v>4-Southern Europe</v>
      </c>
    </row>
    <row r="279" spans="1:12" x14ac:dyDescent="0.35">
      <c r="A279" t="s">
        <v>45</v>
      </c>
      <c r="B279" t="s">
        <v>17</v>
      </c>
      <c r="C279">
        <v>23</v>
      </c>
      <c r="D279">
        <v>26</v>
      </c>
      <c r="E279">
        <v>29</v>
      </c>
      <c r="F279">
        <v>2050</v>
      </c>
      <c r="G279" t="s">
        <v>13</v>
      </c>
      <c r="H279" t="s">
        <v>21</v>
      </c>
      <c r="I279" t="s">
        <v>18</v>
      </c>
      <c r="J279">
        <f t="shared" si="44"/>
        <v>3</v>
      </c>
      <c r="K279">
        <f t="shared" si="44"/>
        <v>3</v>
      </c>
      <c r="L279" t="str">
        <f>VLOOKUP(A279,Countries!$H$1:$J$43,3)</f>
        <v>2-Northern Europe</v>
      </c>
    </row>
    <row r="280" spans="1:12" x14ac:dyDescent="0.35">
      <c r="A280" t="s">
        <v>22</v>
      </c>
      <c r="B280" t="s">
        <v>17</v>
      </c>
      <c r="C280">
        <v>3</v>
      </c>
      <c r="D280">
        <v>6</v>
      </c>
      <c r="E280">
        <v>9</v>
      </c>
      <c r="F280">
        <v>2050</v>
      </c>
      <c r="G280" t="s">
        <v>13</v>
      </c>
      <c r="H280" t="s">
        <v>21</v>
      </c>
      <c r="I280" t="s">
        <v>18</v>
      </c>
      <c r="J280">
        <f t="shared" si="44"/>
        <v>3</v>
      </c>
      <c r="K280">
        <f t="shared" si="44"/>
        <v>3</v>
      </c>
      <c r="L280" t="str">
        <f>VLOOKUP(A280,Countries!$H$1:$J$43,3)</f>
        <v>2-Northern Europe</v>
      </c>
    </row>
    <row r="281" spans="1:12" x14ac:dyDescent="0.35">
      <c r="A281" t="s">
        <v>38</v>
      </c>
      <c r="B281" t="s">
        <v>17</v>
      </c>
      <c r="C281">
        <v>26</v>
      </c>
      <c r="D281">
        <v>30.5</v>
      </c>
      <c r="E281">
        <v>35</v>
      </c>
      <c r="F281">
        <v>2050</v>
      </c>
      <c r="G281" t="s">
        <v>13</v>
      </c>
      <c r="H281" t="s">
        <v>21</v>
      </c>
      <c r="I281" t="s">
        <v>18</v>
      </c>
      <c r="J281">
        <f t="shared" si="44"/>
        <v>4.5</v>
      </c>
      <c r="K281">
        <f t="shared" si="44"/>
        <v>4.5</v>
      </c>
      <c r="L281" t="str">
        <f>VLOOKUP(A281,Countries!$H$1:$J$43,3)</f>
        <v>2-Northern Europe</v>
      </c>
    </row>
    <row r="282" spans="1:12" x14ac:dyDescent="0.35">
      <c r="A282" t="s">
        <v>55</v>
      </c>
      <c r="B282" t="s">
        <v>17</v>
      </c>
      <c r="C282">
        <v>29</v>
      </c>
      <c r="D282">
        <v>30.5</v>
      </c>
      <c r="E282">
        <v>32</v>
      </c>
      <c r="F282">
        <v>2050</v>
      </c>
      <c r="G282" t="s">
        <v>13</v>
      </c>
      <c r="H282" t="s">
        <v>21</v>
      </c>
      <c r="I282" t="s">
        <v>18</v>
      </c>
      <c r="J282">
        <f t="shared" si="44"/>
        <v>1.5</v>
      </c>
      <c r="K282">
        <f t="shared" si="44"/>
        <v>1.5</v>
      </c>
      <c r="L282" t="str">
        <f>VLOOKUP(A282,Countries!$H$1:$J$43,3)</f>
        <v>2-Northern Europe</v>
      </c>
    </row>
    <row r="283" spans="1:12" x14ac:dyDescent="0.35">
      <c r="A283" t="s">
        <v>48</v>
      </c>
      <c r="B283" t="s">
        <v>17</v>
      </c>
      <c r="C283">
        <v>2</v>
      </c>
      <c r="D283">
        <v>3.5</v>
      </c>
      <c r="E283">
        <v>5</v>
      </c>
      <c r="F283">
        <v>2050</v>
      </c>
      <c r="G283" t="s">
        <v>13</v>
      </c>
      <c r="H283" t="s">
        <v>21</v>
      </c>
      <c r="I283" t="s">
        <v>18</v>
      </c>
      <c r="J283">
        <f t="shared" si="44"/>
        <v>1.5</v>
      </c>
      <c r="K283">
        <f t="shared" si="44"/>
        <v>1.5</v>
      </c>
      <c r="L283" t="str">
        <f>VLOOKUP(A283,Countries!$H$1:$J$43,3)</f>
        <v>2-Northern Europe</v>
      </c>
    </row>
    <row r="284" spans="1:12" x14ac:dyDescent="0.35">
      <c r="A284" t="s">
        <v>46</v>
      </c>
      <c r="B284" t="s">
        <v>17</v>
      </c>
      <c r="C284">
        <v>0</v>
      </c>
      <c r="D284">
        <v>2.5</v>
      </c>
      <c r="E284">
        <v>5</v>
      </c>
      <c r="F284">
        <v>2050</v>
      </c>
      <c r="G284" t="s">
        <v>13</v>
      </c>
      <c r="H284" t="s">
        <v>21</v>
      </c>
      <c r="I284" t="s">
        <v>18</v>
      </c>
      <c r="J284">
        <f t="shared" si="44"/>
        <v>2.5</v>
      </c>
      <c r="K284">
        <f t="shared" si="44"/>
        <v>2.5</v>
      </c>
      <c r="L284" t="str">
        <f>VLOOKUP(A284,Countries!$H$1:$J$43,3)</f>
        <v>2-Northern Europe</v>
      </c>
    </row>
    <row r="285" spans="1:12" x14ac:dyDescent="0.35">
      <c r="A285" t="s">
        <v>42</v>
      </c>
      <c r="B285" t="s">
        <v>17</v>
      </c>
      <c r="C285">
        <v>-3</v>
      </c>
      <c r="D285">
        <v>-3</v>
      </c>
      <c r="E285">
        <v>-3</v>
      </c>
      <c r="F285">
        <v>2050</v>
      </c>
      <c r="G285" t="s">
        <v>13</v>
      </c>
      <c r="H285" t="s">
        <v>21</v>
      </c>
      <c r="I285" t="s">
        <v>18</v>
      </c>
      <c r="J285">
        <f t="shared" si="44"/>
        <v>0</v>
      </c>
      <c r="K285">
        <f t="shared" si="44"/>
        <v>0</v>
      </c>
      <c r="L285" t="str">
        <f>VLOOKUP(A285,Countries!$H$1:$J$43,3)</f>
        <v>3-Central Europe</v>
      </c>
    </row>
    <row r="286" spans="1:12" x14ac:dyDescent="0.35">
      <c r="A286" t="s">
        <v>34</v>
      </c>
      <c r="B286" t="s">
        <v>17</v>
      </c>
      <c r="C286">
        <v>0</v>
      </c>
      <c r="D286">
        <v>3</v>
      </c>
      <c r="E286">
        <v>6</v>
      </c>
      <c r="F286">
        <v>2050</v>
      </c>
      <c r="G286" t="s">
        <v>13</v>
      </c>
      <c r="H286" t="s">
        <v>21</v>
      </c>
      <c r="I286" t="s">
        <v>18</v>
      </c>
      <c r="J286">
        <f t="shared" si="44"/>
        <v>3</v>
      </c>
      <c r="K286">
        <f t="shared" si="44"/>
        <v>3</v>
      </c>
      <c r="L286" t="str">
        <f>VLOOKUP(A286,Countries!$H$1:$J$43,3)</f>
        <v>3-Central Europe</v>
      </c>
    </row>
    <row r="287" spans="1:12" x14ac:dyDescent="0.35">
      <c r="A287" t="s">
        <v>50</v>
      </c>
      <c r="B287" t="s">
        <v>17</v>
      </c>
      <c r="C287">
        <v>2</v>
      </c>
      <c r="D287">
        <v>5</v>
      </c>
      <c r="E287">
        <v>8</v>
      </c>
      <c r="F287">
        <v>2050</v>
      </c>
      <c r="G287" t="s">
        <v>13</v>
      </c>
      <c r="H287" t="s">
        <v>21</v>
      </c>
      <c r="I287" t="s">
        <v>18</v>
      </c>
      <c r="J287">
        <f t="shared" si="44"/>
        <v>3</v>
      </c>
      <c r="K287">
        <f t="shared" si="44"/>
        <v>3</v>
      </c>
      <c r="L287" t="str">
        <f>VLOOKUP(A287,Countries!$H$1:$J$43,3)</f>
        <v>3-Central Europe</v>
      </c>
    </row>
    <row r="288" spans="1:12" x14ac:dyDescent="0.35">
      <c r="A288" t="s">
        <v>37</v>
      </c>
      <c r="B288" t="s">
        <v>17</v>
      </c>
      <c r="C288">
        <v>0</v>
      </c>
      <c r="D288">
        <v>1</v>
      </c>
      <c r="E288">
        <v>2</v>
      </c>
      <c r="F288">
        <v>2050</v>
      </c>
      <c r="G288" t="s">
        <v>13</v>
      </c>
      <c r="H288" t="s">
        <v>21</v>
      </c>
      <c r="I288" t="s">
        <v>18</v>
      </c>
      <c r="J288">
        <f t="shared" si="44"/>
        <v>1</v>
      </c>
      <c r="K288">
        <f t="shared" si="44"/>
        <v>1</v>
      </c>
      <c r="L288" t="str">
        <f>VLOOKUP(A288,Countries!$H$1:$J$43,3)</f>
        <v>3-Central Europe</v>
      </c>
    </row>
    <row r="289" spans="1:12" x14ac:dyDescent="0.35">
      <c r="A289" t="s">
        <v>11</v>
      </c>
      <c r="B289" t="s">
        <v>17</v>
      </c>
      <c r="C289">
        <v>-10</v>
      </c>
      <c r="D289">
        <v>-9</v>
      </c>
      <c r="E289">
        <v>-8</v>
      </c>
      <c r="F289">
        <v>2050</v>
      </c>
      <c r="G289" t="s">
        <v>13</v>
      </c>
      <c r="H289" t="s">
        <v>21</v>
      </c>
      <c r="I289" t="s">
        <v>18</v>
      </c>
      <c r="J289">
        <f t="shared" si="44"/>
        <v>1</v>
      </c>
      <c r="K289">
        <f t="shared" si="44"/>
        <v>1</v>
      </c>
      <c r="L289" t="str">
        <f>VLOOKUP(A289,Countries!$H$1:$J$43,3)</f>
        <v>3-Central Europe</v>
      </c>
    </row>
    <row r="290" spans="1:12" x14ac:dyDescent="0.35">
      <c r="A290" t="s">
        <v>52</v>
      </c>
      <c r="B290" t="s">
        <v>17</v>
      </c>
      <c r="C290">
        <v>-6</v>
      </c>
      <c r="D290">
        <v>-3</v>
      </c>
      <c r="E290">
        <v>0</v>
      </c>
      <c r="F290">
        <v>2050</v>
      </c>
      <c r="G290" t="s">
        <v>13</v>
      </c>
      <c r="H290" t="s">
        <v>21</v>
      </c>
      <c r="I290" t="s">
        <v>18</v>
      </c>
      <c r="J290">
        <f t="shared" si="44"/>
        <v>3</v>
      </c>
      <c r="K290">
        <f t="shared" si="44"/>
        <v>3</v>
      </c>
      <c r="L290" t="str">
        <f>VLOOKUP(A290,Countries!$H$1:$J$43,3)</f>
        <v>3-Central Europe</v>
      </c>
    </row>
    <row r="291" spans="1:12" x14ac:dyDescent="0.35">
      <c r="A291" t="s">
        <v>57</v>
      </c>
      <c r="B291" t="s">
        <v>17</v>
      </c>
      <c r="C291">
        <v>-12</v>
      </c>
      <c r="D291">
        <v>-10.5</v>
      </c>
      <c r="E291">
        <v>-9</v>
      </c>
      <c r="F291">
        <v>2050</v>
      </c>
      <c r="G291" t="s">
        <v>13</v>
      </c>
      <c r="H291" t="s">
        <v>21</v>
      </c>
      <c r="I291" t="s">
        <v>18</v>
      </c>
      <c r="J291">
        <f t="shared" si="44"/>
        <v>1.5</v>
      </c>
      <c r="K291">
        <f t="shared" si="44"/>
        <v>1.5</v>
      </c>
      <c r="L291" t="str">
        <f>VLOOKUP(A291,Countries!$H$1:$J$43,3)</f>
        <v>3-Central Europe</v>
      </c>
    </row>
    <row r="292" spans="1:12" x14ac:dyDescent="0.35">
      <c r="A292" t="s">
        <v>44</v>
      </c>
      <c r="B292" t="s">
        <v>17</v>
      </c>
      <c r="C292">
        <v>-21</v>
      </c>
      <c r="D292">
        <v>-20</v>
      </c>
      <c r="E292">
        <v>-19</v>
      </c>
      <c r="F292">
        <v>2050</v>
      </c>
      <c r="G292" t="s">
        <v>13</v>
      </c>
      <c r="H292" t="s">
        <v>21</v>
      </c>
      <c r="I292" t="s">
        <v>18</v>
      </c>
      <c r="J292">
        <f t="shared" si="44"/>
        <v>1</v>
      </c>
      <c r="K292">
        <f t="shared" si="44"/>
        <v>1</v>
      </c>
      <c r="L292" t="str">
        <f>VLOOKUP(A292,Countries!$H$1:$J$43,3)</f>
        <v>3-Central Europe</v>
      </c>
    </row>
    <row r="293" spans="1:12" x14ac:dyDescent="0.35">
      <c r="A293" t="s">
        <v>54</v>
      </c>
      <c r="B293" t="s">
        <v>17</v>
      </c>
      <c r="C293">
        <v>-17</v>
      </c>
      <c r="D293">
        <v>-16.5</v>
      </c>
      <c r="E293">
        <v>-16</v>
      </c>
      <c r="F293">
        <v>2050</v>
      </c>
      <c r="G293" t="s">
        <v>13</v>
      </c>
      <c r="H293" t="s">
        <v>21</v>
      </c>
      <c r="I293" t="s">
        <v>18</v>
      </c>
      <c r="J293">
        <f t="shared" si="44"/>
        <v>0.5</v>
      </c>
      <c r="K293">
        <f t="shared" si="44"/>
        <v>0.5</v>
      </c>
      <c r="L293" t="str">
        <f>VLOOKUP(A293,Countries!$H$1:$J$43,3)</f>
        <v>3-Central Europe</v>
      </c>
    </row>
    <row r="294" spans="1:12" x14ac:dyDescent="0.35">
      <c r="A294" t="s">
        <v>16</v>
      </c>
      <c r="B294" t="s">
        <v>17</v>
      </c>
      <c r="C294">
        <v>-18</v>
      </c>
      <c r="D294">
        <v>-18</v>
      </c>
      <c r="E294">
        <v>-18</v>
      </c>
      <c r="F294">
        <v>2050</v>
      </c>
      <c r="G294" t="s">
        <v>13</v>
      </c>
      <c r="H294" t="s">
        <v>21</v>
      </c>
      <c r="I294" t="s">
        <v>18</v>
      </c>
      <c r="J294">
        <f t="shared" si="44"/>
        <v>0</v>
      </c>
      <c r="K294">
        <f t="shared" si="44"/>
        <v>0</v>
      </c>
      <c r="L294" t="str">
        <f>VLOOKUP(A294,Countries!$H$1:$J$43,3)</f>
        <v>3-Central Europe</v>
      </c>
    </row>
    <row r="295" spans="1:12" x14ac:dyDescent="0.35">
      <c r="A295" t="s">
        <v>56</v>
      </c>
      <c r="B295" t="s">
        <v>17</v>
      </c>
      <c r="C295">
        <v>-15</v>
      </c>
      <c r="D295">
        <v>-14.5</v>
      </c>
      <c r="E295">
        <v>-14</v>
      </c>
      <c r="F295">
        <v>2050</v>
      </c>
      <c r="G295" t="s">
        <v>13</v>
      </c>
      <c r="H295" t="s">
        <v>21</v>
      </c>
      <c r="I295" t="s">
        <v>18</v>
      </c>
      <c r="J295">
        <f t="shared" si="44"/>
        <v>0.5</v>
      </c>
      <c r="K295">
        <f t="shared" si="44"/>
        <v>0.5</v>
      </c>
      <c r="L295" t="str">
        <f>VLOOKUP(A295,Countries!$H$1:$J$43,3)</f>
        <v>4-Southern Europe</v>
      </c>
    </row>
    <row r="296" spans="1:12" x14ac:dyDescent="0.35">
      <c r="A296" t="s">
        <v>65</v>
      </c>
      <c r="B296" t="s">
        <v>17</v>
      </c>
      <c r="C296">
        <v>-20</v>
      </c>
      <c r="D296">
        <v>-18</v>
      </c>
      <c r="E296">
        <v>-16</v>
      </c>
      <c r="F296">
        <v>2050</v>
      </c>
      <c r="G296" t="s">
        <v>13</v>
      </c>
      <c r="H296" t="s">
        <v>21</v>
      </c>
      <c r="I296" t="s">
        <v>18</v>
      </c>
      <c r="J296">
        <f t="shared" si="44"/>
        <v>2</v>
      </c>
      <c r="K296">
        <f t="shared" si="44"/>
        <v>2</v>
      </c>
      <c r="L296" t="str">
        <f>VLOOKUP(A296,Countries!$H$1:$J$43,3)</f>
        <v>4-Southern Europe</v>
      </c>
    </row>
    <row r="297" spans="1:12" x14ac:dyDescent="0.35">
      <c r="A297" t="s">
        <v>66</v>
      </c>
      <c r="B297" t="s">
        <v>17</v>
      </c>
      <c r="C297">
        <v>-19</v>
      </c>
      <c r="D297">
        <v>-19</v>
      </c>
      <c r="E297">
        <v>-19</v>
      </c>
      <c r="F297">
        <v>2050</v>
      </c>
      <c r="G297" t="s">
        <v>13</v>
      </c>
      <c r="H297" t="s">
        <v>21</v>
      </c>
      <c r="I297" t="s">
        <v>18</v>
      </c>
      <c r="J297">
        <f t="shared" si="44"/>
        <v>0</v>
      </c>
      <c r="K297">
        <f t="shared" si="44"/>
        <v>0</v>
      </c>
      <c r="L297" t="str">
        <f>VLOOKUP(A297,Countries!$H$1:$J$43,3)</f>
        <v>4-Southern Europe</v>
      </c>
    </row>
    <row r="298" spans="1:12" x14ac:dyDescent="0.35">
      <c r="A298" t="s">
        <v>67</v>
      </c>
      <c r="B298" t="s">
        <v>17</v>
      </c>
      <c r="C298">
        <v>-20</v>
      </c>
      <c r="D298">
        <v>-19</v>
      </c>
      <c r="E298">
        <v>-18</v>
      </c>
      <c r="F298">
        <v>2050</v>
      </c>
      <c r="G298" t="s">
        <v>13</v>
      </c>
      <c r="H298" t="s">
        <v>21</v>
      </c>
      <c r="I298" t="s">
        <v>18</v>
      </c>
      <c r="J298">
        <f t="shared" si="44"/>
        <v>1</v>
      </c>
      <c r="K298">
        <f t="shared" si="44"/>
        <v>1</v>
      </c>
      <c r="L298" t="str">
        <f>VLOOKUP(A298,Countries!$H$1:$J$43,3)</f>
        <v>4-Southern Europe</v>
      </c>
    </row>
    <row r="299" spans="1:12" x14ac:dyDescent="0.35">
      <c r="A299" t="s">
        <v>68</v>
      </c>
      <c r="B299" t="s">
        <v>17</v>
      </c>
      <c r="C299">
        <v>-16</v>
      </c>
      <c r="D299">
        <v>-15</v>
      </c>
      <c r="E299">
        <v>-14</v>
      </c>
      <c r="F299">
        <v>2050</v>
      </c>
      <c r="G299" t="s">
        <v>13</v>
      </c>
      <c r="H299" t="s">
        <v>21</v>
      </c>
      <c r="I299" t="s">
        <v>18</v>
      </c>
      <c r="J299">
        <f t="shared" si="44"/>
        <v>1</v>
      </c>
      <c r="K299">
        <f t="shared" si="44"/>
        <v>1</v>
      </c>
      <c r="L299" t="str">
        <f>VLOOKUP(A299,Countries!$H$1:$J$43,3)</f>
        <v>4-Southern Europe</v>
      </c>
    </row>
    <row r="300" spans="1:12" x14ac:dyDescent="0.35">
      <c r="A300" t="s">
        <v>53</v>
      </c>
      <c r="B300" t="s">
        <v>17</v>
      </c>
      <c r="C300">
        <v>-16</v>
      </c>
      <c r="D300">
        <v>-12.5</v>
      </c>
      <c r="E300">
        <v>-9</v>
      </c>
      <c r="F300">
        <v>2050</v>
      </c>
      <c r="G300" t="s">
        <v>13</v>
      </c>
      <c r="H300" t="s">
        <v>21</v>
      </c>
      <c r="I300" t="s">
        <v>18</v>
      </c>
      <c r="J300">
        <f t="shared" si="44"/>
        <v>3.5</v>
      </c>
      <c r="K300">
        <f t="shared" si="44"/>
        <v>3.5</v>
      </c>
      <c r="L300" t="str">
        <f>VLOOKUP(A300,Countries!$H$1:$J$43,3)</f>
        <v>4-Southern Europe</v>
      </c>
    </row>
    <row r="301" spans="1:12" x14ac:dyDescent="0.35">
      <c r="A301" t="s">
        <v>40</v>
      </c>
      <c r="B301" t="s">
        <v>17</v>
      </c>
      <c r="C301">
        <v>-10</v>
      </c>
      <c r="D301">
        <v>-7</v>
      </c>
      <c r="E301">
        <v>-4</v>
      </c>
      <c r="F301">
        <v>2050</v>
      </c>
      <c r="G301" t="s">
        <v>13</v>
      </c>
      <c r="H301" t="s">
        <v>21</v>
      </c>
      <c r="I301" t="s">
        <v>18</v>
      </c>
      <c r="J301">
        <f t="shared" si="44"/>
        <v>3</v>
      </c>
      <c r="K301">
        <f t="shared" si="44"/>
        <v>3</v>
      </c>
      <c r="L301" t="str">
        <f>VLOOKUP(A301,Countries!$H$1:$J$43,3)</f>
        <v>4-Southern Europe</v>
      </c>
    </row>
    <row r="302" spans="1:12" x14ac:dyDescent="0.35">
      <c r="A302" t="s">
        <v>27</v>
      </c>
      <c r="B302" t="s">
        <v>17</v>
      </c>
      <c r="C302">
        <v>-14</v>
      </c>
      <c r="D302">
        <v>-9.5</v>
      </c>
      <c r="E302">
        <v>-5</v>
      </c>
      <c r="F302">
        <v>2050</v>
      </c>
      <c r="G302" t="s">
        <v>13</v>
      </c>
      <c r="H302" t="s">
        <v>21</v>
      </c>
      <c r="I302" t="s">
        <v>18</v>
      </c>
      <c r="J302">
        <f t="shared" si="44"/>
        <v>4.5</v>
      </c>
      <c r="K302">
        <f t="shared" si="44"/>
        <v>4.5</v>
      </c>
      <c r="L302" t="str">
        <f>VLOOKUP(A302,Countries!$H$1:$J$43,3)</f>
        <v>4-Southern Europe</v>
      </c>
    </row>
    <row r="303" spans="1:12" x14ac:dyDescent="0.35">
      <c r="A303" t="s">
        <v>43</v>
      </c>
      <c r="B303" t="s">
        <v>17</v>
      </c>
      <c r="C303">
        <v>-17</v>
      </c>
      <c r="D303">
        <v>-16.5</v>
      </c>
      <c r="E303">
        <v>-16</v>
      </c>
      <c r="F303">
        <v>2050</v>
      </c>
      <c r="G303" t="s">
        <v>13</v>
      </c>
      <c r="H303" t="s">
        <v>21</v>
      </c>
      <c r="I303" t="s">
        <v>18</v>
      </c>
      <c r="J303">
        <f t="shared" si="44"/>
        <v>0.5</v>
      </c>
      <c r="K303">
        <f t="shared" si="44"/>
        <v>0.5</v>
      </c>
      <c r="L303" t="str">
        <f>VLOOKUP(A303,Countries!$H$1:$J$43,3)</f>
        <v>4-Southern Europe</v>
      </c>
    </row>
    <row r="304" spans="1:12" x14ac:dyDescent="0.35">
      <c r="A304" t="s">
        <v>69</v>
      </c>
      <c r="B304" t="s">
        <v>17</v>
      </c>
      <c r="C304">
        <v>-11</v>
      </c>
      <c r="D304">
        <v>-9</v>
      </c>
      <c r="E304">
        <v>-7</v>
      </c>
      <c r="F304">
        <v>2050</v>
      </c>
      <c r="G304" t="s">
        <v>13</v>
      </c>
      <c r="H304" t="s">
        <v>21</v>
      </c>
      <c r="I304" t="s">
        <v>18</v>
      </c>
      <c r="J304">
        <f t="shared" si="44"/>
        <v>2</v>
      </c>
      <c r="K304">
        <f t="shared" si="44"/>
        <v>2</v>
      </c>
      <c r="L304" t="str">
        <f>VLOOKUP(A304,Countries!$H$1:$J$43,3)</f>
        <v>4-Southern Europe</v>
      </c>
    </row>
    <row r="305" spans="1:12" x14ac:dyDescent="0.35">
      <c r="A305" t="s">
        <v>70</v>
      </c>
      <c r="B305" t="s">
        <v>17</v>
      </c>
      <c r="C305">
        <v>0</v>
      </c>
      <c r="D305">
        <v>1</v>
      </c>
      <c r="E305">
        <v>2</v>
      </c>
      <c r="F305">
        <v>2050</v>
      </c>
      <c r="G305" t="s">
        <v>13</v>
      </c>
      <c r="H305" t="s">
        <v>21</v>
      </c>
      <c r="I305" t="s">
        <v>18</v>
      </c>
      <c r="J305">
        <f t="shared" ref="J305:K362" si="45">D305-C305</f>
        <v>1</v>
      </c>
      <c r="K305">
        <f t="shared" si="45"/>
        <v>1</v>
      </c>
      <c r="L305" t="str">
        <f>VLOOKUP(A305,Countries!$H$1:$J$43,3)</f>
        <v>3-Central Europe</v>
      </c>
    </row>
    <row r="306" spans="1:12" x14ac:dyDescent="0.35">
      <c r="A306" t="s">
        <v>71</v>
      </c>
      <c r="B306" t="s">
        <v>17</v>
      </c>
      <c r="C306">
        <v>-14</v>
      </c>
      <c r="D306">
        <v>-13.5</v>
      </c>
      <c r="E306">
        <v>-13</v>
      </c>
      <c r="F306">
        <v>2050</v>
      </c>
      <c r="G306" t="s">
        <v>13</v>
      </c>
      <c r="H306" t="s">
        <v>21</v>
      </c>
      <c r="I306" t="s">
        <v>18</v>
      </c>
      <c r="J306">
        <f t="shared" si="45"/>
        <v>0.5</v>
      </c>
      <c r="K306">
        <f t="shared" si="45"/>
        <v>0.5</v>
      </c>
      <c r="L306" t="str">
        <f>VLOOKUP(A306,Countries!$H$1:$J$43,3)</f>
        <v>3-Central Europe</v>
      </c>
    </row>
    <row r="307" spans="1:12" x14ac:dyDescent="0.35">
      <c r="A307" t="s">
        <v>72</v>
      </c>
      <c r="B307" t="s">
        <v>17</v>
      </c>
      <c r="C307">
        <v>-19</v>
      </c>
      <c r="D307">
        <v>-18.5</v>
      </c>
      <c r="E307">
        <v>-18</v>
      </c>
      <c r="F307">
        <v>2050</v>
      </c>
      <c r="G307" t="s">
        <v>13</v>
      </c>
      <c r="H307" t="s">
        <v>21</v>
      </c>
      <c r="I307" t="s">
        <v>18</v>
      </c>
      <c r="J307">
        <f t="shared" si="45"/>
        <v>0.5</v>
      </c>
      <c r="K307">
        <f t="shared" si="45"/>
        <v>0.5</v>
      </c>
      <c r="L307" t="str">
        <f>VLOOKUP(A307,Countries!$H$1:$J$43,3)</f>
        <v>3-Central Europe</v>
      </c>
    </row>
    <row r="308" spans="1:12" x14ac:dyDescent="0.35">
      <c r="A308" t="s">
        <v>73</v>
      </c>
      <c r="B308" t="s">
        <v>17</v>
      </c>
      <c r="C308">
        <v>-14</v>
      </c>
      <c r="D308">
        <v>-13.5</v>
      </c>
      <c r="E308">
        <v>-13</v>
      </c>
      <c r="F308">
        <v>2050</v>
      </c>
      <c r="G308" t="s">
        <v>13</v>
      </c>
      <c r="H308" t="s">
        <v>21</v>
      </c>
      <c r="I308" t="s">
        <v>18</v>
      </c>
      <c r="J308">
        <f t="shared" si="45"/>
        <v>0.5</v>
      </c>
      <c r="K308">
        <f t="shared" si="45"/>
        <v>0.5</v>
      </c>
      <c r="L308" t="str">
        <f>VLOOKUP(A308,Countries!$H$1:$J$43,3)</f>
        <v>3-Central Europe</v>
      </c>
    </row>
    <row r="309" spans="1:12" x14ac:dyDescent="0.35">
      <c r="A309" t="s">
        <v>74</v>
      </c>
      <c r="B309" t="s">
        <v>17</v>
      </c>
      <c r="C309">
        <v>-3</v>
      </c>
      <c r="D309">
        <v>0.5</v>
      </c>
      <c r="E309">
        <v>4</v>
      </c>
      <c r="F309">
        <v>2050</v>
      </c>
      <c r="G309" t="s">
        <v>13</v>
      </c>
      <c r="H309" t="s">
        <v>21</v>
      </c>
      <c r="I309" t="s">
        <v>18</v>
      </c>
      <c r="J309">
        <f t="shared" si="45"/>
        <v>3.5</v>
      </c>
      <c r="K309">
        <f t="shared" si="45"/>
        <v>3.5</v>
      </c>
      <c r="L309" t="str">
        <f>VLOOKUP(A309,Countries!$H$1:$J$43,3)</f>
        <v>4-Southern Europe</v>
      </c>
    </row>
    <row r="310" spans="1:12" x14ac:dyDescent="0.35">
      <c r="A310" t="s">
        <v>45</v>
      </c>
      <c r="B310" t="s">
        <v>17</v>
      </c>
      <c r="C310">
        <v>31</v>
      </c>
      <c r="D310">
        <v>44.5</v>
      </c>
      <c r="E310">
        <v>58</v>
      </c>
      <c r="F310">
        <v>2080</v>
      </c>
      <c r="G310" t="s">
        <v>13</v>
      </c>
      <c r="H310" t="s">
        <v>21</v>
      </c>
      <c r="I310" t="s">
        <v>18</v>
      </c>
      <c r="J310">
        <f t="shared" si="45"/>
        <v>13.5</v>
      </c>
      <c r="K310">
        <f t="shared" si="45"/>
        <v>13.5</v>
      </c>
      <c r="L310" t="str">
        <f>VLOOKUP(A310,Countries!$H$1:$J$43,3)</f>
        <v>2-Northern Europe</v>
      </c>
    </row>
    <row r="311" spans="1:12" x14ac:dyDescent="0.35">
      <c r="A311" t="s">
        <v>22</v>
      </c>
      <c r="B311" t="s">
        <v>17</v>
      </c>
      <c r="C311">
        <v>9</v>
      </c>
      <c r="D311">
        <v>11.5</v>
      </c>
      <c r="E311">
        <v>14</v>
      </c>
      <c r="F311">
        <v>2080</v>
      </c>
      <c r="G311" t="s">
        <v>13</v>
      </c>
      <c r="H311" t="s">
        <v>21</v>
      </c>
      <c r="I311" t="s">
        <v>18</v>
      </c>
      <c r="J311">
        <f t="shared" si="45"/>
        <v>2.5</v>
      </c>
      <c r="K311">
        <f t="shared" si="45"/>
        <v>2.5</v>
      </c>
      <c r="L311" t="str">
        <f>VLOOKUP(A311,Countries!$H$1:$J$43,3)</f>
        <v>2-Northern Europe</v>
      </c>
    </row>
    <row r="312" spans="1:12" x14ac:dyDescent="0.35">
      <c r="A312" t="s">
        <v>38</v>
      </c>
      <c r="B312" t="s">
        <v>17</v>
      </c>
      <c r="C312">
        <v>37</v>
      </c>
      <c r="D312">
        <v>50</v>
      </c>
      <c r="E312">
        <v>63</v>
      </c>
      <c r="F312">
        <v>2080</v>
      </c>
      <c r="G312" t="s">
        <v>13</v>
      </c>
      <c r="H312" t="s">
        <v>21</v>
      </c>
      <c r="I312" t="s">
        <v>18</v>
      </c>
      <c r="J312">
        <f t="shared" si="45"/>
        <v>13</v>
      </c>
      <c r="K312">
        <f t="shared" si="45"/>
        <v>13</v>
      </c>
      <c r="L312" t="str">
        <f>VLOOKUP(A312,Countries!$H$1:$J$43,3)</f>
        <v>2-Northern Europe</v>
      </c>
    </row>
    <row r="313" spans="1:12" x14ac:dyDescent="0.35">
      <c r="A313" t="s">
        <v>55</v>
      </c>
      <c r="B313" t="s">
        <v>17</v>
      </c>
      <c r="C313">
        <v>36</v>
      </c>
      <c r="D313">
        <v>47</v>
      </c>
      <c r="E313">
        <v>58</v>
      </c>
      <c r="F313">
        <v>2080</v>
      </c>
      <c r="G313" t="s">
        <v>13</v>
      </c>
      <c r="H313" t="s">
        <v>21</v>
      </c>
      <c r="I313" t="s">
        <v>18</v>
      </c>
      <c r="J313">
        <f t="shared" si="45"/>
        <v>11</v>
      </c>
      <c r="K313">
        <f t="shared" si="45"/>
        <v>11</v>
      </c>
      <c r="L313" t="str">
        <f>VLOOKUP(A313,Countries!$H$1:$J$43,3)</f>
        <v>2-Northern Europe</v>
      </c>
    </row>
    <row r="314" spans="1:12" x14ac:dyDescent="0.35">
      <c r="A314" t="s">
        <v>39</v>
      </c>
      <c r="B314" t="s">
        <v>17</v>
      </c>
      <c r="C314">
        <v>0</v>
      </c>
      <c r="D314">
        <v>6</v>
      </c>
      <c r="E314">
        <v>12</v>
      </c>
      <c r="F314">
        <v>2080</v>
      </c>
      <c r="G314" t="s">
        <v>13</v>
      </c>
      <c r="H314" t="s">
        <v>21</v>
      </c>
      <c r="I314" t="s">
        <v>18</v>
      </c>
      <c r="J314">
        <f t="shared" si="45"/>
        <v>6</v>
      </c>
      <c r="K314">
        <f t="shared" si="45"/>
        <v>6</v>
      </c>
      <c r="L314" t="str">
        <f>VLOOKUP(A314,Countries!$H$1:$J$43,3)</f>
        <v>2-Northern Europe</v>
      </c>
    </row>
    <row r="315" spans="1:12" x14ac:dyDescent="0.35">
      <c r="A315" t="s">
        <v>48</v>
      </c>
      <c r="B315" t="s">
        <v>17</v>
      </c>
      <c r="C315">
        <v>4</v>
      </c>
      <c r="D315">
        <v>9</v>
      </c>
      <c r="E315">
        <v>14</v>
      </c>
      <c r="F315">
        <v>2080</v>
      </c>
      <c r="G315" t="s">
        <v>13</v>
      </c>
      <c r="H315" t="s">
        <v>21</v>
      </c>
      <c r="I315" t="s">
        <v>18</v>
      </c>
      <c r="J315">
        <f t="shared" si="45"/>
        <v>5</v>
      </c>
      <c r="K315">
        <f t="shared" si="45"/>
        <v>5</v>
      </c>
      <c r="L315" t="str">
        <f>VLOOKUP(A315,Countries!$H$1:$J$43,3)</f>
        <v>2-Northern Europe</v>
      </c>
    </row>
    <row r="316" spans="1:12" x14ac:dyDescent="0.35">
      <c r="A316" t="s">
        <v>46</v>
      </c>
      <c r="B316" t="s">
        <v>17</v>
      </c>
      <c r="C316">
        <v>4</v>
      </c>
      <c r="D316">
        <v>5</v>
      </c>
      <c r="E316">
        <v>6</v>
      </c>
      <c r="F316">
        <v>2080</v>
      </c>
      <c r="G316" t="s">
        <v>13</v>
      </c>
      <c r="H316" t="s">
        <v>21</v>
      </c>
      <c r="I316" t="s">
        <v>18</v>
      </c>
      <c r="J316">
        <f t="shared" si="45"/>
        <v>1</v>
      </c>
      <c r="K316">
        <f t="shared" si="45"/>
        <v>1</v>
      </c>
      <c r="L316" t="str">
        <f>VLOOKUP(A316,Countries!$H$1:$J$43,3)</f>
        <v>2-Northern Europe</v>
      </c>
    </row>
    <row r="317" spans="1:12" x14ac:dyDescent="0.35">
      <c r="A317" t="s">
        <v>42</v>
      </c>
      <c r="B317" t="s">
        <v>17</v>
      </c>
      <c r="C317">
        <v>-20</v>
      </c>
      <c r="D317">
        <v>-20</v>
      </c>
      <c r="E317">
        <v>-20</v>
      </c>
      <c r="F317">
        <v>2080</v>
      </c>
      <c r="G317" t="s">
        <v>13</v>
      </c>
      <c r="H317" t="s">
        <v>21</v>
      </c>
      <c r="I317" t="s">
        <v>18</v>
      </c>
      <c r="J317">
        <f t="shared" si="45"/>
        <v>0</v>
      </c>
      <c r="K317">
        <f t="shared" si="45"/>
        <v>0</v>
      </c>
      <c r="L317" t="str">
        <f>VLOOKUP(A317,Countries!$H$1:$J$43,3)</f>
        <v>3-Central Europe</v>
      </c>
    </row>
    <row r="318" spans="1:12" x14ac:dyDescent="0.35">
      <c r="A318" t="s">
        <v>34</v>
      </c>
      <c r="B318" t="s">
        <v>17</v>
      </c>
      <c r="C318">
        <v>-9</v>
      </c>
      <c r="D318">
        <v>-1</v>
      </c>
      <c r="E318">
        <v>7</v>
      </c>
      <c r="F318">
        <v>2080</v>
      </c>
      <c r="G318" t="s">
        <v>13</v>
      </c>
      <c r="H318" t="s">
        <v>21</v>
      </c>
      <c r="I318" t="s">
        <v>18</v>
      </c>
      <c r="J318">
        <f t="shared" si="45"/>
        <v>8</v>
      </c>
      <c r="K318">
        <f t="shared" si="45"/>
        <v>8</v>
      </c>
      <c r="L318" t="str">
        <f>VLOOKUP(A318,Countries!$H$1:$J$43,3)</f>
        <v>3-Central Europe</v>
      </c>
    </row>
    <row r="319" spans="1:12" x14ac:dyDescent="0.35">
      <c r="A319" t="s">
        <v>50</v>
      </c>
      <c r="B319" t="s">
        <v>17</v>
      </c>
      <c r="C319">
        <v>-6</v>
      </c>
      <c r="D319">
        <v>2</v>
      </c>
      <c r="E319">
        <v>10</v>
      </c>
      <c r="F319">
        <v>2080</v>
      </c>
      <c r="G319" t="s">
        <v>13</v>
      </c>
      <c r="H319" t="s">
        <v>21</v>
      </c>
      <c r="I319" t="s">
        <v>18</v>
      </c>
      <c r="J319">
        <f t="shared" si="45"/>
        <v>8</v>
      </c>
      <c r="K319">
        <f t="shared" si="45"/>
        <v>8</v>
      </c>
      <c r="L319" t="str">
        <f>VLOOKUP(A319,Countries!$H$1:$J$43,3)</f>
        <v>3-Central Europe</v>
      </c>
    </row>
    <row r="320" spans="1:12" x14ac:dyDescent="0.35">
      <c r="A320" t="s">
        <v>37</v>
      </c>
      <c r="B320" t="s">
        <v>17</v>
      </c>
      <c r="C320">
        <v>-6</v>
      </c>
      <c r="D320">
        <v>-3.5</v>
      </c>
      <c r="E320">
        <v>-1</v>
      </c>
      <c r="F320">
        <v>2080</v>
      </c>
      <c r="G320" t="s">
        <v>13</v>
      </c>
      <c r="H320" t="s">
        <v>21</v>
      </c>
      <c r="I320" t="s">
        <v>18</v>
      </c>
      <c r="J320">
        <f t="shared" si="45"/>
        <v>2.5</v>
      </c>
      <c r="K320">
        <f t="shared" si="45"/>
        <v>2.5</v>
      </c>
      <c r="L320" t="str">
        <f>VLOOKUP(A320,Countries!$H$1:$J$43,3)</f>
        <v>3-Central Europe</v>
      </c>
    </row>
    <row r="321" spans="1:12" x14ac:dyDescent="0.35">
      <c r="A321" t="s">
        <v>11</v>
      </c>
      <c r="B321" t="s">
        <v>17</v>
      </c>
      <c r="C321">
        <v>-25</v>
      </c>
      <c r="D321">
        <v>-20</v>
      </c>
      <c r="E321">
        <v>-15</v>
      </c>
      <c r="F321">
        <v>2080</v>
      </c>
      <c r="G321" t="s">
        <v>13</v>
      </c>
      <c r="H321" t="s">
        <v>21</v>
      </c>
      <c r="I321" t="s">
        <v>18</v>
      </c>
      <c r="J321">
        <f t="shared" si="45"/>
        <v>5</v>
      </c>
      <c r="K321">
        <f t="shared" si="45"/>
        <v>5</v>
      </c>
      <c r="L321" t="str">
        <f>VLOOKUP(A321,Countries!$H$1:$J$43,3)</f>
        <v>3-Central Europe</v>
      </c>
    </row>
    <row r="322" spans="1:12" x14ac:dyDescent="0.35">
      <c r="A322" t="s">
        <v>52</v>
      </c>
      <c r="B322" t="s">
        <v>17</v>
      </c>
      <c r="C322">
        <v>-17</v>
      </c>
      <c r="D322">
        <v>-9</v>
      </c>
      <c r="E322">
        <v>-1</v>
      </c>
      <c r="F322">
        <v>2080</v>
      </c>
      <c r="G322" t="s">
        <v>13</v>
      </c>
      <c r="H322" t="s">
        <v>21</v>
      </c>
      <c r="I322" t="s">
        <v>18</v>
      </c>
      <c r="J322">
        <f t="shared" si="45"/>
        <v>8</v>
      </c>
      <c r="K322">
        <f t="shared" si="45"/>
        <v>8</v>
      </c>
      <c r="L322" t="str">
        <f>VLOOKUP(A322,Countries!$H$1:$J$43,3)</f>
        <v>3-Central Europe</v>
      </c>
    </row>
    <row r="323" spans="1:12" x14ac:dyDescent="0.35">
      <c r="A323" t="s">
        <v>57</v>
      </c>
      <c r="B323" t="s">
        <v>17</v>
      </c>
      <c r="C323">
        <v>-29</v>
      </c>
      <c r="D323">
        <v>-23.5</v>
      </c>
      <c r="E323">
        <v>-18</v>
      </c>
      <c r="F323">
        <v>2080</v>
      </c>
      <c r="G323" t="s">
        <v>13</v>
      </c>
      <c r="H323" t="s">
        <v>21</v>
      </c>
      <c r="I323" t="s">
        <v>18</v>
      </c>
      <c r="J323">
        <f t="shared" si="45"/>
        <v>5.5</v>
      </c>
      <c r="K323">
        <f t="shared" si="45"/>
        <v>5.5</v>
      </c>
      <c r="L323" t="str">
        <f>VLOOKUP(A323,Countries!$H$1:$J$43,3)</f>
        <v>3-Central Europe</v>
      </c>
    </row>
    <row r="324" spans="1:12" x14ac:dyDescent="0.35">
      <c r="A324" t="s">
        <v>36</v>
      </c>
      <c r="B324" t="s">
        <v>17</v>
      </c>
      <c r="C324">
        <v>-11</v>
      </c>
      <c r="D324">
        <v>-5.5</v>
      </c>
      <c r="E324">
        <v>0</v>
      </c>
      <c r="F324">
        <v>2080</v>
      </c>
      <c r="G324" t="s">
        <v>13</v>
      </c>
      <c r="H324" t="s">
        <v>21</v>
      </c>
      <c r="I324" t="s">
        <v>18</v>
      </c>
      <c r="J324">
        <f t="shared" si="45"/>
        <v>5.5</v>
      </c>
      <c r="K324">
        <f t="shared" si="45"/>
        <v>5.5</v>
      </c>
      <c r="L324" t="str">
        <f>VLOOKUP(A324,Countries!$H$1:$J$43,3)</f>
        <v>3-Central Europe</v>
      </c>
    </row>
    <row r="325" spans="1:12" x14ac:dyDescent="0.35">
      <c r="A325" t="s">
        <v>44</v>
      </c>
      <c r="B325" t="s">
        <v>17</v>
      </c>
      <c r="C325">
        <v>-45</v>
      </c>
      <c r="D325">
        <v>-40</v>
      </c>
      <c r="E325">
        <v>-35</v>
      </c>
      <c r="F325">
        <v>2080</v>
      </c>
      <c r="G325" t="s">
        <v>13</v>
      </c>
      <c r="H325" t="s">
        <v>21</v>
      </c>
      <c r="I325" t="s">
        <v>18</v>
      </c>
      <c r="J325">
        <f t="shared" si="45"/>
        <v>5</v>
      </c>
      <c r="K325">
        <f t="shared" si="45"/>
        <v>5</v>
      </c>
      <c r="L325" t="str">
        <f>VLOOKUP(A325,Countries!$H$1:$J$43,3)</f>
        <v>3-Central Europe</v>
      </c>
    </row>
    <row r="326" spans="1:12" x14ac:dyDescent="0.35">
      <c r="A326" t="s">
        <v>54</v>
      </c>
      <c r="B326" t="s">
        <v>17</v>
      </c>
      <c r="C326">
        <v>-42</v>
      </c>
      <c r="D326">
        <v>-37.5</v>
      </c>
      <c r="E326">
        <v>-33</v>
      </c>
      <c r="F326">
        <v>2080</v>
      </c>
      <c r="G326" t="s">
        <v>13</v>
      </c>
      <c r="H326" t="s">
        <v>21</v>
      </c>
      <c r="I326" t="s">
        <v>18</v>
      </c>
      <c r="J326">
        <f t="shared" si="45"/>
        <v>4.5</v>
      </c>
      <c r="K326">
        <f t="shared" si="45"/>
        <v>4.5</v>
      </c>
      <c r="L326" t="str">
        <f>VLOOKUP(A326,Countries!$H$1:$J$43,3)</f>
        <v>3-Central Europe</v>
      </c>
    </row>
    <row r="327" spans="1:12" x14ac:dyDescent="0.35">
      <c r="A327" t="s">
        <v>16</v>
      </c>
      <c r="B327" t="s">
        <v>17</v>
      </c>
      <c r="C327">
        <v>-47</v>
      </c>
      <c r="D327">
        <v>-41</v>
      </c>
      <c r="E327">
        <v>-35</v>
      </c>
      <c r="F327">
        <v>2080</v>
      </c>
      <c r="G327" t="s">
        <v>13</v>
      </c>
      <c r="H327" t="s">
        <v>21</v>
      </c>
      <c r="I327" t="s">
        <v>18</v>
      </c>
      <c r="J327">
        <f t="shared" si="45"/>
        <v>6</v>
      </c>
      <c r="K327">
        <f t="shared" si="45"/>
        <v>6</v>
      </c>
      <c r="L327" t="str">
        <f>VLOOKUP(A327,Countries!$H$1:$J$43,3)</f>
        <v>3-Central Europe</v>
      </c>
    </row>
    <row r="328" spans="1:12" x14ac:dyDescent="0.35">
      <c r="A328" t="s">
        <v>56</v>
      </c>
      <c r="B328" t="s">
        <v>17</v>
      </c>
      <c r="C328">
        <v>-37</v>
      </c>
      <c r="D328">
        <v>-31.5</v>
      </c>
      <c r="E328">
        <v>-26</v>
      </c>
      <c r="F328">
        <v>2080</v>
      </c>
      <c r="G328" t="s">
        <v>13</v>
      </c>
      <c r="H328" t="s">
        <v>21</v>
      </c>
      <c r="I328" t="s">
        <v>18</v>
      </c>
      <c r="J328">
        <f t="shared" si="45"/>
        <v>5.5</v>
      </c>
      <c r="K328">
        <f t="shared" si="45"/>
        <v>5.5</v>
      </c>
      <c r="L328" t="str">
        <f>VLOOKUP(A328,Countries!$H$1:$J$43,3)</f>
        <v>4-Southern Europe</v>
      </c>
    </row>
    <row r="329" spans="1:12" x14ac:dyDescent="0.35">
      <c r="A329" t="s">
        <v>65</v>
      </c>
      <c r="B329" t="s">
        <v>17</v>
      </c>
      <c r="C329">
        <v>-43</v>
      </c>
      <c r="D329">
        <v>-37</v>
      </c>
      <c r="E329">
        <v>-31</v>
      </c>
      <c r="F329">
        <v>2080</v>
      </c>
      <c r="G329" t="s">
        <v>13</v>
      </c>
      <c r="H329" t="s">
        <v>21</v>
      </c>
      <c r="I329" t="s">
        <v>18</v>
      </c>
      <c r="J329">
        <f t="shared" si="45"/>
        <v>6</v>
      </c>
      <c r="K329">
        <f t="shared" si="45"/>
        <v>6</v>
      </c>
      <c r="L329" t="str">
        <f>VLOOKUP(A329,Countries!$H$1:$J$43,3)</f>
        <v>4-Southern Europe</v>
      </c>
    </row>
    <row r="330" spans="1:12" x14ac:dyDescent="0.35">
      <c r="A330" t="s">
        <v>66</v>
      </c>
      <c r="B330" t="s">
        <v>17</v>
      </c>
      <c r="C330">
        <v>-46</v>
      </c>
      <c r="D330">
        <v>-41</v>
      </c>
      <c r="E330">
        <v>-36</v>
      </c>
      <c r="F330">
        <v>2080</v>
      </c>
      <c r="G330" t="s">
        <v>13</v>
      </c>
      <c r="H330" t="s">
        <v>21</v>
      </c>
      <c r="I330" t="s">
        <v>18</v>
      </c>
      <c r="J330">
        <f t="shared" si="45"/>
        <v>5</v>
      </c>
      <c r="K330">
        <f t="shared" si="45"/>
        <v>5</v>
      </c>
      <c r="L330" t="str">
        <f>VLOOKUP(A330,Countries!$H$1:$J$43,3)</f>
        <v>4-Southern Europe</v>
      </c>
    </row>
    <row r="331" spans="1:12" x14ac:dyDescent="0.35">
      <c r="A331" t="s">
        <v>67</v>
      </c>
      <c r="B331" t="s">
        <v>17</v>
      </c>
      <c r="C331">
        <v>-49</v>
      </c>
      <c r="D331">
        <v>-44</v>
      </c>
      <c r="E331">
        <v>-39</v>
      </c>
      <c r="F331">
        <v>2080</v>
      </c>
      <c r="G331" t="s">
        <v>13</v>
      </c>
      <c r="H331" t="s">
        <v>21</v>
      </c>
      <c r="I331" t="s">
        <v>18</v>
      </c>
      <c r="J331">
        <f t="shared" si="45"/>
        <v>5</v>
      </c>
      <c r="K331">
        <f t="shared" si="45"/>
        <v>5</v>
      </c>
      <c r="L331" t="str">
        <f>VLOOKUP(A331,Countries!$H$1:$J$43,3)</f>
        <v>4-Southern Europe</v>
      </c>
    </row>
    <row r="332" spans="1:12" x14ac:dyDescent="0.35">
      <c r="A332" t="s">
        <v>68</v>
      </c>
      <c r="B332" t="s">
        <v>17</v>
      </c>
      <c r="C332">
        <v>-42</v>
      </c>
      <c r="D332">
        <v>-37</v>
      </c>
      <c r="E332">
        <v>-32</v>
      </c>
      <c r="F332">
        <v>2080</v>
      </c>
      <c r="G332" t="s">
        <v>13</v>
      </c>
      <c r="H332" t="s">
        <v>21</v>
      </c>
      <c r="I332" t="s">
        <v>18</v>
      </c>
      <c r="J332">
        <f t="shared" si="45"/>
        <v>5</v>
      </c>
      <c r="K332">
        <f t="shared" si="45"/>
        <v>5</v>
      </c>
      <c r="L332" t="str">
        <f>VLOOKUP(A332,Countries!$H$1:$J$43,3)</f>
        <v>4-Southern Europe</v>
      </c>
    </row>
    <row r="333" spans="1:12" x14ac:dyDescent="0.35">
      <c r="A333" t="s">
        <v>53</v>
      </c>
      <c r="B333" t="s">
        <v>17</v>
      </c>
      <c r="C333">
        <v>-39</v>
      </c>
      <c r="D333">
        <v>-31.5</v>
      </c>
      <c r="E333">
        <v>-24</v>
      </c>
      <c r="F333">
        <v>2080</v>
      </c>
      <c r="G333" t="s">
        <v>13</v>
      </c>
      <c r="H333" t="s">
        <v>21</v>
      </c>
      <c r="I333" t="s">
        <v>18</v>
      </c>
      <c r="J333">
        <f t="shared" si="45"/>
        <v>7.5</v>
      </c>
      <c r="K333">
        <f t="shared" si="45"/>
        <v>7.5</v>
      </c>
      <c r="L333" t="str">
        <f>VLOOKUP(A333,Countries!$H$1:$J$43,3)</f>
        <v>4-Southern Europe</v>
      </c>
    </row>
    <row r="334" spans="1:12" x14ac:dyDescent="0.35">
      <c r="A334" t="s">
        <v>40</v>
      </c>
      <c r="B334" t="s">
        <v>17</v>
      </c>
      <c r="C334">
        <v>-33</v>
      </c>
      <c r="D334">
        <v>-24.5</v>
      </c>
      <c r="E334">
        <v>-16</v>
      </c>
      <c r="F334">
        <v>2080</v>
      </c>
      <c r="G334" t="s">
        <v>13</v>
      </c>
      <c r="H334" t="s">
        <v>21</v>
      </c>
      <c r="I334" t="s">
        <v>18</v>
      </c>
      <c r="J334">
        <f t="shared" si="45"/>
        <v>8.5</v>
      </c>
      <c r="K334">
        <f t="shared" si="45"/>
        <v>8.5</v>
      </c>
      <c r="L334" t="str">
        <f>VLOOKUP(A334,Countries!$H$1:$J$43,3)</f>
        <v>4-Southern Europe</v>
      </c>
    </row>
    <row r="335" spans="1:12" x14ac:dyDescent="0.35">
      <c r="A335" t="s">
        <v>27</v>
      </c>
      <c r="B335" t="s">
        <v>17</v>
      </c>
      <c r="C335">
        <v>-39</v>
      </c>
      <c r="D335">
        <v>-29</v>
      </c>
      <c r="E335">
        <v>-19</v>
      </c>
      <c r="F335">
        <v>2080</v>
      </c>
      <c r="G335" t="s">
        <v>13</v>
      </c>
      <c r="H335" t="s">
        <v>21</v>
      </c>
      <c r="I335" t="s">
        <v>18</v>
      </c>
      <c r="J335">
        <f t="shared" si="45"/>
        <v>10</v>
      </c>
      <c r="K335">
        <f t="shared" si="45"/>
        <v>10</v>
      </c>
      <c r="L335" t="str">
        <f>VLOOKUP(A335,Countries!$H$1:$J$43,3)</f>
        <v>4-Southern Europe</v>
      </c>
    </row>
    <row r="336" spans="1:12" x14ac:dyDescent="0.35">
      <c r="A336" t="s">
        <v>43</v>
      </c>
      <c r="B336" t="s">
        <v>17</v>
      </c>
      <c r="C336">
        <v>-43</v>
      </c>
      <c r="D336">
        <v>-38.5</v>
      </c>
      <c r="E336">
        <v>-34</v>
      </c>
      <c r="F336">
        <v>2080</v>
      </c>
      <c r="G336" t="s">
        <v>13</v>
      </c>
      <c r="H336" t="s">
        <v>21</v>
      </c>
      <c r="I336" t="s">
        <v>18</v>
      </c>
      <c r="J336">
        <f t="shared" si="45"/>
        <v>4.5</v>
      </c>
      <c r="K336">
        <f t="shared" si="45"/>
        <v>4.5</v>
      </c>
      <c r="L336" t="str">
        <f>VLOOKUP(A336,Countries!$H$1:$J$43,3)</f>
        <v>4-Southern Europe</v>
      </c>
    </row>
    <row r="337" spans="1:12" x14ac:dyDescent="0.35">
      <c r="A337" t="s">
        <v>69</v>
      </c>
      <c r="B337" t="s">
        <v>17</v>
      </c>
      <c r="C337">
        <v>-32</v>
      </c>
      <c r="D337">
        <v>-28.5</v>
      </c>
      <c r="E337">
        <v>-25</v>
      </c>
      <c r="F337">
        <v>2080</v>
      </c>
      <c r="G337" t="s">
        <v>13</v>
      </c>
      <c r="H337" t="s">
        <v>21</v>
      </c>
      <c r="I337" t="s">
        <v>18</v>
      </c>
      <c r="J337">
        <f t="shared" si="45"/>
        <v>3.5</v>
      </c>
      <c r="K337">
        <f t="shared" si="45"/>
        <v>3.5</v>
      </c>
      <c r="L337" t="str">
        <f>VLOOKUP(A337,Countries!$H$1:$J$43,3)</f>
        <v>4-Southern Europe</v>
      </c>
    </row>
    <row r="338" spans="1:12" x14ac:dyDescent="0.35">
      <c r="A338" t="s">
        <v>70</v>
      </c>
      <c r="B338" t="s">
        <v>17</v>
      </c>
      <c r="C338">
        <v>-3</v>
      </c>
      <c r="D338">
        <v>-1</v>
      </c>
      <c r="E338">
        <v>1</v>
      </c>
      <c r="F338">
        <v>2080</v>
      </c>
      <c r="G338" t="s">
        <v>13</v>
      </c>
      <c r="H338" t="s">
        <v>21</v>
      </c>
      <c r="I338" t="s">
        <v>18</v>
      </c>
      <c r="J338">
        <f t="shared" si="45"/>
        <v>2</v>
      </c>
      <c r="K338">
        <f t="shared" si="45"/>
        <v>2</v>
      </c>
      <c r="L338" t="str">
        <f>VLOOKUP(A338,Countries!$H$1:$J$43,3)</f>
        <v>3-Central Europe</v>
      </c>
    </row>
    <row r="339" spans="1:12" x14ac:dyDescent="0.35">
      <c r="A339" t="s">
        <v>71</v>
      </c>
      <c r="B339" t="s">
        <v>17</v>
      </c>
      <c r="C339">
        <v>-38</v>
      </c>
      <c r="D339">
        <v>-33.5</v>
      </c>
      <c r="E339">
        <v>-29</v>
      </c>
      <c r="F339">
        <v>2080</v>
      </c>
      <c r="G339" t="s">
        <v>13</v>
      </c>
      <c r="H339" t="s">
        <v>21</v>
      </c>
      <c r="I339" t="s">
        <v>18</v>
      </c>
      <c r="J339">
        <f t="shared" si="45"/>
        <v>4.5</v>
      </c>
      <c r="K339">
        <f t="shared" si="45"/>
        <v>4.5</v>
      </c>
      <c r="L339" t="str">
        <f>VLOOKUP(A339,Countries!$H$1:$J$43,3)</f>
        <v>3-Central Europe</v>
      </c>
    </row>
    <row r="340" spans="1:12" x14ac:dyDescent="0.35">
      <c r="A340" t="s">
        <v>72</v>
      </c>
      <c r="B340" t="s">
        <v>17</v>
      </c>
      <c r="C340">
        <v>-43</v>
      </c>
      <c r="D340">
        <v>-38.5</v>
      </c>
      <c r="E340">
        <v>-34</v>
      </c>
      <c r="F340">
        <v>2080</v>
      </c>
      <c r="G340" t="s">
        <v>13</v>
      </c>
      <c r="H340" t="s">
        <v>21</v>
      </c>
      <c r="I340" t="s">
        <v>18</v>
      </c>
      <c r="J340">
        <f t="shared" si="45"/>
        <v>4.5</v>
      </c>
      <c r="K340">
        <f t="shared" si="45"/>
        <v>4.5</v>
      </c>
      <c r="L340" t="str">
        <f>VLOOKUP(A340,Countries!$H$1:$J$43,3)</f>
        <v>3-Central Europe</v>
      </c>
    </row>
    <row r="341" spans="1:12" x14ac:dyDescent="0.35">
      <c r="A341" t="s">
        <v>73</v>
      </c>
      <c r="B341" t="s">
        <v>17</v>
      </c>
      <c r="C341">
        <v>-34</v>
      </c>
      <c r="D341">
        <v>-30</v>
      </c>
      <c r="E341">
        <v>-26</v>
      </c>
      <c r="F341">
        <v>2080</v>
      </c>
      <c r="G341" t="s">
        <v>13</v>
      </c>
      <c r="H341" t="s">
        <v>21</v>
      </c>
      <c r="I341" t="s">
        <v>18</v>
      </c>
      <c r="J341">
        <f t="shared" si="45"/>
        <v>4</v>
      </c>
      <c r="K341">
        <f t="shared" si="45"/>
        <v>4</v>
      </c>
      <c r="L341" t="str">
        <f>VLOOKUP(A341,Countries!$H$1:$J$43,3)</f>
        <v>3-Central Europe</v>
      </c>
    </row>
    <row r="342" spans="1:12" x14ac:dyDescent="0.35">
      <c r="A342" t="s">
        <v>74</v>
      </c>
      <c r="B342" t="s">
        <v>17</v>
      </c>
      <c r="C342">
        <v>-17</v>
      </c>
      <c r="D342">
        <v>-15.5</v>
      </c>
      <c r="E342">
        <v>-14</v>
      </c>
      <c r="F342">
        <v>2080</v>
      </c>
      <c r="G342" t="s">
        <v>13</v>
      </c>
      <c r="H342" t="s">
        <v>21</v>
      </c>
      <c r="I342" t="s">
        <v>18</v>
      </c>
      <c r="J342">
        <f t="shared" si="45"/>
        <v>1.5</v>
      </c>
      <c r="K342">
        <f t="shared" si="45"/>
        <v>1.5</v>
      </c>
      <c r="L342" t="str">
        <f>VLOOKUP(A342,Countries!$H$1:$J$43,3)</f>
        <v>4-Southern Europe</v>
      </c>
    </row>
    <row r="343" spans="1:12" x14ac:dyDescent="0.35">
      <c r="A343" t="s">
        <v>45</v>
      </c>
      <c r="B343" t="s">
        <v>63</v>
      </c>
      <c r="C343">
        <v>10</v>
      </c>
      <c r="D343">
        <v>11</v>
      </c>
      <c r="E343">
        <v>12</v>
      </c>
      <c r="F343">
        <v>2030</v>
      </c>
      <c r="G343" t="s">
        <v>13</v>
      </c>
      <c r="H343" t="s">
        <v>21</v>
      </c>
      <c r="I343" t="s">
        <v>18</v>
      </c>
      <c r="J343">
        <f t="shared" si="45"/>
        <v>1</v>
      </c>
      <c r="K343">
        <f t="shared" si="45"/>
        <v>1</v>
      </c>
      <c r="L343" t="str">
        <f>VLOOKUP(A343,Countries!$H$1:$J$43,3)</f>
        <v>2-Northern Europe</v>
      </c>
    </row>
    <row r="344" spans="1:12" x14ac:dyDescent="0.35">
      <c r="A344" t="s">
        <v>22</v>
      </c>
      <c r="B344" t="s">
        <v>63</v>
      </c>
      <c r="C344">
        <v>15</v>
      </c>
      <c r="D344">
        <v>15</v>
      </c>
      <c r="E344">
        <v>15</v>
      </c>
      <c r="F344">
        <v>2030</v>
      </c>
      <c r="G344" t="s">
        <v>13</v>
      </c>
      <c r="H344" t="s">
        <v>21</v>
      </c>
      <c r="I344" t="s">
        <v>18</v>
      </c>
      <c r="J344">
        <f t="shared" si="45"/>
        <v>0</v>
      </c>
      <c r="K344">
        <f t="shared" si="45"/>
        <v>0</v>
      </c>
      <c r="L344" t="str">
        <f>VLOOKUP(A344,Countries!$H$1:$J$43,3)</f>
        <v>2-Northern Europe</v>
      </c>
    </row>
    <row r="345" spans="1:12" x14ac:dyDescent="0.35">
      <c r="A345" t="s">
        <v>38</v>
      </c>
      <c r="B345" t="s">
        <v>63</v>
      </c>
      <c r="C345">
        <v>6</v>
      </c>
      <c r="D345">
        <v>6.5</v>
      </c>
      <c r="E345">
        <v>7</v>
      </c>
      <c r="F345">
        <v>2030</v>
      </c>
      <c r="G345" t="s">
        <v>13</v>
      </c>
      <c r="H345" t="s">
        <v>21</v>
      </c>
      <c r="I345" t="s">
        <v>18</v>
      </c>
      <c r="J345">
        <f t="shared" si="45"/>
        <v>0.5</v>
      </c>
      <c r="K345">
        <f t="shared" si="45"/>
        <v>0.5</v>
      </c>
      <c r="L345" t="str">
        <f>VLOOKUP(A345,Countries!$H$1:$J$43,3)</f>
        <v>2-Northern Europe</v>
      </c>
    </row>
    <row r="346" spans="1:12" x14ac:dyDescent="0.35">
      <c r="A346" t="s">
        <v>55</v>
      </c>
      <c r="B346" t="s">
        <v>63</v>
      </c>
      <c r="C346">
        <v>6</v>
      </c>
      <c r="D346">
        <v>6</v>
      </c>
      <c r="E346">
        <v>6</v>
      </c>
      <c r="F346">
        <v>2030</v>
      </c>
      <c r="G346" t="s">
        <v>13</v>
      </c>
      <c r="H346" t="s">
        <v>21</v>
      </c>
      <c r="I346" t="s">
        <v>18</v>
      </c>
      <c r="J346">
        <f t="shared" si="45"/>
        <v>0</v>
      </c>
      <c r="K346">
        <f t="shared" si="45"/>
        <v>0</v>
      </c>
      <c r="L346" t="str">
        <f>VLOOKUP(A346,Countries!$H$1:$J$43,3)</f>
        <v>2-Northern Europe</v>
      </c>
    </row>
    <row r="347" spans="1:12" x14ac:dyDescent="0.35">
      <c r="A347" t="s">
        <v>39</v>
      </c>
      <c r="B347" t="s">
        <v>63</v>
      </c>
      <c r="C347">
        <v>6</v>
      </c>
      <c r="D347">
        <v>6</v>
      </c>
      <c r="E347">
        <v>6</v>
      </c>
      <c r="F347">
        <v>2030</v>
      </c>
      <c r="G347" t="s">
        <v>13</v>
      </c>
      <c r="H347" t="s">
        <v>21</v>
      </c>
      <c r="I347" t="s">
        <v>18</v>
      </c>
      <c r="J347">
        <f t="shared" si="45"/>
        <v>0</v>
      </c>
      <c r="K347">
        <f t="shared" si="45"/>
        <v>0</v>
      </c>
      <c r="L347" t="str">
        <f>VLOOKUP(A347,Countries!$H$1:$J$43,3)</f>
        <v>2-Northern Europe</v>
      </c>
    </row>
    <row r="348" spans="1:12" x14ac:dyDescent="0.35">
      <c r="A348" t="s">
        <v>48</v>
      </c>
      <c r="B348" t="s">
        <v>63</v>
      </c>
      <c r="C348">
        <v>6</v>
      </c>
      <c r="D348">
        <v>6</v>
      </c>
      <c r="E348">
        <v>6</v>
      </c>
      <c r="F348">
        <v>2030</v>
      </c>
      <c r="G348" t="s">
        <v>13</v>
      </c>
      <c r="H348" t="s">
        <v>21</v>
      </c>
      <c r="I348" t="s">
        <v>18</v>
      </c>
      <c r="J348">
        <f t="shared" si="45"/>
        <v>0</v>
      </c>
      <c r="K348">
        <f t="shared" si="45"/>
        <v>0</v>
      </c>
      <c r="L348" t="str">
        <f>VLOOKUP(A348,Countries!$H$1:$J$43,3)</f>
        <v>2-Northern Europe</v>
      </c>
    </row>
    <row r="349" spans="1:12" x14ac:dyDescent="0.35">
      <c r="A349" t="s">
        <v>42</v>
      </c>
      <c r="B349" t="s">
        <v>63</v>
      </c>
      <c r="C349">
        <v>15</v>
      </c>
      <c r="D349">
        <v>15</v>
      </c>
      <c r="E349">
        <v>15</v>
      </c>
      <c r="F349">
        <v>2030</v>
      </c>
      <c r="G349" t="s">
        <v>13</v>
      </c>
      <c r="H349" t="s">
        <v>21</v>
      </c>
      <c r="I349" t="s">
        <v>18</v>
      </c>
      <c r="J349">
        <f t="shared" si="45"/>
        <v>0</v>
      </c>
      <c r="K349">
        <f t="shared" si="45"/>
        <v>0</v>
      </c>
      <c r="L349" t="str">
        <f>VLOOKUP(A349,Countries!$H$1:$J$43,3)</f>
        <v>3-Central Europe</v>
      </c>
    </row>
    <row r="350" spans="1:12" x14ac:dyDescent="0.35">
      <c r="A350" t="s">
        <v>34</v>
      </c>
      <c r="B350" t="s">
        <v>63</v>
      </c>
      <c r="C350">
        <v>14</v>
      </c>
      <c r="D350">
        <v>15</v>
      </c>
      <c r="E350">
        <v>16</v>
      </c>
      <c r="F350">
        <v>2030</v>
      </c>
      <c r="G350" t="s">
        <v>13</v>
      </c>
      <c r="H350" t="s">
        <v>21</v>
      </c>
      <c r="I350" t="s">
        <v>18</v>
      </c>
      <c r="J350">
        <f t="shared" si="45"/>
        <v>1</v>
      </c>
      <c r="K350">
        <f t="shared" si="45"/>
        <v>1</v>
      </c>
      <c r="L350" t="str">
        <f>VLOOKUP(A350,Countries!$H$1:$J$43,3)</f>
        <v>3-Central Europe</v>
      </c>
    </row>
    <row r="351" spans="1:12" x14ac:dyDescent="0.35">
      <c r="A351" t="s">
        <v>50</v>
      </c>
      <c r="B351" t="s">
        <v>63</v>
      </c>
      <c r="C351">
        <v>13</v>
      </c>
      <c r="D351">
        <v>14.5</v>
      </c>
      <c r="E351">
        <v>16</v>
      </c>
      <c r="F351">
        <v>2030</v>
      </c>
      <c r="G351" t="s">
        <v>13</v>
      </c>
      <c r="H351" t="s">
        <v>21</v>
      </c>
      <c r="I351" t="s">
        <v>18</v>
      </c>
      <c r="J351">
        <f t="shared" si="45"/>
        <v>1.5</v>
      </c>
      <c r="K351">
        <f t="shared" si="45"/>
        <v>1.5</v>
      </c>
      <c r="L351" t="str">
        <f>VLOOKUP(A351,Countries!$H$1:$J$43,3)</f>
        <v>3-Central Europe</v>
      </c>
    </row>
    <row r="352" spans="1:12" x14ac:dyDescent="0.35">
      <c r="A352" t="s">
        <v>37</v>
      </c>
      <c r="B352" t="s">
        <v>63</v>
      </c>
      <c r="C352">
        <v>13</v>
      </c>
      <c r="D352">
        <v>13</v>
      </c>
      <c r="E352">
        <v>13</v>
      </c>
      <c r="F352">
        <v>2030</v>
      </c>
      <c r="G352" t="s">
        <v>13</v>
      </c>
      <c r="H352" t="s">
        <v>21</v>
      </c>
      <c r="I352" t="s">
        <v>18</v>
      </c>
      <c r="J352">
        <f t="shared" si="45"/>
        <v>0</v>
      </c>
      <c r="K352">
        <f t="shared" si="45"/>
        <v>0</v>
      </c>
      <c r="L352" t="str">
        <f>VLOOKUP(A352,Countries!$H$1:$J$43,3)</f>
        <v>3-Central Europe</v>
      </c>
    </row>
    <row r="353" spans="1:12" x14ac:dyDescent="0.35">
      <c r="A353" t="s">
        <v>11</v>
      </c>
      <c r="B353" t="s">
        <v>63</v>
      </c>
      <c r="C353">
        <v>13</v>
      </c>
      <c r="D353">
        <v>13.5</v>
      </c>
      <c r="E353">
        <v>14</v>
      </c>
      <c r="F353">
        <v>2030</v>
      </c>
      <c r="G353" t="s">
        <v>13</v>
      </c>
      <c r="H353" t="s">
        <v>21</v>
      </c>
      <c r="I353" t="s">
        <v>18</v>
      </c>
      <c r="J353">
        <f t="shared" si="45"/>
        <v>0.5</v>
      </c>
      <c r="K353">
        <f t="shared" si="45"/>
        <v>0.5</v>
      </c>
      <c r="L353" t="str">
        <f>VLOOKUP(A353,Countries!$H$1:$J$43,3)</f>
        <v>3-Central Europe</v>
      </c>
    </row>
    <row r="354" spans="1:12" x14ac:dyDescent="0.35">
      <c r="A354" t="s">
        <v>52</v>
      </c>
      <c r="B354" t="s">
        <v>63</v>
      </c>
      <c r="C354">
        <v>13</v>
      </c>
      <c r="D354">
        <v>13</v>
      </c>
      <c r="E354">
        <v>13</v>
      </c>
      <c r="F354">
        <v>2030</v>
      </c>
      <c r="G354" t="s">
        <v>13</v>
      </c>
      <c r="H354" t="s">
        <v>21</v>
      </c>
      <c r="I354" t="s">
        <v>18</v>
      </c>
      <c r="J354">
        <f t="shared" si="45"/>
        <v>0</v>
      </c>
      <c r="K354">
        <f t="shared" si="45"/>
        <v>0</v>
      </c>
      <c r="L354" t="str">
        <f>VLOOKUP(A354,Countries!$H$1:$J$43,3)</f>
        <v>3-Central Europe</v>
      </c>
    </row>
    <row r="355" spans="1:12" x14ac:dyDescent="0.35">
      <c r="A355" t="s">
        <v>57</v>
      </c>
      <c r="B355" t="s">
        <v>63</v>
      </c>
      <c r="C355">
        <v>10</v>
      </c>
      <c r="D355">
        <v>10</v>
      </c>
      <c r="E355">
        <v>10</v>
      </c>
      <c r="F355">
        <v>2030</v>
      </c>
      <c r="G355" t="s">
        <v>13</v>
      </c>
      <c r="H355" t="s">
        <v>21</v>
      </c>
      <c r="I355" t="s">
        <v>18</v>
      </c>
      <c r="J355">
        <f t="shared" si="45"/>
        <v>0</v>
      </c>
      <c r="K355">
        <f t="shared" si="45"/>
        <v>0</v>
      </c>
      <c r="L355" t="str">
        <f>VLOOKUP(A355,Countries!$H$1:$J$43,3)</f>
        <v>3-Central Europe</v>
      </c>
    </row>
    <row r="356" spans="1:12" x14ac:dyDescent="0.35">
      <c r="A356" t="s">
        <v>36</v>
      </c>
      <c r="B356" t="s">
        <v>63</v>
      </c>
      <c r="C356">
        <v>18</v>
      </c>
      <c r="D356">
        <v>18</v>
      </c>
      <c r="E356">
        <v>18</v>
      </c>
      <c r="F356">
        <v>2030</v>
      </c>
      <c r="G356" t="s">
        <v>13</v>
      </c>
      <c r="H356" t="s">
        <v>21</v>
      </c>
      <c r="I356" t="s">
        <v>18</v>
      </c>
      <c r="J356">
        <f t="shared" si="45"/>
        <v>0</v>
      </c>
      <c r="K356">
        <f t="shared" si="45"/>
        <v>0</v>
      </c>
      <c r="L356" t="str">
        <f>VLOOKUP(A356,Countries!$H$1:$J$43,3)</f>
        <v>3-Central Europe</v>
      </c>
    </row>
    <row r="357" spans="1:12" x14ac:dyDescent="0.35">
      <c r="A357" t="s">
        <v>44</v>
      </c>
      <c r="B357" t="s">
        <v>63</v>
      </c>
      <c r="C357">
        <v>17</v>
      </c>
      <c r="D357">
        <v>19</v>
      </c>
      <c r="E357">
        <v>21</v>
      </c>
      <c r="F357">
        <v>2030</v>
      </c>
      <c r="G357" t="s">
        <v>13</v>
      </c>
      <c r="H357" t="s">
        <v>21</v>
      </c>
      <c r="I357" t="s">
        <v>18</v>
      </c>
      <c r="J357">
        <f t="shared" si="45"/>
        <v>2</v>
      </c>
      <c r="K357">
        <f t="shared" si="45"/>
        <v>2</v>
      </c>
      <c r="L357" t="str">
        <f>VLOOKUP(A357,Countries!$H$1:$J$43,3)</f>
        <v>3-Central Europe</v>
      </c>
    </row>
    <row r="358" spans="1:12" x14ac:dyDescent="0.35">
      <c r="A358" t="s">
        <v>54</v>
      </c>
      <c r="B358" t="s">
        <v>63</v>
      </c>
      <c r="C358">
        <v>7</v>
      </c>
      <c r="D358">
        <v>8</v>
      </c>
      <c r="E358">
        <v>9</v>
      </c>
      <c r="F358">
        <v>2030</v>
      </c>
      <c r="G358" t="s">
        <v>13</v>
      </c>
      <c r="H358" t="s">
        <v>21</v>
      </c>
      <c r="I358" t="s">
        <v>18</v>
      </c>
      <c r="J358">
        <f t="shared" si="45"/>
        <v>1</v>
      </c>
      <c r="K358">
        <f t="shared" si="45"/>
        <v>1</v>
      </c>
      <c r="L358" t="str">
        <f>VLOOKUP(A358,Countries!$H$1:$J$43,3)</f>
        <v>3-Central Europe</v>
      </c>
    </row>
    <row r="359" spans="1:12" x14ac:dyDescent="0.35">
      <c r="A359" t="s">
        <v>56</v>
      </c>
      <c r="B359" t="s">
        <v>63</v>
      </c>
      <c r="C359">
        <v>11</v>
      </c>
      <c r="D359">
        <v>11</v>
      </c>
      <c r="E359">
        <v>11</v>
      </c>
      <c r="F359">
        <v>2030</v>
      </c>
      <c r="G359" t="s">
        <v>13</v>
      </c>
      <c r="H359" t="s">
        <v>21</v>
      </c>
      <c r="I359" t="s">
        <v>18</v>
      </c>
      <c r="J359">
        <f t="shared" si="45"/>
        <v>0</v>
      </c>
      <c r="K359">
        <f t="shared" si="45"/>
        <v>0</v>
      </c>
      <c r="L359" t="str">
        <f>VLOOKUP(A359,Countries!$H$1:$J$43,3)</f>
        <v>4-Southern Europe</v>
      </c>
    </row>
    <row r="360" spans="1:12" x14ac:dyDescent="0.35">
      <c r="A360" t="s">
        <v>65</v>
      </c>
      <c r="B360" t="s">
        <v>63</v>
      </c>
      <c r="C360">
        <v>10</v>
      </c>
      <c r="D360">
        <v>11.5</v>
      </c>
      <c r="E360">
        <v>13</v>
      </c>
      <c r="F360">
        <v>2030</v>
      </c>
      <c r="G360" t="s">
        <v>13</v>
      </c>
      <c r="H360" t="s">
        <v>21</v>
      </c>
      <c r="I360" t="s">
        <v>18</v>
      </c>
      <c r="J360">
        <f t="shared" si="45"/>
        <v>1.5</v>
      </c>
      <c r="K360">
        <f t="shared" si="45"/>
        <v>1.5</v>
      </c>
      <c r="L360" t="str">
        <f>VLOOKUP(A360,Countries!$H$1:$J$43,3)</f>
        <v>4-Southern Europe</v>
      </c>
    </row>
    <row r="361" spans="1:12" x14ac:dyDescent="0.35">
      <c r="A361" t="s">
        <v>66</v>
      </c>
      <c r="B361" t="s">
        <v>63</v>
      </c>
      <c r="C361">
        <v>8</v>
      </c>
      <c r="D361">
        <v>10</v>
      </c>
      <c r="E361">
        <v>12</v>
      </c>
      <c r="F361">
        <v>2030</v>
      </c>
      <c r="G361" t="s">
        <v>13</v>
      </c>
      <c r="H361" t="s">
        <v>21</v>
      </c>
      <c r="I361" t="s">
        <v>18</v>
      </c>
      <c r="J361">
        <f t="shared" si="45"/>
        <v>2</v>
      </c>
      <c r="K361">
        <f t="shared" si="45"/>
        <v>2</v>
      </c>
      <c r="L361" t="str">
        <f>VLOOKUP(A361,Countries!$H$1:$J$43,3)</f>
        <v>4-Southern Europe</v>
      </c>
    </row>
    <row r="362" spans="1:12" x14ac:dyDescent="0.35">
      <c r="A362" t="s">
        <v>67</v>
      </c>
      <c r="B362" t="s">
        <v>63</v>
      </c>
      <c r="C362">
        <v>8</v>
      </c>
      <c r="D362">
        <v>9.5</v>
      </c>
      <c r="E362">
        <v>11</v>
      </c>
      <c r="F362">
        <v>2030</v>
      </c>
      <c r="G362" t="s">
        <v>13</v>
      </c>
      <c r="H362" t="s">
        <v>21</v>
      </c>
      <c r="I362" t="s">
        <v>18</v>
      </c>
      <c r="J362">
        <f t="shared" si="45"/>
        <v>1.5</v>
      </c>
      <c r="K362">
        <f t="shared" si="45"/>
        <v>1.5</v>
      </c>
      <c r="L362" t="str">
        <f>VLOOKUP(A362,Countries!$H$1:$J$43,3)</f>
        <v>4-Southern Europe</v>
      </c>
    </row>
    <row r="363" spans="1:12" x14ac:dyDescent="0.35">
      <c r="A363" t="s">
        <v>53</v>
      </c>
      <c r="B363" t="s">
        <v>63</v>
      </c>
      <c r="C363">
        <v>9</v>
      </c>
      <c r="D363">
        <v>9</v>
      </c>
      <c r="E363">
        <v>9</v>
      </c>
      <c r="F363">
        <v>2030</v>
      </c>
      <c r="G363" t="s">
        <v>13</v>
      </c>
      <c r="H363" t="s">
        <v>21</v>
      </c>
      <c r="I363" t="s">
        <v>18</v>
      </c>
      <c r="J363">
        <f t="shared" ref="J363:K416" si="46">D363-C363</f>
        <v>0</v>
      </c>
      <c r="K363">
        <f t="shared" si="46"/>
        <v>0</v>
      </c>
      <c r="L363" t="str">
        <f>VLOOKUP(A363,Countries!$H$1:$J$43,3)</f>
        <v>4-Southern Europe</v>
      </c>
    </row>
    <row r="364" spans="1:12" x14ac:dyDescent="0.35">
      <c r="A364" t="s">
        <v>40</v>
      </c>
      <c r="B364" t="s">
        <v>63</v>
      </c>
      <c r="C364">
        <v>12</v>
      </c>
      <c r="D364">
        <v>12</v>
      </c>
      <c r="E364">
        <v>12</v>
      </c>
      <c r="F364">
        <v>2030</v>
      </c>
      <c r="G364" t="s">
        <v>13</v>
      </c>
      <c r="H364" t="s">
        <v>21</v>
      </c>
      <c r="I364" t="s">
        <v>18</v>
      </c>
      <c r="J364">
        <f t="shared" si="46"/>
        <v>0</v>
      </c>
      <c r="K364">
        <f t="shared" si="46"/>
        <v>0</v>
      </c>
      <c r="L364" t="str">
        <f>VLOOKUP(A364,Countries!$H$1:$J$43,3)</f>
        <v>4-Southern Europe</v>
      </c>
    </row>
    <row r="365" spans="1:12" x14ac:dyDescent="0.35">
      <c r="A365" t="s">
        <v>27</v>
      </c>
      <c r="B365" t="s">
        <v>63</v>
      </c>
      <c r="C365">
        <v>9</v>
      </c>
      <c r="D365">
        <v>9.5</v>
      </c>
      <c r="E365">
        <v>10</v>
      </c>
      <c r="F365">
        <v>2030</v>
      </c>
      <c r="G365" t="s">
        <v>13</v>
      </c>
      <c r="H365" t="s">
        <v>21</v>
      </c>
      <c r="I365" t="s">
        <v>18</v>
      </c>
      <c r="J365">
        <f t="shared" si="46"/>
        <v>0.5</v>
      </c>
      <c r="K365">
        <f t="shared" si="46"/>
        <v>0.5</v>
      </c>
      <c r="L365" t="str">
        <f>VLOOKUP(A365,Countries!$H$1:$J$43,3)</f>
        <v>4-Southern Europe</v>
      </c>
    </row>
    <row r="366" spans="1:12" x14ac:dyDescent="0.35">
      <c r="A366" t="s">
        <v>43</v>
      </c>
      <c r="B366" t="s">
        <v>63</v>
      </c>
      <c r="C366">
        <v>0</v>
      </c>
      <c r="D366">
        <v>3</v>
      </c>
      <c r="E366">
        <v>6</v>
      </c>
      <c r="F366">
        <v>2030</v>
      </c>
      <c r="G366" t="s">
        <v>13</v>
      </c>
      <c r="H366" t="s">
        <v>21</v>
      </c>
      <c r="I366" t="s">
        <v>18</v>
      </c>
      <c r="J366">
        <f t="shared" si="46"/>
        <v>3</v>
      </c>
      <c r="K366">
        <f t="shared" si="46"/>
        <v>3</v>
      </c>
      <c r="L366" t="str">
        <f>VLOOKUP(A366,Countries!$H$1:$J$43,3)</f>
        <v>4-Southern Europe</v>
      </c>
    </row>
    <row r="367" spans="1:12" x14ac:dyDescent="0.35">
      <c r="A367" t="s">
        <v>69</v>
      </c>
      <c r="B367" t="s">
        <v>63</v>
      </c>
      <c r="C367">
        <v>0</v>
      </c>
      <c r="D367">
        <v>2.5</v>
      </c>
      <c r="E367">
        <v>5</v>
      </c>
      <c r="F367">
        <v>2030</v>
      </c>
      <c r="G367" t="s">
        <v>13</v>
      </c>
      <c r="H367" t="s">
        <v>21</v>
      </c>
      <c r="I367" t="s">
        <v>18</v>
      </c>
      <c r="J367">
        <f t="shared" si="46"/>
        <v>2.5</v>
      </c>
      <c r="K367">
        <f t="shared" si="46"/>
        <v>2.5</v>
      </c>
      <c r="L367" t="str">
        <f>VLOOKUP(A367,Countries!$H$1:$J$43,3)</f>
        <v>4-Southern Europe</v>
      </c>
    </row>
    <row r="368" spans="1:12" x14ac:dyDescent="0.35">
      <c r="A368" t="s">
        <v>70</v>
      </c>
      <c r="B368" t="s">
        <v>63</v>
      </c>
      <c r="C368">
        <v>8</v>
      </c>
      <c r="D368">
        <v>8</v>
      </c>
      <c r="E368">
        <v>8</v>
      </c>
      <c r="F368">
        <v>2030</v>
      </c>
      <c r="G368" t="s">
        <v>13</v>
      </c>
      <c r="H368" t="s">
        <v>21</v>
      </c>
      <c r="I368" t="s">
        <v>18</v>
      </c>
      <c r="J368">
        <f t="shared" si="46"/>
        <v>0</v>
      </c>
      <c r="K368">
        <f t="shared" si="46"/>
        <v>0</v>
      </c>
      <c r="L368" t="str">
        <f>VLOOKUP(A368,Countries!$H$1:$J$43,3)</f>
        <v>3-Central Europe</v>
      </c>
    </row>
    <row r="369" spans="1:12" x14ac:dyDescent="0.35">
      <c r="A369" t="s">
        <v>73</v>
      </c>
      <c r="B369" t="s">
        <v>63</v>
      </c>
      <c r="C369">
        <v>10</v>
      </c>
      <c r="D369">
        <v>10.5</v>
      </c>
      <c r="E369">
        <v>11</v>
      </c>
      <c r="F369">
        <v>2030</v>
      </c>
      <c r="G369" t="s">
        <v>13</v>
      </c>
      <c r="H369" t="s">
        <v>21</v>
      </c>
      <c r="I369" t="s">
        <v>18</v>
      </c>
      <c r="J369">
        <f t="shared" si="46"/>
        <v>0.5</v>
      </c>
      <c r="K369">
        <f t="shared" si="46"/>
        <v>0.5</v>
      </c>
      <c r="L369" t="str">
        <f>VLOOKUP(A369,Countries!$H$1:$J$43,3)</f>
        <v>3-Central Europe</v>
      </c>
    </row>
    <row r="370" spans="1:12" x14ac:dyDescent="0.35">
      <c r="A370" t="s">
        <v>74</v>
      </c>
      <c r="B370" t="s">
        <v>63</v>
      </c>
      <c r="C370">
        <v>18</v>
      </c>
      <c r="D370">
        <v>19</v>
      </c>
      <c r="E370">
        <v>20</v>
      </c>
      <c r="F370">
        <v>2030</v>
      </c>
      <c r="G370" t="s">
        <v>13</v>
      </c>
      <c r="H370" t="s">
        <v>21</v>
      </c>
      <c r="I370" t="s">
        <v>18</v>
      </c>
      <c r="J370">
        <f t="shared" si="46"/>
        <v>1</v>
      </c>
      <c r="K370">
        <f t="shared" si="46"/>
        <v>1</v>
      </c>
      <c r="L370" t="str">
        <f>VLOOKUP(A370,Countries!$H$1:$J$43,3)</f>
        <v>4-Southern Europe</v>
      </c>
    </row>
    <row r="371" spans="1:12" x14ac:dyDescent="0.35">
      <c r="A371" t="s">
        <v>45</v>
      </c>
      <c r="B371" t="s">
        <v>63</v>
      </c>
      <c r="C371">
        <v>13</v>
      </c>
      <c r="D371">
        <v>15.5</v>
      </c>
      <c r="E371">
        <v>18</v>
      </c>
      <c r="F371">
        <v>2050</v>
      </c>
      <c r="G371" t="s">
        <v>13</v>
      </c>
      <c r="H371" t="s">
        <v>21</v>
      </c>
      <c r="I371" t="s">
        <v>18</v>
      </c>
      <c r="J371">
        <f t="shared" si="46"/>
        <v>2.5</v>
      </c>
      <c r="K371">
        <f t="shared" si="46"/>
        <v>2.5</v>
      </c>
      <c r="L371" t="str">
        <f>VLOOKUP(A371,Countries!$H$1:$J$43,3)</f>
        <v>2-Northern Europe</v>
      </c>
    </row>
    <row r="372" spans="1:12" x14ac:dyDescent="0.35">
      <c r="A372" t="s">
        <v>22</v>
      </c>
      <c r="B372" t="s">
        <v>63</v>
      </c>
      <c r="C372">
        <v>23</v>
      </c>
      <c r="D372">
        <v>26</v>
      </c>
      <c r="E372">
        <v>29</v>
      </c>
      <c r="F372">
        <v>2050</v>
      </c>
      <c r="G372" t="s">
        <v>13</v>
      </c>
      <c r="H372" t="s">
        <v>21</v>
      </c>
      <c r="I372" t="s">
        <v>18</v>
      </c>
      <c r="J372">
        <f t="shared" si="46"/>
        <v>3</v>
      </c>
      <c r="K372">
        <f t="shared" si="46"/>
        <v>3</v>
      </c>
      <c r="L372" t="str">
        <f>VLOOKUP(A372,Countries!$H$1:$J$43,3)</f>
        <v>2-Northern Europe</v>
      </c>
    </row>
    <row r="373" spans="1:12" x14ac:dyDescent="0.35">
      <c r="A373" t="s">
        <v>38</v>
      </c>
      <c r="B373" t="s">
        <v>63</v>
      </c>
      <c r="C373">
        <v>8</v>
      </c>
      <c r="D373">
        <v>9</v>
      </c>
      <c r="E373">
        <v>10</v>
      </c>
      <c r="F373">
        <v>2050</v>
      </c>
      <c r="G373" t="s">
        <v>13</v>
      </c>
      <c r="H373" t="s">
        <v>21</v>
      </c>
      <c r="I373" t="s">
        <v>18</v>
      </c>
      <c r="J373">
        <f t="shared" si="46"/>
        <v>1</v>
      </c>
      <c r="K373">
        <f t="shared" si="46"/>
        <v>1</v>
      </c>
      <c r="L373" t="str">
        <f>VLOOKUP(A373,Countries!$H$1:$J$43,3)</f>
        <v>2-Northern Europe</v>
      </c>
    </row>
    <row r="374" spans="1:12" x14ac:dyDescent="0.35">
      <c r="A374" t="s">
        <v>55</v>
      </c>
      <c r="B374" t="s">
        <v>63</v>
      </c>
      <c r="C374">
        <v>6</v>
      </c>
      <c r="D374">
        <v>7.5</v>
      </c>
      <c r="E374">
        <v>9</v>
      </c>
      <c r="F374">
        <v>2050</v>
      </c>
      <c r="G374" t="s">
        <v>13</v>
      </c>
      <c r="H374" t="s">
        <v>21</v>
      </c>
      <c r="I374" t="s">
        <v>18</v>
      </c>
      <c r="J374">
        <f t="shared" si="46"/>
        <v>1.5</v>
      </c>
      <c r="K374">
        <f t="shared" si="46"/>
        <v>1.5</v>
      </c>
      <c r="L374" t="str">
        <f>VLOOKUP(A374,Countries!$H$1:$J$43,3)</f>
        <v>2-Northern Europe</v>
      </c>
    </row>
    <row r="375" spans="1:12" x14ac:dyDescent="0.35">
      <c r="A375" t="s">
        <v>39</v>
      </c>
      <c r="B375" t="s">
        <v>63</v>
      </c>
      <c r="C375">
        <v>6</v>
      </c>
      <c r="D375">
        <v>7.5</v>
      </c>
      <c r="E375">
        <v>9</v>
      </c>
      <c r="F375">
        <v>2050</v>
      </c>
      <c r="G375" t="s">
        <v>13</v>
      </c>
      <c r="H375" t="s">
        <v>21</v>
      </c>
      <c r="I375" t="s">
        <v>18</v>
      </c>
      <c r="J375">
        <f t="shared" si="46"/>
        <v>1.5</v>
      </c>
      <c r="K375">
        <f t="shared" si="46"/>
        <v>1.5</v>
      </c>
      <c r="L375" t="str">
        <f>VLOOKUP(A375,Countries!$H$1:$J$43,3)</f>
        <v>2-Northern Europe</v>
      </c>
    </row>
    <row r="376" spans="1:12" x14ac:dyDescent="0.35">
      <c r="A376" t="s">
        <v>48</v>
      </c>
      <c r="B376" t="s">
        <v>63</v>
      </c>
      <c r="C376">
        <v>6</v>
      </c>
      <c r="D376">
        <v>8</v>
      </c>
      <c r="E376">
        <v>10</v>
      </c>
      <c r="F376">
        <v>2050</v>
      </c>
      <c r="G376" t="s">
        <v>13</v>
      </c>
      <c r="H376" t="s">
        <v>21</v>
      </c>
      <c r="I376" t="s">
        <v>18</v>
      </c>
      <c r="J376">
        <f t="shared" si="46"/>
        <v>2</v>
      </c>
      <c r="K376">
        <f t="shared" si="46"/>
        <v>2</v>
      </c>
      <c r="L376" t="str">
        <f>VLOOKUP(A376,Countries!$H$1:$J$43,3)</f>
        <v>2-Northern Europe</v>
      </c>
    </row>
    <row r="377" spans="1:12" x14ac:dyDescent="0.35">
      <c r="A377" t="s">
        <v>42</v>
      </c>
      <c r="B377" t="s">
        <v>63</v>
      </c>
      <c r="C377">
        <v>20</v>
      </c>
      <c r="D377">
        <v>22.5</v>
      </c>
      <c r="E377">
        <v>25</v>
      </c>
      <c r="F377">
        <v>2050</v>
      </c>
      <c r="G377" t="s">
        <v>13</v>
      </c>
      <c r="H377" t="s">
        <v>21</v>
      </c>
      <c r="I377" t="s">
        <v>18</v>
      </c>
      <c r="J377">
        <f t="shared" si="46"/>
        <v>2.5</v>
      </c>
      <c r="K377">
        <f t="shared" si="46"/>
        <v>2.5</v>
      </c>
      <c r="L377" t="str">
        <f>VLOOKUP(A377,Countries!$H$1:$J$43,3)</f>
        <v>3-Central Europe</v>
      </c>
    </row>
    <row r="378" spans="1:12" x14ac:dyDescent="0.35">
      <c r="A378" t="s">
        <v>34</v>
      </c>
      <c r="B378" t="s">
        <v>63</v>
      </c>
      <c r="C378">
        <v>21</v>
      </c>
      <c r="D378">
        <v>22.5</v>
      </c>
      <c r="E378">
        <v>24</v>
      </c>
      <c r="F378">
        <v>2050</v>
      </c>
      <c r="G378" t="s">
        <v>13</v>
      </c>
      <c r="H378" t="s">
        <v>21</v>
      </c>
      <c r="I378" t="s">
        <v>18</v>
      </c>
      <c r="J378">
        <f t="shared" si="46"/>
        <v>1.5</v>
      </c>
      <c r="K378">
        <f t="shared" si="46"/>
        <v>1.5</v>
      </c>
      <c r="L378" t="str">
        <f>VLOOKUP(A378,Countries!$H$1:$J$43,3)</f>
        <v>3-Central Europe</v>
      </c>
    </row>
    <row r="379" spans="1:12" x14ac:dyDescent="0.35">
      <c r="A379" t="s">
        <v>50</v>
      </c>
      <c r="B379" t="s">
        <v>63</v>
      </c>
      <c r="C379">
        <v>22</v>
      </c>
      <c r="D379">
        <v>23</v>
      </c>
      <c r="E379">
        <v>24</v>
      </c>
      <c r="F379">
        <v>2050</v>
      </c>
      <c r="G379" t="s">
        <v>13</v>
      </c>
      <c r="H379" t="s">
        <v>21</v>
      </c>
      <c r="I379" t="s">
        <v>18</v>
      </c>
      <c r="J379">
        <f t="shared" si="46"/>
        <v>1</v>
      </c>
      <c r="K379">
        <f t="shared" si="46"/>
        <v>1</v>
      </c>
      <c r="L379" t="str">
        <f>VLOOKUP(A379,Countries!$H$1:$J$43,3)</f>
        <v>3-Central Europe</v>
      </c>
    </row>
    <row r="380" spans="1:12" x14ac:dyDescent="0.35">
      <c r="A380" t="s">
        <v>37</v>
      </c>
      <c r="B380" t="s">
        <v>63</v>
      </c>
      <c r="C380">
        <v>19</v>
      </c>
      <c r="D380">
        <v>22</v>
      </c>
      <c r="E380">
        <v>25</v>
      </c>
      <c r="F380">
        <v>2050</v>
      </c>
      <c r="G380" t="s">
        <v>13</v>
      </c>
      <c r="H380" t="s">
        <v>21</v>
      </c>
      <c r="I380" t="s">
        <v>18</v>
      </c>
      <c r="J380">
        <f t="shared" si="46"/>
        <v>3</v>
      </c>
      <c r="K380">
        <f t="shared" si="46"/>
        <v>3</v>
      </c>
      <c r="L380" t="str">
        <f>VLOOKUP(A380,Countries!$H$1:$J$43,3)</f>
        <v>3-Central Europe</v>
      </c>
    </row>
    <row r="381" spans="1:12" x14ac:dyDescent="0.35">
      <c r="A381" t="s">
        <v>11</v>
      </c>
      <c r="B381" t="s">
        <v>63</v>
      </c>
      <c r="C381">
        <v>19</v>
      </c>
      <c r="D381">
        <v>21</v>
      </c>
      <c r="E381">
        <v>23</v>
      </c>
      <c r="F381">
        <v>2050</v>
      </c>
      <c r="G381" t="s">
        <v>13</v>
      </c>
      <c r="H381" t="s">
        <v>21</v>
      </c>
      <c r="I381" t="s">
        <v>18</v>
      </c>
      <c r="J381">
        <f t="shared" si="46"/>
        <v>2</v>
      </c>
      <c r="K381">
        <f t="shared" si="46"/>
        <v>2</v>
      </c>
      <c r="L381" t="str">
        <f>VLOOKUP(A381,Countries!$H$1:$J$43,3)</f>
        <v>3-Central Europe</v>
      </c>
    </row>
    <row r="382" spans="1:12" x14ac:dyDescent="0.35">
      <c r="A382" t="s">
        <v>52</v>
      </c>
      <c r="B382" t="s">
        <v>63</v>
      </c>
      <c r="C382">
        <v>19</v>
      </c>
      <c r="D382">
        <v>21.5</v>
      </c>
      <c r="E382">
        <v>24</v>
      </c>
      <c r="F382">
        <v>2050</v>
      </c>
      <c r="G382" t="s">
        <v>13</v>
      </c>
      <c r="H382" t="s">
        <v>21</v>
      </c>
      <c r="I382" t="s">
        <v>18</v>
      </c>
      <c r="J382">
        <f t="shared" si="46"/>
        <v>2.5</v>
      </c>
      <c r="K382">
        <f t="shared" si="46"/>
        <v>2.5</v>
      </c>
      <c r="L382" t="str">
        <f>VLOOKUP(A382,Countries!$H$1:$J$43,3)</f>
        <v>3-Central Europe</v>
      </c>
    </row>
    <row r="383" spans="1:12" x14ac:dyDescent="0.35">
      <c r="A383" t="s">
        <v>57</v>
      </c>
      <c r="B383" t="s">
        <v>63</v>
      </c>
      <c r="C383">
        <v>13</v>
      </c>
      <c r="D383">
        <v>15.5</v>
      </c>
      <c r="E383">
        <v>18</v>
      </c>
      <c r="F383">
        <v>2050</v>
      </c>
      <c r="G383" t="s">
        <v>13</v>
      </c>
      <c r="H383" t="s">
        <v>21</v>
      </c>
      <c r="I383" t="s">
        <v>18</v>
      </c>
      <c r="J383">
        <f t="shared" si="46"/>
        <v>2.5</v>
      </c>
      <c r="K383">
        <f t="shared" si="46"/>
        <v>2.5</v>
      </c>
      <c r="L383" t="str">
        <f>VLOOKUP(A383,Countries!$H$1:$J$43,3)</f>
        <v>3-Central Europe</v>
      </c>
    </row>
    <row r="384" spans="1:12" x14ac:dyDescent="0.35">
      <c r="A384" t="s">
        <v>36</v>
      </c>
      <c r="B384" t="s">
        <v>63</v>
      </c>
      <c r="C384">
        <v>25</v>
      </c>
      <c r="D384">
        <v>28.5</v>
      </c>
      <c r="E384">
        <v>32</v>
      </c>
      <c r="F384">
        <v>2050</v>
      </c>
      <c r="G384" t="s">
        <v>13</v>
      </c>
      <c r="H384" t="s">
        <v>21</v>
      </c>
      <c r="I384" t="s">
        <v>18</v>
      </c>
      <c r="J384">
        <f t="shared" si="46"/>
        <v>3.5</v>
      </c>
      <c r="K384">
        <f t="shared" si="46"/>
        <v>3.5</v>
      </c>
      <c r="L384" t="str">
        <f>VLOOKUP(A384,Countries!$H$1:$J$43,3)</f>
        <v>3-Central Europe</v>
      </c>
    </row>
    <row r="385" spans="1:12" x14ac:dyDescent="0.35">
      <c r="A385" t="s">
        <v>44</v>
      </c>
      <c r="B385" t="s">
        <v>63</v>
      </c>
      <c r="C385">
        <v>25</v>
      </c>
      <c r="D385">
        <v>28.5</v>
      </c>
      <c r="E385">
        <v>32</v>
      </c>
      <c r="F385">
        <v>2050</v>
      </c>
      <c r="G385" t="s">
        <v>13</v>
      </c>
      <c r="H385" t="s">
        <v>21</v>
      </c>
      <c r="I385" t="s">
        <v>18</v>
      </c>
      <c r="J385">
        <f t="shared" si="46"/>
        <v>3.5</v>
      </c>
      <c r="K385">
        <f t="shared" si="46"/>
        <v>3.5</v>
      </c>
      <c r="L385" t="str">
        <f>VLOOKUP(A385,Countries!$H$1:$J$43,3)</f>
        <v>3-Central Europe</v>
      </c>
    </row>
    <row r="386" spans="1:12" x14ac:dyDescent="0.35">
      <c r="A386" t="s">
        <v>54</v>
      </c>
      <c r="B386" t="s">
        <v>63</v>
      </c>
      <c r="C386">
        <v>12</v>
      </c>
      <c r="D386">
        <v>15.5</v>
      </c>
      <c r="E386">
        <v>19</v>
      </c>
      <c r="F386">
        <v>2050</v>
      </c>
      <c r="G386" t="s">
        <v>13</v>
      </c>
      <c r="H386" t="s">
        <v>21</v>
      </c>
      <c r="I386" t="s">
        <v>18</v>
      </c>
      <c r="J386">
        <f t="shared" si="46"/>
        <v>3.5</v>
      </c>
      <c r="K386">
        <f t="shared" si="46"/>
        <v>3.5</v>
      </c>
      <c r="L386" t="str">
        <f>VLOOKUP(A386,Countries!$H$1:$J$43,3)</f>
        <v>3-Central Europe</v>
      </c>
    </row>
    <row r="387" spans="1:12" x14ac:dyDescent="0.35">
      <c r="A387" t="s">
        <v>16</v>
      </c>
      <c r="B387" t="s">
        <v>63</v>
      </c>
      <c r="C387">
        <v>-4</v>
      </c>
      <c r="D387">
        <v>-2</v>
      </c>
      <c r="E387">
        <v>0</v>
      </c>
      <c r="F387">
        <v>2050</v>
      </c>
      <c r="G387" t="s">
        <v>13</v>
      </c>
      <c r="H387" t="s">
        <v>21</v>
      </c>
      <c r="I387" t="s">
        <v>18</v>
      </c>
      <c r="J387">
        <f t="shared" si="46"/>
        <v>2</v>
      </c>
      <c r="K387">
        <f t="shared" si="46"/>
        <v>2</v>
      </c>
      <c r="L387" t="str">
        <f>VLOOKUP(A387,Countries!$H$1:$J$43,3)</f>
        <v>3-Central Europe</v>
      </c>
    </row>
    <row r="388" spans="1:12" x14ac:dyDescent="0.35">
      <c r="A388" t="s">
        <v>56</v>
      </c>
      <c r="B388" t="s">
        <v>63</v>
      </c>
      <c r="C388">
        <v>14</v>
      </c>
      <c r="D388">
        <v>16.5</v>
      </c>
      <c r="E388">
        <v>19</v>
      </c>
      <c r="F388">
        <v>2050</v>
      </c>
      <c r="G388" t="s">
        <v>13</v>
      </c>
      <c r="H388" t="s">
        <v>21</v>
      </c>
      <c r="I388" t="s">
        <v>18</v>
      </c>
      <c r="J388">
        <f t="shared" si="46"/>
        <v>2.5</v>
      </c>
      <c r="K388">
        <f t="shared" si="46"/>
        <v>2.5</v>
      </c>
      <c r="L388" t="str">
        <f>VLOOKUP(A388,Countries!$H$1:$J$43,3)</f>
        <v>4-Southern Europe</v>
      </c>
    </row>
    <row r="389" spans="1:12" x14ac:dyDescent="0.35">
      <c r="A389" t="s">
        <v>65</v>
      </c>
      <c r="B389" t="s">
        <v>63</v>
      </c>
      <c r="C389">
        <v>14</v>
      </c>
      <c r="D389">
        <v>16</v>
      </c>
      <c r="E389">
        <v>18</v>
      </c>
      <c r="F389">
        <v>2050</v>
      </c>
      <c r="G389" t="s">
        <v>13</v>
      </c>
      <c r="H389" t="s">
        <v>21</v>
      </c>
      <c r="I389" t="s">
        <v>18</v>
      </c>
      <c r="J389">
        <f t="shared" si="46"/>
        <v>2</v>
      </c>
      <c r="K389">
        <f t="shared" si="46"/>
        <v>2</v>
      </c>
      <c r="L389" t="str">
        <f>VLOOKUP(A389,Countries!$H$1:$J$43,3)</f>
        <v>4-Southern Europe</v>
      </c>
    </row>
    <row r="390" spans="1:12" x14ac:dyDescent="0.35">
      <c r="A390" t="s">
        <v>66</v>
      </c>
      <c r="B390" t="s">
        <v>63</v>
      </c>
      <c r="C390">
        <v>8</v>
      </c>
      <c r="D390">
        <v>12</v>
      </c>
      <c r="E390">
        <v>16</v>
      </c>
      <c r="F390">
        <v>2050</v>
      </c>
      <c r="G390" t="s">
        <v>13</v>
      </c>
      <c r="H390" t="s">
        <v>21</v>
      </c>
      <c r="I390" t="s">
        <v>18</v>
      </c>
      <c r="J390">
        <f t="shared" si="46"/>
        <v>4</v>
      </c>
      <c r="K390">
        <f t="shared" si="46"/>
        <v>4</v>
      </c>
      <c r="L390" t="str">
        <f>VLOOKUP(A390,Countries!$H$1:$J$43,3)</f>
        <v>4-Southern Europe</v>
      </c>
    </row>
    <row r="391" spans="1:12" x14ac:dyDescent="0.35">
      <c r="A391" t="s">
        <v>67</v>
      </c>
      <c r="B391" t="s">
        <v>63</v>
      </c>
      <c r="C391">
        <v>5</v>
      </c>
      <c r="D391">
        <v>8</v>
      </c>
      <c r="E391">
        <v>11</v>
      </c>
      <c r="F391">
        <v>2050</v>
      </c>
      <c r="G391" t="s">
        <v>13</v>
      </c>
      <c r="H391" t="s">
        <v>21</v>
      </c>
      <c r="I391" t="s">
        <v>18</v>
      </c>
      <c r="J391">
        <f t="shared" si="46"/>
        <v>3</v>
      </c>
      <c r="K391">
        <f t="shared" si="46"/>
        <v>3</v>
      </c>
      <c r="L391" t="str">
        <f>VLOOKUP(A391,Countries!$H$1:$J$43,3)</f>
        <v>4-Southern Europe</v>
      </c>
    </row>
    <row r="392" spans="1:12" x14ac:dyDescent="0.35">
      <c r="A392" t="s">
        <v>53</v>
      </c>
      <c r="B392" t="s">
        <v>63</v>
      </c>
      <c r="C392">
        <v>9</v>
      </c>
      <c r="D392">
        <v>11</v>
      </c>
      <c r="E392">
        <v>13</v>
      </c>
      <c r="F392">
        <v>2050</v>
      </c>
      <c r="G392" t="s">
        <v>13</v>
      </c>
      <c r="H392" t="s">
        <v>21</v>
      </c>
      <c r="I392" t="s">
        <v>18</v>
      </c>
      <c r="J392">
        <f t="shared" si="46"/>
        <v>2</v>
      </c>
      <c r="K392">
        <f t="shared" si="46"/>
        <v>2</v>
      </c>
      <c r="L392" t="str">
        <f>VLOOKUP(A392,Countries!$H$1:$J$43,3)</f>
        <v>4-Southern Europe</v>
      </c>
    </row>
    <row r="393" spans="1:12" x14ac:dyDescent="0.35">
      <c r="A393" t="s">
        <v>40</v>
      </c>
      <c r="B393" t="s">
        <v>63</v>
      </c>
      <c r="C393">
        <v>12</v>
      </c>
      <c r="D393">
        <v>13</v>
      </c>
      <c r="E393">
        <v>14</v>
      </c>
      <c r="F393">
        <v>2050</v>
      </c>
      <c r="G393" t="s">
        <v>13</v>
      </c>
      <c r="H393" t="s">
        <v>21</v>
      </c>
      <c r="I393" t="s">
        <v>18</v>
      </c>
      <c r="J393">
        <f t="shared" si="46"/>
        <v>1</v>
      </c>
      <c r="K393">
        <f t="shared" si="46"/>
        <v>1</v>
      </c>
      <c r="L393" t="str">
        <f>VLOOKUP(A393,Countries!$H$1:$J$43,3)</f>
        <v>4-Southern Europe</v>
      </c>
    </row>
    <row r="394" spans="1:12" x14ac:dyDescent="0.35">
      <c r="A394" t="s">
        <v>27</v>
      </c>
      <c r="B394" t="s">
        <v>63</v>
      </c>
      <c r="C394">
        <v>9</v>
      </c>
      <c r="D394">
        <v>9.5</v>
      </c>
      <c r="E394">
        <v>10</v>
      </c>
      <c r="F394">
        <v>2050</v>
      </c>
      <c r="G394" t="s">
        <v>13</v>
      </c>
      <c r="H394" t="s">
        <v>21</v>
      </c>
      <c r="I394" t="s">
        <v>18</v>
      </c>
      <c r="J394">
        <f t="shared" si="46"/>
        <v>0.5</v>
      </c>
      <c r="K394">
        <f t="shared" si="46"/>
        <v>0.5</v>
      </c>
      <c r="L394" t="str">
        <f>VLOOKUP(A394,Countries!$H$1:$J$43,3)</f>
        <v>4-Southern Europe</v>
      </c>
    </row>
    <row r="395" spans="1:12" x14ac:dyDescent="0.35">
      <c r="A395" t="s">
        <v>43</v>
      </c>
      <c r="B395" t="s">
        <v>63</v>
      </c>
      <c r="C395">
        <v>-4</v>
      </c>
      <c r="D395">
        <v>-0.5</v>
      </c>
      <c r="E395">
        <v>3</v>
      </c>
      <c r="F395">
        <v>2050</v>
      </c>
      <c r="G395" t="s">
        <v>13</v>
      </c>
      <c r="H395" t="s">
        <v>21</v>
      </c>
      <c r="I395" t="s">
        <v>18</v>
      </c>
      <c r="J395">
        <f t="shared" si="46"/>
        <v>3.5</v>
      </c>
      <c r="K395">
        <f t="shared" si="46"/>
        <v>3.5</v>
      </c>
      <c r="L395" t="str">
        <f>VLOOKUP(A395,Countries!$H$1:$J$43,3)</f>
        <v>4-Southern Europe</v>
      </c>
    </row>
    <row r="396" spans="1:12" x14ac:dyDescent="0.35">
      <c r="A396" t="s">
        <v>69</v>
      </c>
      <c r="B396" t="s">
        <v>63</v>
      </c>
      <c r="C396">
        <v>0</v>
      </c>
      <c r="D396">
        <v>2.5</v>
      </c>
      <c r="E396">
        <v>5</v>
      </c>
      <c r="F396">
        <v>2050</v>
      </c>
      <c r="G396" t="s">
        <v>13</v>
      </c>
      <c r="H396" t="s">
        <v>21</v>
      </c>
      <c r="I396" t="s">
        <v>18</v>
      </c>
      <c r="J396">
        <f t="shared" si="46"/>
        <v>2.5</v>
      </c>
      <c r="K396">
        <f t="shared" si="46"/>
        <v>2.5</v>
      </c>
      <c r="L396" t="str">
        <f>VLOOKUP(A396,Countries!$H$1:$J$43,3)</f>
        <v>4-Southern Europe</v>
      </c>
    </row>
    <row r="397" spans="1:12" x14ac:dyDescent="0.35">
      <c r="A397" t="s">
        <v>70</v>
      </c>
      <c r="B397" t="s">
        <v>63</v>
      </c>
      <c r="C397">
        <v>13</v>
      </c>
      <c r="D397">
        <v>15</v>
      </c>
      <c r="E397">
        <v>17</v>
      </c>
      <c r="F397">
        <v>2050</v>
      </c>
      <c r="G397" t="s">
        <v>13</v>
      </c>
      <c r="H397" t="s">
        <v>21</v>
      </c>
      <c r="I397" t="s">
        <v>18</v>
      </c>
      <c r="J397">
        <f t="shared" si="46"/>
        <v>2</v>
      </c>
      <c r="K397">
        <f t="shared" si="46"/>
        <v>2</v>
      </c>
      <c r="L397" t="str">
        <f>VLOOKUP(A397,Countries!$H$1:$J$43,3)</f>
        <v>3-Central Europe</v>
      </c>
    </row>
    <row r="398" spans="1:12" x14ac:dyDescent="0.35">
      <c r="A398" t="s">
        <v>71</v>
      </c>
      <c r="B398" t="s">
        <v>63</v>
      </c>
      <c r="C398">
        <v>3</v>
      </c>
      <c r="D398">
        <v>3</v>
      </c>
      <c r="E398">
        <v>3</v>
      </c>
      <c r="F398">
        <v>2050</v>
      </c>
      <c r="G398" t="s">
        <v>13</v>
      </c>
      <c r="H398" t="s">
        <v>21</v>
      </c>
      <c r="I398" t="s">
        <v>18</v>
      </c>
      <c r="J398">
        <f t="shared" si="46"/>
        <v>0</v>
      </c>
      <c r="K398">
        <f t="shared" si="46"/>
        <v>0</v>
      </c>
      <c r="L398" t="str">
        <f>VLOOKUP(A398,Countries!$H$1:$J$43,3)</f>
        <v>3-Central Europe</v>
      </c>
    </row>
    <row r="399" spans="1:12" x14ac:dyDescent="0.35">
      <c r="A399" t="s">
        <v>72</v>
      </c>
      <c r="B399" t="s">
        <v>63</v>
      </c>
      <c r="C399">
        <v>0</v>
      </c>
      <c r="D399">
        <v>4</v>
      </c>
      <c r="E399">
        <v>8</v>
      </c>
      <c r="F399">
        <v>2050</v>
      </c>
      <c r="G399" t="s">
        <v>13</v>
      </c>
      <c r="H399" t="s">
        <v>21</v>
      </c>
      <c r="I399" t="s">
        <v>18</v>
      </c>
      <c r="J399">
        <f t="shared" si="46"/>
        <v>4</v>
      </c>
      <c r="K399">
        <f t="shared" si="46"/>
        <v>4</v>
      </c>
      <c r="L399" t="str">
        <f>VLOOKUP(A399,Countries!$H$1:$J$43,3)</f>
        <v>3-Central Europe</v>
      </c>
    </row>
    <row r="400" spans="1:12" x14ac:dyDescent="0.35">
      <c r="A400" t="s">
        <v>73</v>
      </c>
      <c r="B400" t="s">
        <v>63</v>
      </c>
      <c r="C400">
        <v>16</v>
      </c>
      <c r="D400">
        <v>19</v>
      </c>
      <c r="E400">
        <v>22</v>
      </c>
      <c r="F400">
        <v>2050</v>
      </c>
      <c r="G400" t="s">
        <v>13</v>
      </c>
      <c r="H400" t="s">
        <v>21</v>
      </c>
      <c r="I400" t="s">
        <v>18</v>
      </c>
      <c r="J400">
        <f t="shared" si="46"/>
        <v>3</v>
      </c>
      <c r="K400">
        <f t="shared" si="46"/>
        <v>3</v>
      </c>
      <c r="L400" t="str">
        <f>VLOOKUP(A400,Countries!$H$1:$J$43,3)</f>
        <v>3-Central Europe</v>
      </c>
    </row>
    <row r="401" spans="1:12" x14ac:dyDescent="0.35">
      <c r="A401" t="s">
        <v>74</v>
      </c>
      <c r="B401" t="s">
        <v>63</v>
      </c>
      <c r="C401">
        <v>25</v>
      </c>
      <c r="D401">
        <v>29</v>
      </c>
      <c r="E401">
        <v>33</v>
      </c>
      <c r="F401">
        <v>2050</v>
      </c>
      <c r="G401" t="s">
        <v>13</v>
      </c>
      <c r="H401" t="s">
        <v>21</v>
      </c>
      <c r="I401" t="s">
        <v>18</v>
      </c>
      <c r="J401">
        <f t="shared" si="46"/>
        <v>4</v>
      </c>
      <c r="K401">
        <f t="shared" si="46"/>
        <v>4</v>
      </c>
      <c r="L401" t="str">
        <f>VLOOKUP(A401,Countries!$H$1:$J$43,3)</f>
        <v>4-Southern Europe</v>
      </c>
    </row>
    <row r="402" spans="1:12" x14ac:dyDescent="0.35">
      <c r="A402" t="s">
        <v>45</v>
      </c>
      <c r="B402" t="s">
        <v>63</v>
      </c>
      <c r="C402">
        <v>13</v>
      </c>
      <c r="D402">
        <v>20</v>
      </c>
      <c r="E402">
        <v>27</v>
      </c>
      <c r="F402">
        <v>2080</v>
      </c>
      <c r="G402" t="s">
        <v>13</v>
      </c>
      <c r="H402" t="s">
        <v>21</v>
      </c>
      <c r="I402" t="s">
        <v>18</v>
      </c>
      <c r="J402">
        <f t="shared" si="46"/>
        <v>7</v>
      </c>
      <c r="K402">
        <f t="shared" si="46"/>
        <v>7</v>
      </c>
      <c r="L402" t="str">
        <f>VLOOKUP(A402,Countries!$H$1:$J$43,3)</f>
        <v>2-Northern Europe</v>
      </c>
    </row>
    <row r="403" spans="1:12" x14ac:dyDescent="0.35">
      <c r="A403" t="s">
        <v>22</v>
      </c>
      <c r="B403" t="s">
        <v>63</v>
      </c>
      <c r="C403">
        <v>28</v>
      </c>
      <c r="D403">
        <v>39.5</v>
      </c>
      <c r="E403">
        <v>51</v>
      </c>
      <c r="F403">
        <v>2080</v>
      </c>
      <c r="G403" t="s">
        <v>13</v>
      </c>
      <c r="H403" t="s">
        <v>21</v>
      </c>
      <c r="I403" t="s">
        <v>18</v>
      </c>
      <c r="J403">
        <f t="shared" si="46"/>
        <v>11.5</v>
      </c>
      <c r="K403">
        <f t="shared" si="46"/>
        <v>11.5</v>
      </c>
      <c r="L403" t="str">
        <f>VLOOKUP(A403,Countries!$H$1:$J$43,3)</f>
        <v>2-Northern Europe</v>
      </c>
    </row>
    <row r="404" spans="1:12" x14ac:dyDescent="0.35">
      <c r="A404" t="s">
        <v>38</v>
      </c>
      <c r="B404" t="s">
        <v>63</v>
      </c>
      <c r="C404">
        <v>8</v>
      </c>
      <c r="D404">
        <v>13.5</v>
      </c>
      <c r="E404">
        <v>19</v>
      </c>
      <c r="F404">
        <v>2080</v>
      </c>
      <c r="G404" t="s">
        <v>13</v>
      </c>
      <c r="H404" t="s">
        <v>21</v>
      </c>
      <c r="I404" t="s">
        <v>18</v>
      </c>
      <c r="J404">
        <f t="shared" si="46"/>
        <v>5.5</v>
      </c>
      <c r="K404">
        <f t="shared" si="46"/>
        <v>5.5</v>
      </c>
      <c r="L404" t="str">
        <f>VLOOKUP(A404,Countries!$H$1:$J$43,3)</f>
        <v>2-Northern Europe</v>
      </c>
    </row>
    <row r="405" spans="1:12" x14ac:dyDescent="0.35">
      <c r="A405" t="s">
        <v>55</v>
      </c>
      <c r="B405" t="s">
        <v>63</v>
      </c>
      <c r="C405">
        <v>6</v>
      </c>
      <c r="D405">
        <v>12.5</v>
      </c>
      <c r="E405">
        <v>19</v>
      </c>
      <c r="F405">
        <v>2080</v>
      </c>
      <c r="G405" t="s">
        <v>13</v>
      </c>
      <c r="H405" t="s">
        <v>21</v>
      </c>
      <c r="I405" t="s">
        <v>18</v>
      </c>
      <c r="J405">
        <f t="shared" si="46"/>
        <v>6.5</v>
      </c>
      <c r="K405">
        <f t="shared" si="46"/>
        <v>6.5</v>
      </c>
      <c r="L405" t="str">
        <f>VLOOKUP(A405,Countries!$H$1:$J$43,3)</f>
        <v>2-Northern Europe</v>
      </c>
    </row>
    <row r="406" spans="1:12" x14ac:dyDescent="0.35">
      <c r="A406" t="s">
        <v>39</v>
      </c>
      <c r="B406" t="s">
        <v>63</v>
      </c>
      <c r="C406">
        <v>3</v>
      </c>
      <c r="D406">
        <v>6</v>
      </c>
      <c r="E406">
        <v>9</v>
      </c>
      <c r="F406">
        <v>2080</v>
      </c>
      <c r="G406" t="s">
        <v>13</v>
      </c>
      <c r="H406" t="s">
        <v>21</v>
      </c>
      <c r="I406" t="s">
        <v>18</v>
      </c>
      <c r="J406">
        <f t="shared" si="46"/>
        <v>3</v>
      </c>
      <c r="K406">
        <f t="shared" si="46"/>
        <v>3</v>
      </c>
      <c r="L406" t="str">
        <f>VLOOKUP(A406,Countries!$H$1:$J$43,3)</f>
        <v>2-Northern Europe</v>
      </c>
    </row>
    <row r="407" spans="1:12" x14ac:dyDescent="0.35">
      <c r="A407" t="s">
        <v>48</v>
      </c>
      <c r="B407" t="s">
        <v>63</v>
      </c>
      <c r="C407">
        <v>3</v>
      </c>
      <c r="D407">
        <v>6.5</v>
      </c>
      <c r="E407">
        <v>10</v>
      </c>
      <c r="F407">
        <v>2080</v>
      </c>
      <c r="G407" t="s">
        <v>13</v>
      </c>
      <c r="H407" t="s">
        <v>21</v>
      </c>
      <c r="I407" t="s">
        <v>18</v>
      </c>
      <c r="J407">
        <f t="shared" si="46"/>
        <v>3.5</v>
      </c>
      <c r="K407">
        <f t="shared" si="46"/>
        <v>3.5</v>
      </c>
      <c r="L407" t="str">
        <f>VLOOKUP(A407,Countries!$H$1:$J$43,3)</f>
        <v>2-Northern Europe</v>
      </c>
    </row>
    <row r="408" spans="1:12" x14ac:dyDescent="0.35">
      <c r="A408" t="s">
        <v>42</v>
      </c>
      <c r="B408" t="s">
        <v>63</v>
      </c>
      <c r="C408">
        <v>22</v>
      </c>
      <c r="D408">
        <v>30.5</v>
      </c>
      <c r="E408">
        <v>39</v>
      </c>
      <c r="F408">
        <v>2080</v>
      </c>
      <c r="G408" t="s">
        <v>13</v>
      </c>
      <c r="H408" t="s">
        <v>21</v>
      </c>
      <c r="I408" t="s">
        <v>18</v>
      </c>
      <c r="J408">
        <f t="shared" si="46"/>
        <v>8.5</v>
      </c>
      <c r="K408">
        <f t="shared" si="46"/>
        <v>8.5</v>
      </c>
      <c r="L408" t="str">
        <f>VLOOKUP(A408,Countries!$H$1:$J$43,3)</f>
        <v>3-Central Europe</v>
      </c>
    </row>
    <row r="409" spans="1:12" x14ac:dyDescent="0.35">
      <c r="A409" t="s">
        <v>34</v>
      </c>
      <c r="B409" t="s">
        <v>63</v>
      </c>
      <c r="C409">
        <v>21</v>
      </c>
      <c r="D409">
        <v>30</v>
      </c>
      <c r="E409">
        <v>39</v>
      </c>
      <c r="F409">
        <v>2080</v>
      </c>
      <c r="G409" t="s">
        <v>13</v>
      </c>
      <c r="H409" t="s">
        <v>21</v>
      </c>
      <c r="I409" t="s">
        <v>18</v>
      </c>
      <c r="J409">
        <f t="shared" si="46"/>
        <v>9</v>
      </c>
      <c r="K409">
        <f t="shared" si="46"/>
        <v>9</v>
      </c>
      <c r="L409" t="str">
        <f>VLOOKUP(A409,Countries!$H$1:$J$43,3)</f>
        <v>3-Central Europe</v>
      </c>
    </row>
    <row r="410" spans="1:12" x14ac:dyDescent="0.35">
      <c r="A410" t="s">
        <v>50</v>
      </c>
      <c r="B410" t="s">
        <v>63</v>
      </c>
      <c r="C410">
        <v>24</v>
      </c>
      <c r="D410">
        <v>32</v>
      </c>
      <c r="E410">
        <v>40</v>
      </c>
      <c r="F410">
        <v>2080</v>
      </c>
      <c r="G410" t="s">
        <v>13</v>
      </c>
      <c r="H410" t="s">
        <v>21</v>
      </c>
      <c r="I410" t="s">
        <v>18</v>
      </c>
      <c r="J410">
        <f t="shared" si="46"/>
        <v>8</v>
      </c>
      <c r="K410">
        <f t="shared" si="46"/>
        <v>8</v>
      </c>
      <c r="L410" t="str">
        <f>VLOOKUP(A410,Countries!$H$1:$J$43,3)</f>
        <v>3-Central Europe</v>
      </c>
    </row>
    <row r="411" spans="1:12" x14ac:dyDescent="0.35">
      <c r="A411" t="s">
        <v>37</v>
      </c>
      <c r="B411" t="s">
        <v>63</v>
      </c>
      <c r="C411">
        <v>22</v>
      </c>
      <c r="D411">
        <v>31</v>
      </c>
      <c r="E411">
        <v>40</v>
      </c>
      <c r="F411">
        <v>2080</v>
      </c>
      <c r="G411" t="s">
        <v>13</v>
      </c>
      <c r="H411" t="s">
        <v>21</v>
      </c>
      <c r="I411" t="s">
        <v>18</v>
      </c>
      <c r="J411">
        <f t="shared" si="46"/>
        <v>9</v>
      </c>
      <c r="K411">
        <f t="shared" si="46"/>
        <v>9</v>
      </c>
      <c r="L411" t="str">
        <f>VLOOKUP(A411,Countries!$H$1:$J$43,3)</f>
        <v>3-Central Europe</v>
      </c>
    </row>
    <row r="412" spans="1:12" x14ac:dyDescent="0.35">
      <c r="A412" t="s">
        <v>11</v>
      </c>
      <c r="B412" t="s">
        <v>63</v>
      </c>
      <c r="C412">
        <v>19</v>
      </c>
      <c r="D412">
        <v>25.5</v>
      </c>
      <c r="E412">
        <v>32</v>
      </c>
      <c r="F412">
        <v>2080</v>
      </c>
      <c r="G412" t="s">
        <v>13</v>
      </c>
      <c r="H412" t="s">
        <v>21</v>
      </c>
      <c r="I412" t="s">
        <v>18</v>
      </c>
      <c r="J412">
        <f t="shared" si="46"/>
        <v>6.5</v>
      </c>
      <c r="K412">
        <f t="shared" si="46"/>
        <v>6.5</v>
      </c>
      <c r="L412" t="str">
        <f>VLOOKUP(A412,Countries!$H$1:$J$43,3)</f>
        <v>3-Central Europe</v>
      </c>
    </row>
    <row r="413" spans="1:12" x14ac:dyDescent="0.35">
      <c r="A413" t="s">
        <v>52</v>
      </c>
      <c r="B413" t="s">
        <v>63</v>
      </c>
      <c r="C413">
        <v>23</v>
      </c>
      <c r="D413">
        <v>31.5</v>
      </c>
      <c r="E413">
        <v>40</v>
      </c>
      <c r="F413">
        <v>2080</v>
      </c>
      <c r="G413" t="s">
        <v>13</v>
      </c>
      <c r="H413" t="s">
        <v>21</v>
      </c>
      <c r="I413" t="s">
        <v>18</v>
      </c>
      <c r="J413">
        <f t="shared" si="46"/>
        <v>8.5</v>
      </c>
      <c r="K413">
        <f t="shared" si="46"/>
        <v>8.5</v>
      </c>
      <c r="L413" t="str">
        <f>VLOOKUP(A413,Countries!$H$1:$J$43,3)</f>
        <v>3-Central Europe</v>
      </c>
    </row>
    <row r="414" spans="1:12" x14ac:dyDescent="0.35">
      <c r="A414" t="s">
        <v>57</v>
      </c>
      <c r="B414" t="s">
        <v>63</v>
      </c>
      <c r="C414">
        <v>13</v>
      </c>
      <c r="D414">
        <v>19</v>
      </c>
      <c r="E414">
        <v>25</v>
      </c>
      <c r="F414">
        <v>2080</v>
      </c>
      <c r="G414" t="s">
        <v>13</v>
      </c>
      <c r="H414" t="s">
        <v>21</v>
      </c>
      <c r="I414" t="s">
        <v>18</v>
      </c>
      <c r="J414">
        <f t="shared" si="46"/>
        <v>6</v>
      </c>
      <c r="K414">
        <f t="shared" si="46"/>
        <v>6</v>
      </c>
      <c r="L414" t="str">
        <f>VLOOKUP(A414,Countries!$H$1:$J$43,3)</f>
        <v>3-Central Europe</v>
      </c>
    </row>
    <row r="415" spans="1:12" x14ac:dyDescent="0.35">
      <c r="A415" t="s">
        <v>36</v>
      </c>
      <c r="B415" t="s">
        <v>63</v>
      </c>
      <c r="C415">
        <v>28</v>
      </c>
      <c r="D415">
        <v>40</v>
      </c>
      <c r="E415">
        <v>52</v>
      </c>
      <c r="F415">
        <v>2080</v>
      </c>
      <c r="G415" t="s">
        <v>13</v>
      </c>
      <c r="H415" t="s">
        <v>21</v>
      </c>
      <c r="I415" t="s">
        <v>18</v>
      </c>
      <c r="J415">
        <f t="shared" si="46"/>
        <v>12</v>
      </c>
      <c r="K415">
        <f t="shared" si="46"/>
        <v>12</v>
      </c>
      <c r="L415" t="str">
        <f>VLOOKUP(A415,Countries!$H$1:$J$43,3)</f>
        <v>3-Central Europe</v>
      </c>
    </row>
    <row r="416" spans="1:12" x14ac:dyDescent="0.35">
      <c r="A416" t="s">
        <v>44</v>
      </c>
      <c r="B416" t="s">
        <v>63</v>
      </c>
      <c r="C416">
        <v>16</v>
      </c>
      <c r="D416">
        <v>29</v>
      </c>
      <c r="E416">
        <v>42</v>
      </c>
      <c r="F416">
        <v>2080</v>
      </c>
      <c r="G416" t="s">
        <v>13</v>
      </c>
      <c r="H416" t="s">
        <v>21</v>
      </c>
      <c r="I416" t="s">
        <v>18</v>
      </c>
      <c r="J416">
        <f t="shared" si="46"/>
        <v>13</v>
      </c>
      <c r="K416">
        <f t="shared" si="46"/>
        <v>13</v>
      </c>
      <c r="L416" t="str">
        <f>VLOOKUP(A416,Countries!$H$1:$J$43,3)</f>
        <v>3-Central Europe</v>
      </c>
    </row>
    <row r="417" spans="1:12" x14ac:dyDescent="0.35">
      <c r="A417" t="s">
        <v>54</v>
      </c>
      <c r="B417" t="s">
        <v>63</v>
      </c>
      <c r="C417">
        <v>12</v>
      </c>
      <c r="D417">
        <v>15.5</v>
      </c>
      <c r="E417">
        <v>19</v>
      </c>
      <c r="F417">
        <v>2080</v>
      </c>
      <c r="G417" t="s">
        <v>13</v>
      </c>
      <c r="H417" t="s">
        <v>21</v>
      </c>
      <c r="I417" t="s">
        <v>18</v>
      </c>
      <c r="J417">
        <f t="shared" ref="J417:K448" si="47">D417-C417</f>
        <v>3.5</v>
      </c>
      <c r="K417">
        <f t="shared" si="47"/>
        <v>3.5</v>
      </c>
      <c r="L417" t="str">
        <f>VLOOKUP(A417,Countries!$H$1:$J$43,3)</f>
        <v>3-Central Europe</v>
      </c>
    </row>
    <row r="418" spans="1:12" x14ac:dyDescent="0.35">
      <c r="A418" t="s">
        <v>16</v>
      </c>
      <c r="B418" t="s">
        <v>63</v>
      </c>
      <c r="C418">
        <v>-26</v>
      </c>
      <c r="D418">
        <v>-22.5</v>
      </c>
      <c r="E418">
        <v>-19</v>
      </c>
      <c r="F418">
        <v>2080</v>
      </c>
      <c r="G418" t="s">
        <v>13</v>
      </c>
      <c r="H418" t="s">
        <v>21</v>
      </c>
      <c r="I418" t="s">
        <v>18</v>
      </c>
      <c r="J418">
        <f t="shared" si="47"/>
        <v>3.5</v>
      </c>
      <c r="K418">
        <f t="shared" si="47"/>
        <v>3.5</v>
      </c>
      <c r="L418" t="str">
        <f>VLOOKUP(A418,Countries!$H$1:$J$43,3)</f>
        <v>3-Central Europe</v>
      </c>
    </row>
    <row r="419" spans="1:12" x14ac:dyDescent="0.35">
      <c r="A419" t="s">
        <v>56</v>
      </c>
      <c r="B419" t="s">
        <v>63</v>
      </c>
      <c r="C419">
        <v>12</v>
      </c>
      <c r="D419">
        <v>19</v>
      </c>
      <c r="E419">
        <v>26</v>
      </c>
      <c r="F419">
        <v>2080</v>
      </c>
      <c r="G419" t="s">
        <v>13</v>
      </c>
      <c r="H419" t="s">
        <v>21</v>
      </c>
      <c r="I419" t="s">
        <v>18</v>
      </c>
      <c r="J419">
        <f t="shared" si="47"/>
        <v>7</v>
      </c>
      <c r="K419">
        <f t="shared" si="47"/>
        <v>7</v>
      </c>
      <c r="L419" t="str">
        <f>VLOOKUP(A419,Countries!$H$1:$J$43,3)</f>
        <v>4-Southern Europe</v>
      </c>
    </row>
    <row r="420" spans="1:12" x14ac:dyDescent="0.35">
      <c r="A420" t="s">
        <v>65</v>
      </c>
      <c r="B420" t="s">
        <v>63</v>
      </c>
      <c r="C420">
        <v>8</v>
      </c>
      <c r="D420">
        <v>14.5</v>
      </c>
      <c r="E420">
        <v>21</v>
      </c>
      <c r="F420">
        <v>2080</v>
      </c>
      <c r="G420" t="s">
        <v>13</v>
      </c>
      <c r="H420" t="s">
        <v>21</v>
      </c>
      <c r="I420" t="s">
        <v>18</v>
      </c>
      <c r="J420">
        <f t="shared" si="47"/>
        <v>6.5</v>
      </c>
      <c r="K420">
        <f t="shared" si="47"/>
        <v>6.5</v>
      </c>
      <c r="L420" t="str">
        <f>VLOOKUP(A420,Countries!$H$1:$J$43,3)</f>
        <v>4-Southern Europe</v>
      </c>
    </row>
    <row r="421" spans="1:12" x14ac:dyDescent="0.35">
      <c r="A421" t="s">
        <v>66</v>
      </c>
      <c r="B421" t="s">
        <v>63</v>
      </c>
      <c r="C421">
        <v>4</v>
      </c>
      <c r="D421">
        <v>10</v>
      </c>
      <c r="E421">
        <v>16</v>
      </c>
      <c r="F421">
        <v>2080</v>
      </c>
      <c r="G421" t="s">
        <v>13</v>
      </c>
      <c r="H421" t="s">
        <v>21</v>
      </c>
      <c r="I421" t="s">
        <v>18</v>
      </c>
      <c r="J421">
        <f t="shared" si="47"/>
        <v>6</v>
      </c>
      <c r="K421">
        <f t="shared" si="47"/>
        <v>6</v>
      </c>
      <c r="L421" t="str">
        <f>VLOOKUP(A421,Countries!$H$1:$J$43,3)</f>
        <v>4-Southern Europe</v>
      </c>
    </row>
    <row r="422" spans="1:12" x14ac:dyDescent="0.35">
      <c r="A422" t="s">
        <v>67</v>
      </c>
      <c r="B422" t="s">
        <v>63</v>
      </c>
      <c r="C422">
        <v>-9</v>
      </c>
      <c r="D422">
        <v>-7.5</v>
      </c>
      <c r="E422">
        <v>-6</v>
      </c>
      <c r="F422">
        <v>2080</v>
      </c>
      <c r="G422" t="s">
        <v>13</v>
      </c>
      <c r="H422" t="s">
        <v>21</v>
      </c>
      <c r="I422" t="s">
        <v>18</v>
      </c>
      <c r="J422">
        <f t="shared" si="47"/>
        <v>1.5</v>
      </c>
      <c r="K422">
        <f t="shared" si="47"/>
        <v>1.5</v>
      </c>
      <c r="L422" t="str">
        <f>VLOOKUP(A422,Countries!$H$1:$J$43,3)</f>
        <v>4-Southern Europe</v>
      </c>
    </row>
    <row r="423" spans="1:12" x14ac:dyDescent="0.35">
      <c r="A423" t="s">
        <v>68</v>
      </c>
      <c r="B423" t="s">
        <v>63</v>
      </c>
      <c r="C423">
        <v>-13</v>
      </c>
      <c r="D423">
        <v>-11</v>
      </c>
      <c r="E423">
        <v>-9</v>
      </c>
      <c r="F423">
        <v>2080</v>
      </c>
      <c r="G423" t="s">
        <v>13</v>
      </c>
      <c r="H423" t="s">
        <v>21</v>
      </c>
      <c r="I423" t="s">
        <v>18</v>
      </c>
      <c r="J423">
        <f t="shared" si="47"/>
        <v>2</v>
      </c>
      <c r="K423">
        <f t="shared" si="47"/>
        <v>2</v>
      </c>
      <c r="L423" t="str">
        <f>VLOOKUP(A423,Countries!$H$1:$J$43,3)</f>
        <v>4-Southern Europe</v>
      </c>
    </row>
    <row r="424" spans="1:12" x14ac:dyDescent="0.35">
      <c r="A424" t="s">
        <v>53</v>
      </c>
      <c r="B424" t="s">
        <v>63</v>
      </c>
      <c r="C424">
        <v>0</v>
      </c>
      <c r="D424">
        <v>4.5</v>
      </c>
      <c r="E424">
        <v>9</v>
      </c>
      <c r="F424">
        <v>2080</v>
      </c>
      <c r="G424" t="s">
        <v>13</v>
      </c>
      <c r="H424" t="s">
        <v>21</v>
      </c>
      <c r="I424" t="s">
        <v>18</v>
      </c>
      <c r="J424">
        <f t="shared" si="47"/>
        <v>4.5</v>
      </c>
      <c r="K424">
        <f t="shared" si="47"/>
        <v>4.5</v>
      </c>
      <c r="L424" t="str">
        <f>VLOOKUP(A424,Countries!$H$1:$J$43,3)</f>
        <v>4-Southern Europe</v>
      </c>
    </row>
    <row r="425" spans="1:12" x14ac:dyDescent="0.35">
      <c r="A425" t="s">
        <v>40</v>
      </c>
      <c r="B425" t="s">
        <v>63</v>
      </c>
      <c r="C425">
        <v>1</v>
      </c>
      <c r="D425">
        <v>3</v>
      </c>
      <c r="E425">
        <v>5</v>
      </c>
      <c r="F425">
        <v>2080</v>
      </c>
      <c r="G425" t="s">
        <v>13</v>
      </c>
      <c r="H425" t="s">
        <v>21</v>
      </c>
      <c r="I425" t="s">
        <v>18</v>
      </c>
      <c r="J425">
        <f t="shared" si="47"/>
        <v>2</v>
      </c>
      <c r="K425">
        <f t="shared" si="47"/>
        <v>2</v>
      </c>
      <c r="L425" t="str">
        <f>VLOOKUP(A425,Countries!$H$1:$J$43,3)</f>
        <v>4-Southern Europe</v>
      </c>
    </row>
    <row r="426" spans="1:12" x14ac:dyDescent="0.35">
      <c r="A426" t="s">
        <v>27</v>
      </c>
      <c r="B426" t="s">
        <v>63</v>
      </c>
      <c r="C426">
        <v>-1</v>
      </c>
      <c r="D426">
        <v>3</v>
      </c>
      <c r="E426">
        <v>7</v>
      </c>
      <c r="F426">
        <v>2080</v>
      </c>
      <c r="G426" t="s">
        <v>13</v>
      </c>
      <c r="H426" t="s">
        <v>21</v>
      </c>
      <c r="I426" t="s">
        <v>18</v>
      </c>
      <c r="J426">
        <f t="shared" si="47"/>
        <v>4</v>
      </c>
      <c r="K426">
        <f t="shared" si="47"/>
        <v>4</v>
      </c>
      <c r="L426" t="str">
        <f>VLOOKUP(A426,Countries!$H$1:$J$43,3)</f>
        <v>4-Southern Europe</v>
      </c>
    </row>
    <row r="427" spans="1:12" x14ac:dyDescent="0.35">
      <c r="A427" t="s">
        <v>43</v>
      </c>
      <c r="B427" t="s">
        <v>63</v>
      </c>
      <c r="C427">
        <v>-14</v>
      </c>
      <c r="D427">
        <v>-13.5</v>
      </c>
      <c r="E427">
        <v>-13</v>
      </c>
      <c r="F427">
        <v>2080</v>
      </c>
      <c r="G427" t="s">
        <v>13</v>
      </c>
      <c r="H427" t="s">
        <v>21</v>
      </c>
      <c r="I427" t="s">
        <v>18</v>
      </c>
      <c r="J427">
        <f t="shared" si="47"/>
        <v>0.5</v>
      </c>
      <c r="K427">
        <f t="shared" si="47"/>
        <v>0.5</v>
      </c>
      <c r="L427" t="str">
        <f>VLOOKUP(A427,Countries!$H$1:$J$43,3)</f>
        <v>4-Southern Europe</v>
      </c>
    </row>
    <row r="428" spans="1:12" x14ac:dyDescent="0.35">
      <c r="A428" t="s">
        <v>69</v>
      </c>
      <c r="B428" t="s">
        <v>63</v>
      </c>
      <c r="C428">
        <v>-10</v>
      </c>
      <c r="D428">
        <v>-9.5</v>
      </c>
      <c r="E428">
        <v>-9</v>
      </c>
      <c r="F428">
        <v>2080</v>
      </c>
      <c r="G428" t="s">
        <v>13</v>
      </c>
      <c r="H428" t="s">
        <v>21</v>
      </c>
      <c r="I428" t="s">
        <v>18</v>
      </c>
      <c r="J428">
        <f t="shared" si="47"/>
        <v>0.5</v>
      </c>
      <c r="K428">
        <f t="shared" si="47"/>
        <v>0.5</v>
      </c>
      <c r="L428" t="str">
        <f>VLOOKUP(A428,Countries!$H$1:$J$43,3)</f>
        <v>4-Southern Europe</v>
      </c>
    </row>
    <row r="429" spans="1:12" x14ac:dyDescent="0.35">
      <c r="A429" t="s">
        <v>70</v>
      </c>
      <c r="B429" t="s">
        <v>63</v>
      </c>
      <c r="C429">
        <v>17</v>
      </c>
      <c r="D429">
        <v>25</v>
      </c>
      <c r="E429">
        <v>33</v>
      </c>
      <c r="F429">
        <v>2080</v>
      </c>
      <c r="G429" t="s">
        <v>13</v>
      </c>
      <c r="H429" t="s">
        <v>21</v>
      </c>
      <c r="I429" t="s">
        <v>18</v>
      </c>
      <c r="J429">
        <f t="shared" si="47"/>
        <v>8</v>
      </c>
      <c r="K429">
        <f t="shared" si="47"/>
        <v>8</v>
      </c>
      <c r="L429" t="str">
        <f>VLOOKUP(A429,Countries!$H$1:$J$43,3)</f>
        <v>3-Central Europe</v>
      </c>
    </row>
    <row r="430" spans="1:12" x14ac:dyDescent="0.35">
      <c r="A430" t="s">
        <v>71</v>
      </c>
      <c r="B430" t="s">
        <v>63</v>
      </c>
      <c r="C430">
        <v>-2</v>
      </c>
      <c r="D430">
        <v>0.5</v>
      </c>
      <c r="E430">
        <v>3</v>
      </c>
      <c r="F430">
        <v>2080</v>
      </c>
      <c r="G430" t="s">
        <v>13</v>
      </c>
      <c r="H430" t="s">
        <v>21</v>
      </c>
      <c r="I430" t="s">
        <v>18</v>
      </c>
      <c r="J430">
        <f t="shared" si="47"/>
        <v>2.5</v>
      </c>
      <c r="K430">
        <f t="shared" si="47"/>
        <v>2.5</v>
      </c>
      <c r="L430" t="str">
        <f>VLOOKUP(A430,Countries!$H$1:$J$43,3)</f>
        <v>3-Central Europe</v>
      </c>
    </row>
    <row r="431" spans="1:12" x14ac:dyDescent="0.35">
      <c r="A431" t="s">
        <v>72</v>
      </c>
      <c r="B431" t="s">
        <v>63</v>
      </c>
      <c r="C431">
        <v>-4</v>
      </c>
      <c r="D431">
        <v>2</v>
      </c>
      <c r="E431">
        <v>8</v>
      </c>
      <c r="F431">
        <v>2080</v>
      </c>
      <c r="G431" t="s">
        <v>13</v>
      </c>
      <c r="H431" t="s">
        <v>21</v>
      </c>
      <c r="I431" t="s">
        <v>18</v>
      </c>
      <c r="J431">
        <f t="shared" si="47"/>
        <v>6</v>
      </c>
      <c r="K431">
        <f t="shared" si="47"/>
        <v>6</v>
      </c>
      <c r="L431" t="str">
        <f>VLOOKUP(A431,Countries!$H$1:$J$43,3)</f>
        <v>3-Central Europe</v>
      </c>
    </row>
    <row r="432" spans="1:12" x14ac:dyDescent="0.35">
      <c r="A432" t="s">
        <v>73</v>
      </c>
      <c r="B432" t="s">
        <v>63</v>
      </c>
      <c r="C432">
        <v>20</v>
      </c>
      <c r="D432">
        <v>24.5</v>
      </c>
      <c r="E432">
        <v>29</v>
      </c>
      <c r="F432">
        <v>2080</v>
      </c>
      <c r="G432" t="s">
        <v>13</v>
      </c>
      <c r="H432" t="s">
        <v>21</v>
      </c>
      <c r="I432" t="s">
        <v>18</v>
      </c>
      <c r="J432">
        <f t="shared" si="47"/>
        <v>4.5</v>
      </c>
      <c r="K432">
        <f t="shared" si="47"/>
        <v>4.5</v>
      </c>
      <c r="L432" t="str">
        <f>VLOOKUP(A432,Countries!$H$1:$J$43,3)</f>
        <v>3-Central Europe</v>
      </c>
    </row>
    <row r="433" spans="1:12" x14ac:dyDescent="0.35">
      <c r="A433" t="s">
        <v>74</v>
      </c>
      <c r="B433" t="s">
        <v>63</v>
      </c>
      <c r="C433">
        <v>25</v>
      </c>
      <c r="D433">
        <v>31</v>
      </c>
      <c r="E433">
        <v>37</v>
      </c>
      <c r="F433">
        <v>2080</v>
      </c>
      <c r="G433" t="s">
        <v>13</v>
      </c>
      <c r="H433" t="s">
        <v>21</v>
      </c>
      <c r="I433" t="s">
        <v>18</v>
      </c>
      <c r="J433">
        <f t="shared" si="47"/>
        <v>6</v>
      </c>
      <c r="K433">
        <f t="shared" si="47"/>
        <v>6</v>
      </c>
      <c r="L433" t="str">
        <f>VLOOKUP(A433,Countries!$H$1:$J$43,3)</f>
        <v>4-Southern Europe</v>
      </c>
    </row>
    <row r="434" spans="1:12" x14ac:dyDescent="0.35">
      <c r="A434" t="s">
        <v>22</v>
      </c>
      <c r="B434" t="s">
        <v>23</v>
      </c>
      <c r="C434">
        <v>9</v>
      </c>
      <c r="D434">
        <v>9.5</v>
      </c>
      <c r="E434">
        <v>10</v>
      </c>
      <c r="F434">
        <v>2030</v>
      </c>
      <c r="G434" t="s">
        <v>13</v>
      </c>
      <c r="H434" t="s">
        <v>21</v>
      </c>
      <c r="I434" t="s">
        <v>18</v>
      </c>
      <c r="J434">
        <f t="shared" si="47"/>
        <v>0.5</v>
      </c>
      <c r="K434">
        <f t="shared" si="47"/>
        <v>0.5</v>
      </c>
      <c r="L434" t="str">
        <f>VLOOKUP(A434,Countries!$H$1:$J$43,3)</f>
        <v>2-Northern Europe</v>
      </c>
    </row>
    <row r="435" spans="1:12" x14ac:dyDescent="0.35">
      <c r="A435" t="s">
        <v>42</v>
      </c>
      <c r="B435" t="s">
        <v>23</v>
      </c>
      <c r="C435">
        <v>8</v>
      </c>
      <c r="D435">
        <v>8.5</v>
      </c>
      <c r="E435">
        <v>9</v>
      </c>
      <c r="F435">
        <v>2030</v>
      </c>
      <c r="G435" t="s">
        <v>13</v>
      </c>
      <c r="H435" t="s">
        <v>21</v>
      </c>
      <c r="I435" t="s">
        <v>18</v>
      </c>
      <c r="J435">
        <f t="shared" si="47"/>
        <v>0.5</v>
      </c>
      <c r="K435">
        <f t="shared" si="47"/>
        <v>0.5</v>
      </c>
      <c r="L435" t="str">
        <f>VLOOKUP(A435,Countries!$H$1:$J$43,3)</f>
        <v>3-Central Europe</v>
      </c>
    </row>
    <row r="436" spans="1:12" x14ac:dyDescent="0.35">
      <c r="A436" t="s">
        <v>34</v>
      </c>
      <c r="B436" t="s">
        <v>23</v>
      </c>
      <c r="C436">
        <v>7</v>
      </c>
      <c r="D436">
        <v>7.5</v>
      </c>
      <c r="E436">
        <v>8</v>
      </c>
      <c r="F436">
        <v>2030</v>
      </c>
      <c r="G436" t="s">
        <v>13</v>
      </c>
      <c r="H436" t="s">
        <v>21</v>
      </c>
      <c r="I436" t="s">
        <v>18</v>
      </c>
      <c r="J436">
        <f t="shared" si="47"/>
        <v>0.5</v>
      </c>
      <c r="K436">
        <f t="shared" si="47"/>
        <v>0.5</v>
      </c>
      <c r="L436" t="str">
        <f>VLOOKUP(A436,Countries!$H$1:$J$43,3)</f>
        <v>3-Central Europe</v>
      </c>
    </row>
    <row r="437" spans="1:12" x14ac:dyDescent="0.35">
      <c r="A437" t="s">
        <v>50</v>
      </c>
      <c r="B437" t="s">
        <v>23</v>
      </c>
      <c r="C437">
        <v>8</v>
      </c>
      <c r="D437">
        <v>8</v>
      </c>
      <c r="E437">
        <v>8</v>
      </c>
      <c r="F437">
        <v>2030</v>
      </c>
      <c r="G437" t="s">
        <v>13</v>
      </c>
      <c r="H437" t="s">
        <v>21</v>
      </c>
      <c r="I437" t="s">
        <v>18</v>
      </c>
      <c r="J437">
        <f t="shared" si="47"/>
        <v>0</v>
      </c>
      <c r="K437">
        <f t="shared" si="47"/>
        <v>0</v>
      </c>
      <c r="L437" t="str">
        <f>VLOOKUP(A437,Countries!$H$1:$J$43,3)</f>
        <v>3-Central Europe</v>
      </c>
    </row>
    <row r="438" spans="1:12" x14ac:dyDescent="0.35">
      <c r="A438" t="s">
        <v>37</v>
      </c>
      <c r="B438" t="s">
        <v>23</v>
      </c>
      <c r="C438">
        <v>5</v>
      </c>
      <c r="D438">
        <v>5.5</v>
      </c>
      <c r="E438">
        <v>6</v>
      </c>
      <c r="F438">
        <v>2030</v>
      </c>
      <c r="G438" t="s">
        <v>13</v>
      </c>
      <c r="H438" t="s">
        <v>21</v>
      </c>
      <c r="I438" t="s">
        <v>18</v>
      </c>
      <c r="J438">
        <f t="shared" si="47"/>
        <v>0.5</v>
      </c>
      <c r="K438">
        <f t="shared" si="47"/>
        <v>0.5</v>
      </c>
      <c r="L438" t="str">
        <f>VLOOKUP(A438,Countries!$H$1:$J$43,3)</f>
        <v>3-Central Europe</v>
      </c>
    </row>
    <row r="439" spans="1:12" x14ac:dyDescent="0.35">
      <c r="A439" t="s">
        <v>44</v>
      </c>
      <c r="B439" t="s">
        <v>23</v>
      </c>
      <c r="C439">
        <v>-4</v>
      </c>
      <c r="D439">
        <v>-2</v>
      </c>
      <c r="E439">
        <v>0</v>
      </c>
      <c r="F439">
        <v>2030</v>
      </c>
      <c r="G439" t="s">
        <v>13</v>
      </c>
      <c r="H439" t="s">
        <v>21</v>
      </c>
      <c r="I439" t="s">
        <v>18</v>
      </c>
      <c r="J439">
        <f t="shared" si="47"/>
        <v>2</v>
      </c>
      <c r="K439">
        <f t="shared" si="47"/>
        <v>2</v>
      </c>
      <c r="L439" t="str">
        <f>VLOOKUP(A439,Countries!$H$1:$J$43,3)</f>
        <v>3-Central Europe</v>
      </c>
    </row>
    <row r="440" spans="1:12" x14ac:dyDescent="0.35">
      <c r="A440" t="s">
        <v>16</v>
      </c>
      <c r="B440" t="s">
        <v>23</v>
      </c>
      <c r="C440">
        <v>-9</v>
      </c>
      <c r="D440">
        <v>-4.5</v>
      </c>
      <c r="E440">
        <v>0</v>
      </c>
      <c r="F440">
        <v>2030</v>
      </c>
      <c r="G440" t="s">
        <v>13</v>
      </c>
      <c r="H440" t="s">
        <v>21</v>
      </c>
      <c r="I440" t="s">
        <v>18</v>
      </c>
      <c r="J440">
        <f t="shared" si="47"/>
        <v>4.5</v>
      </c>
      <c r="K440">
        <f t="shared" si="47"/>
        <v>4.5</v>
      </c>
      <c r="L440" t="str">
        <f>VLOOKUP(A440,Countries!$H$1:$J$43,3)</f>
        <v>3-Central Europe</v>
      </c>
    </row>
    <row r="441" spans="1:12" x14ac:dyDescent="0.35">
      <c r="A441" t="s">
        <v>53</v>
      </c>
      <c r="B441" t="s">
        <v>23</v>
      </c>
      <c r="C441">
        <v>9</v>
      </c>
      <c r="D441">
        <v>9.5</v>
      </c>
      <c r="E441">
        <v>10</v>
      </c>
      <c r="F441">
        <v>2030</v>
      </c>
      <c r="G441" t="s">
        <v>13</v>
      </c>
      <c r="H441" t="s">
        <v>21</v>
      </c>
      <c r="I441" t="s">
        <v>18</v>
      </c>
      <c r="J441">
        <f t="shared" si="47"/>
        <v>0.5</v>
      </c>
      <c r="K441">
        <f t="shared" si="47"/>
        <v>0.5</v>
      </c>
      <c r="L441" t="str">
        <f>VLOOKUP(A441,Countries!$H$1:$J$43,3)</f>
        <v>4-Southern Europe</v>
      </c>
    </row>
    <row r="442" spans="1:12" x14ac:dyDescent="0.35">
      <c r="A442" t="s">
        <v>40</v>
      </c>
      <c r="B442" t="s">
        <v>23</v>
      </c>
      <c r="C442">
        <v>15</v>
      </c>
      <c r="D442">
        <v>16</v>
      </c>
      <c r="E442">
        <v>17</v>
      </c>
      <c r="F442">
        <v>2030</v>
      </c>
      <c r="G442" t="s">
        <v>13</v>
      </c>
      <c r="H442" t="s">
        <v>21</v>
      </c>
      <c r="I442" t="s">
        <v>18</v>
      </c>
      <c r="J442">
        <f t="shared" si="47"/>
        <v>1</v>
      </c>
      <c r="K442">
        <f t="shared" si="47"/>
        <v>1</v>
      </c>
      <c r="L442" t="str">
        <f>VLOOKUP(A442,Countries!$H$1:$J$43,3)</f>
        <v>4-Southern Europe</v>
      </c>
    </row>
    <row r="443" spans="1:12" x14ac:dyDescent="0.35">
      <c r="A443" t="s">
        <v>27</v>
      </c>
      <c r="B443" t="s">
        <v>23</v>
      </c>
      <c r="C443">
        <v>11</v>
      </c>
      <c r="D443">
        <v>12</v>
      </c>
      <c r="E443">
        <v>13</v>
      </c>
      <c r="F443">
        <v>2030</v>
      </c>
      <c r="G443" t="s">
        <v>13</v>
      </c>
      <c r="H443" t="s">
        <v>21</v>
      </c>
      <c r="I443" t="s">
        <v>18</v>
      </c>
      <c r="J443">
        <f t="shared" si="47"/>
        <v>1</v>
      </c>
      <c r="K443">
        <f t="shared" si="47"/>
        <v>1</v>
      </c>
      <c r="L443" t="str">
        <f>VLOOKUP(A443,Countries!$H$1:$J$43,3)</f>
        <v>4-Southern Europe</v>
      </c>
    </row>
    <row r="444" spans="1:12" x14ac:dyDescent="0.35">
      <c r="A444" t="s">
        <v>43</v>
      </c>
      <c r="B444" t="s">
        <v>23</v>
      </c>
      <c r="C444">
        <v>6</v>
      </c>
      <c r="D444">
        <v>7</v>
      </c>
      <c r="E444">
        <v>8</v>
      </c>
      <c r="F444">
        <v>2030</v>
      </c>
      <c r="G444" t="s">
        <v>13</v>
      </c>
      <c r="H444" t="s">
        <v>21</v>
      </c>
      <c r="I444" t="s">
        <v>18</v>
      </c>
      <c r="J444">
        <f t="shared" si="47"/>
        <v>1</v>
      </c>
      <c r="K444">
        <f t="shared" si="47"/>
        <v>1</v>
      </c>
      <c r="L444" t="str">
        <f>VLOOKUP(A444,Countries!$H$1:$J$43,3)</f>
        <v>4-Southern Europe</v>
      </c>
    </row>
    <row r="445" spans="1:12" x14ac:dyDescent="0.35">
      <c r="A445" t="s">
        <v>22</v>
      </c>
      <c r="B445" t="s">
        <v>23</v>
      </c>
      <c r="C445">
        <v>11</v>
      </c>
      <c r="D445">
        <v>12</v>
      </c>
      <c r="E445">
        <v>13</v>
      </c>
      <c r="F445">
        <v>2050</v>
      </c>
      <c r="G445" t="s">
        <v>13</v>
      </c>
      <c r="H445" t="s">
        <v>21</v>
      </c>
      <c r="I445" t="s">
        <v>18</v>
      </c>
      <c r="J445">
        <f t="shared" si="47"/>
        <v>1</v>
      </c>
      <c r="K445">
        <f t="shared" si="47"/>
        <v>1</v>
      </c>
      <c r="L445" t="str">
        <f>VLOOKUP(A445,Countries!$H$1:$J$43,3)</f>
        <v>2-Northern Europe</v>
      </c>
    </row>
    <row r="446" spans="1:12" x14ac:dyDescent="0.35">
      <c r="A446" t="s">
        <v>42</v>
      </c>
      <c r="B446" t="s">
        <v>23</v>
      </c>
      <c r="C446">
        <v>8</v>
      </c>
      <c r="D446">
        <v>9</v>
      </c>
      <c r="E446">
        <v>10</v>
      </c>
      <c r="F446">
        <v>2050</v>
      </c>
      <c r="G446" t="s">
        <v>13</v>
      </c>
      <c r="H446" t="s">
        <v>21</v>
      </c>
      <c r="I446" t="s">
        <v>18</v>
      </c>
      <c r="J446">
        <f t="shared" si="47"/>
        <v>1</v>
      </c>
      <c r="K446">
        <f t="shared" si="47"/>
        <v>1</v>
      </c>
      <c r="L446" t="str">
        <f>VLOOKUP(A446,Countries!$H$1:$J$43,3)</f>
        <v>3-Central Europe</v>
      </c>
    </row>
    <row r="447" spans="1:12" x14ac:dyDescent="0.35">
      <c r="A447" t="s">
        <v>34</v>
      </c>
      <c r="B447" t="s">
        <v>23</v>
      </c>
      <c r="C447">
        <v>8</v>
      </c>
      <c r="D447">
        <v>8.5</v>
      </c>
      <c r="E447">
        <v>9</v>
      </c>
      <c r="F447">
        <v>2050</v>
      </c>
      <c r="G447" t="s">
        <v>13</v>
      </c>
      <c r="H447" t="s">
        <v>21</v>
      </c>
      <c r="I447" t="s">
        <v>18</v>
      </c>
      <c r="J447">
        <f t="shared" si="47"/>
        <v>0.5</v>
      </c>
      <c r="K447">
        <f t="shared" si="47"/>
        <v>0.5</v>
      </c>
      <c r="L447" t="str">
        <f>VLOOKUP(A447,Countries!$H$1:$J$43,3)</f>
        <v>3-Central Europe</v>
      </c>
    </row>
    <row r="448" spans="1:12" x14ac:dyDescent="0.35">
      <c r="A448" t="s">
        <v>50</v>
      </c>
      <c r="B448" t="s">
        <v>23</v>
      </c>
      <c r="C448">
        <v>8</v>
      </c>
      <c r="D448">
        <v>9</v>
      </c>
      <c r="E448">
        <v>10</v>
      </c>
      <c r="F448">
        <v>2050</v>
      </c>
      <c r="G448" t="s">
        <v>13</v>
      </c>
      <c r="H448" t="s">
        <v>21</v>
      </c>
      <c r="I448" t="s">
        <v>18</v>
      </c>
      <c r="J448">
        <f t="shared" si="47"/>
        <v>1</v>
      </c>
      <c r="K448">
        <f t="shared" si="47"/>
        <v>1</v>
      </c>
      <c r="L448" t="str">
        <f>VLOOKUP(A448,Countries!$H$1:$J$43,3)</f>
        <v>3-Central Europe</v>
      </c>
    </row>
    <row r="449" spans="1:12" x14ac:dyDescent="0.35">
      <c r="A449" t="s">
        <v>37</v>
      </c>
      <c r="B449" t="s">
        <v>23</v>
      </c>
      <c r="C449">
        <v>5</v>
      </c>
      <c r="D449">
        <v>5.5</v>
      </c>
      <c r="E449">
        <v>6</v>
      </c>
      <c r="F449">
        <v>2050</v>
      </c>
      <c r="G449" t="s">
        <v>13</v>
      </c>
      <c r="H449" t="s">
        <v>21</v>
      </c>
      <c r="I449" t="s">
        <v>18</v>
      </c>
      <c r="J449">
        <f t="shared" ref="J449:K490" si="48">D449-C449</f>
        <v>0.5</v>
      </c>
      <c r="K449">
        <f t="shared" si="48"/>
        <v>0.5</v>
      </c>
      <c r="L449" t="str">
        <f>VLOOKUP(A449,Countries!$H$1:$J$43,3)</f>
        <v>3-Central Europe</v>
      </c>
    </row>
    <row r="450" spans="1:12" x14ac:dyDescent="0.35">
      <c r="A450" t="s">
        <v>52</v>
      </c>
      <c r="B450" t="s">
        <v>23</v>
      </c>
      <c r="C450">
        <v>0</v>
      </c>
      <c r="D450">
        <v>1.5</v>
      </c>
      <c r="E450">
        <v>3</v>
      </c>
      <c r="F450">
        <v>2050</v>
      </c>
      <c r="G450" t="s">
        <v>13</v>
      </c>
      <c r="H450" t="s">
        <v>21</v>
      </c>
      <c r="I450" t="s">
        <v>18</v>
      </c>
      <c r="J450">
        <f t="shared" si="48"/>
        <v>1.5</v>
      </c>
      <c r="K450">
        <f t="shared" si="48"/>
        <v>1.5</v>
      </c>
      <c r="L450" t="str">
        <f>VLOOKUP(A450,Countries!$H$1:$J$43,3)</f>
        <v>3-Central Europe</v>
      </c>
    </row>
    <row r="451" spans="1:12" x14ac:dyDescent="0.35">
      <c r="A451" t="s">
        <v>44</v>
      </c>
      <c r="B451" t="s">
        <v>23</v>
      </c>
      <c r="C451">
        <v>-5</v>
      </c>
      <c r="D451">
        <v>-4.5</v>
      </c>
      <c r="E451">
        <v>-4</v>
      </c>
      <c r="F451">
        <v>2050</v>
      </c>
      <c r="G451" t="s">
        <v>13</v>
      </c>
      <c r="H451" t="s">
        <v>21</v>
      </c>
      <c r="I451" t="s">
        <v>18</v>
      </c>
      <c r="J451">
        <f t="shared" si="48"/>
        <v>0.5</v>
      </c>
      <c r="K451">
        <f t="shared" si="48"/>
        <v>0.5</v>
      </c>
      <c r="L451" t="str">
        <f>VLOOKUP(A451,Countries!$H$1:$J$43,3)</f>
        <v>3-Central Europe</v>
      </c>
    </row>
    <row r="452" spans="1:12" x14ac:dyDescent="0.35">
      <c r="A452" t="s">
        <v>54</v>
      </c>
      <c r="B452" t="s">
        <v>23</v>
      </c>
      <c r="C452">
        <v>0</v>
      </c>
      <c r="D452">
        <v>1</v>
      </c>
      <c r="E452">
        <v>2</v>
      </c>
      <c r="F452">
        <v>2050</v>
      </c>
      <c r="G452" t="s">
        <v>13</v>
      </c>
      <c r="H452" t="s">
        <v>21</v>
      </c>
      <c r="I452" t="s">
        <v>18</v>
      </c>
      <c r="J452">
        <f t="shared" si="48"/>
        <v>1</v>
      </c>
      <c r="K452">
        <f t="shared" si="48"/>
        <v>1</v>
      </c>
      <c r="L452" t="str">
        <f>VLOOKUP(A452,Countries!$H$1:$J$43,3)</f>
        <v>3-Central Europe</v>
      </c>
    </row>
    <row r="453" spans="1:12" x14ac:dyDescent="0.35">
      <c r="A453" t="s">
        <v>16</v>
      </c>
      <c r="B453" t="s">
        <v>23</v>
      </c>
      <c r="C453">
        <v>-19</v>
      </c>
      <c r="D453">
        <v>-15</v>
      </c>
      <c r="E453">
        <v>-11</v>
      </c>
      <c r="F453">
        <v>2050</v>
      </c>
      <c r="G453" t="s">
        <v>13</v>
      </c>
      <c r="H453" t="s">
        <v>21</v>
      </c>
      <c r="I453" t="s">
        <v>18</v>
      </c>
      <c r="J453">
        <f t="shared" si="48"/>
        <v>4</v>
      </c>
      <c r="K453">
        <f t="shared" si="48"/>
        <v>4</v>
      </c>
      <c r="L453" t="str">
        <f>VLOOKUP(A453,Countries!$H$1:$J$43,3)</f>
        <v>3-Central Europe</v>
      </c>
    </row>
    <row r="454" spans="1:12" x14ac:dyDescent="0.35">
      <c r="A454" t="s">
        <v>65</v>
      </c>
      <c r="B454" t="s">
        <v>23</v>
      </c>
      <c r="C454">
        <v>-8</v>
      </c>
      <c r="D454">
        <v>-4</v>
      </c>
      <c r="E454">
        <v>0</v>
      </c>
      <c r="F454">
        <v>2050</v>
      </c>
      <c r="G454" t="s">
        <v>13</v>
      </c>
      <c r="H454" t="s">
        <v>21</v>
      </c>
      <c r="I454" t="s">
        <v>18</v>
      </c>
      <c r="J454">
        <f t="shared" si="48"/>
        <v>4</v>
      </c>
      <c r="K454">
        <f t="shared" si="48"/>
        <v>4</v>
      </c>
      <c r="L454" t="str">
        <f>VLOOKUP(A454,Countries!$H$1:$J$43,3)</f>
        <v>4-Southern Europe</v>
      </c>
    </row>
    <row r="455" spans="1:12" x14ac:dyDescent="0.35">
      <c r="A455" t="s">
        <v>66</v>
      </c>
      <c r="B455" t="s">
        <v>23</v>
      </c>
      <c r="C455">
        <v>-4</v>
      </c>
      <c r="D455">
        <v>-4</v>
      </c>
      <c r="E455">
        <v>-4</v>
      </c>
      <c r="F455">
        <v>2050</v>
      </c>
      <c r="G455" t="s">
        <v>13</v>
      </c>
      <c r="H455" t="s">
        <v>21</v>
      </c>
      <c r="I455" t="s">
        <v>18</v>
      </c>
      <c r="J455">
        <f t="shared" si="48"/>
        <v>0</v>
      </c>
      <c r="K455">
        <f t="shared" si="48"/>
        <v>0</v>
      </c>
      <c r="L455" t="str">
        <f>VLOOKUP(A455,Countries!$H$1:$J$43,3)</f>
        <v>4-Southern Europe</v>
      </c>
    </row>
    <row r="456" spans="1:12" x14ac:dyDescent="0.35">
      <c r="A456" t="s">
        <v>67</v>
      </c>
      <c r="B456" t="s">
        <v>23</v>
      </c>
      <c r="C456">
        <v>-5</v>
      </c>
      <c r="D456">
        <v>-2.5</v>
      </c>
      <c r="E456">
        <v>0</v>
      </c>
      <c r="F456">
        <v>2050</v>
      </c>
      <c r="G456" t="s">
        <v>13</v>
      </c>
      <c r="H456" t="s">
        <v>21</v>
      </c>
      <c r="I456" t="s">
        <v>18</v>
      </c>
      <c r="J456">
        <f t="shared" si="48"/>
        <v>2.5</v>
      </c>
      <c r="K456">
        <f t="shared" si="48"/>
        <v>2.5</v>
      </c>
      <c r="L456" t="str">
        <f>VLOOKUP(A456,Countries!$H$1:$J$43,3)</f>
        <v>4-Southern Europe</v>
      </c>
    </row>
    <row r="457" spans="1:12" x14ac:dyDescent="0.35">
      <c r="A457" t="s">
        <v>53</v>
      </c>
      <c r="B457" t="s">
        <v>23</v>
      </c>
      <c r="C457">
        <v>6</v>
      </c>
      <c r="D457">
        <v>8.5</v>
      </c>
      <c r="E457">
        <v>11</v>
      </c>
      <c r="F457">
        <v>2050</v>
      </c>
      <c r="G457" t="s">
        <v>13</v>
      </c>
      <c r="H457" t="s">
        <v>21</v>
      </c>
      <c r="I457" t="s">
        <v>18</v>
      </c>
      <c r="J457">
        <f t="shared" si="48"/>
        <v>2.5</v>
      </c>
      <c r="K457">
        <f t="shared" si="48"/>
        <v>2.5</v>
      </c>
      <c r="L457" t="str">
        <f>VLOOKUP(A457,Countries!$H$1:$J$43,3)</f>
        <v>4-Southern Europe</v>
      </c>
    </row>
    <row r="458" spans="1:12" x14ac:dyDescent="0.35">
      <c r="A458" t="s">
        <v>40</v>
      </c>
      <c r="B458" t="s">
        <v>23</v>
      </c>
      <c r="C458">
        <v>13</v>
      </c>
      <c r="D458">
        <v>14</v>
      </c>
      <c r="E458">
        <v>15</v>
      </c>
      <c r="F458">
        <v>2050</v>
      </c>
      <c r="G458" t="s">
        <v>13</v>
      </c>
      <c r="H458" t="s">
        <v>21</v>
      </c>
      <c r="I458" t="s">
        <v>18</v>
      </c>
      <c r="J458">
        <f t="shared" si="48"/>
        <v>1</v>
      </c>
      <c r="K458">
        <f t="shared" si="48"/>
        <v>1</v>
      </c>
      <c r="L458" t="str">
        <f>VLOOKUP(A458,Countries!$H$1:$J$43,3)</f>
        <v>4-Southern Europe</v>
      </c>
    </row>
    <row r="459" spans="1:12" x14ac:dyDescent="0.35">
      <c r="A459" t="s">
        <v>27</v>
      </c>
      <c r="B459" t="s">
        <v>23</v>
      </c>
      <c r="C459">
        <v>10</v>
      </c>
      <c r="D459">
        <v>11.5</v>
      </c>
      <c r="E459">
        <v>13</v>
      </c>
      <c r="F459">
        <v>2050</v>
      </c>
      <c r="G459" t="s">
        <v>13</v>
      </c>
      <c r="H459" t="s">
        <v>21</v>
      </c>
      <c r="I459" t="s">
        <v>18</v>
      </c>
      <c r="J459">
        <f t="shared" si="48"/>
        <v>1.5</v>
      </c>
      <c r="K459">
        <f t="shared" si="48"/>
        <v>1.5</v>
      </c>
      <c r="L459" t="str">
        <f>VLOOKUP(A459,Countries!$H$1:$J$43,3)</f>
        <v>4-Southern Europe</v>
      </c>
    </row>
    <row r="460" spans="1:12" x14ac:dyDescent="0.35">
      <c r="A460" t="s">
        <v>43</v>
      </c>
      <c r="B460" t="s">
        <v>23</v>
      </c>
      <c r="C460">
        <v>6</v>
      </c>
      <c r="D460">
        <v>7</v>
      </c>
      <c r="E460">
        <v>8</v>
      </c>
      <c r="F460">
        <v>2050</v>
      </c>
      <c r="G460" t="s">
        <v>13</v>
      </c>
      <c r="H460" t="s">
        <v>21</v>
      </c>
      <c r="I460" t="s">
        <v>18</v>
      </c>
      <c r="J460">
        <f t="shared" si="48"/>
        <v>1</v>
      </c>
      <c r="K460">
        <f t="shared" si="48"/>
        <v>1</v>
      </c>
      <c r="L460" t="str">
        <f>VLOOKUP(A460,Countries!$H$1:$J$43,3)</f>
        <v>4-Southern Europe</v>
      </c>
    </row>
    <row r="461" spans="1:12" x14ac:dyDescent="0.35">
      <c r="A461" t="s">
        <v>69</v>
      </c>
      <c r="B461" t="s">
        <v>23</v>
      </c>
      <c r="C461">
        <v>-4</v>
      </c>
      <c r="D461">
        <v>-2</v>
      </c>
      <c r="E461">
        <v>0</v>
      </c>
      <c r="F461">
        <v>2050</v>
      </c>
      <c r="G461" t="s">
        <v>13</v>
      </c>
      <c r="H461" t="s">
        <v>21</v>
      </c>
      <c r="I461" t="s">
        <v>18</v>
      </c>
      <c r="J461">
        <f t="shared" si="48"/>
        <v>2</v>
      </c>
      <c r="K461">
        <f t="shared" si="48"/>
        <v>2</v>
      </c>
      <c r="L461" t="str">
        <f>VLOOKUP(A461,Countries!$H$1:$J$43,3)</f>
        <v>4-Southern Europe</v>
      </c>
    </row>
    <row r="462" spans="1:12" x14ac:dyDescent="0.35">
      <c r="A462" t="s">
        <v>22</v>
      </c>
      <c r="B462" t="s">
        <v>23</v>
      </c>
      <c r="C462">
        <v>9</v>
      </c>
      <c r="D462">
        <v>15</v>
      </c>
      <c r="E462">
        <v>21</v>
      </c>
      <c r="F462">
        <v>2080</v>
      </c>
      <c r="G462" t="s">
        <v>13</v>
      </c>
      <c r="H462" t="s">
        <v>21</v>
      </c>
      <c r="I462" t="s">
        <v>18</v>
      </c>
      <c r="J462">
        <f t="shared" si="48"/>
        <v>6</v>
      </c>
      <c r="K462">
        <f t="shared" si="48"/>
        <v>6</v>
      </c>
      <c r="L462" t="str">
        <f>VLOOKUP(A462,Countries!$H$1:$J$43,3)</f>
        <v>2-Northern Europe</v>
      </c>
    </row>
    <row r="463" spans="1:12" x14ac:dyDescent="0.35">
      <c r="A463" t="s">
        <v>42</v>
      </c>
      <c r="B463" t="s">
        <v>23</v>
      </c>
      <c r="C463">
        <v>4</v>
      </c>
      <c r="D463">
        <v>6</v>
      </c>
      <c r="E463">
        <v>8</v>
      </c>
      <c r="F463">
        <v>2080</v>
      </c>
      <c r="G463" t="s">
        <v>13</v>
      </c>
      <c r="H463" t="s">
        <v>21</v>
      </c>
      <c r="I463" t="s">
        <v>18</v>
      </c>
      <c r="J463">
        <f t="shared" si="48"/>
        <v>2</v>
      </c>
      <c r="K463">
        <f t="shared" si="48"/>
        <v>2</v>
      </c>
      <c r="L463" t="str">
        <f>VLOOKUP(A463,Countries!$H$1:$J$43,3)</f>
        <v>3-Central Europe</v>
      </c>
    </row>
    <row r="464" spans="1:12" x14ac:dyDescent="0.35">
      <c r="A464" t="s">
        <v>34</v>
      </c>
      <c r="B464" t="s">
        <v>23</v>
      </c>
      <c r="C464">
        <v>5</v>
      </c>
      <c r="D464">
        <v>8.5</v>
      </c>
      <c r="E464">
        <v>12</v>
      </c>
      <c r="F464">
        <v>2080</v>
      </c>
      <c r="G464" t="s">
        <v>13</v>
      </c>
      <c r="H464" t="s">
        <v>21</v>
      </c>
      <c r="I464" t="s">
        <v>18</v>
      </c>
      <c r="J464">
        <f t="shared" si="48"/>
        <v>3.5</v>
      </c>
      <c r="K464">
        <f t="shared" si="48"/>
        <v>3.5</v>
      </c>
      <c r="L464" t="str">
        <f>VLOOKUP(A464,Countries!$H$1:$J$43,3)</f>
        <v>3-Central Europe</v>
      </c>
    </row>
    <row r="465" spans="1:12" x14ac:dyDescent="0.35">
      <c r="A465" t="s">
        <v>50</v>
      </c>
      <c r="B465" t="s">
        <v>23</v>
      </c>
      <c r="C465">
        <v>6</v>
      </c>
      <c r="D465">
        <v>9.5</v>
      </c>
      <c r="E465">
        <v>13</v>
      </c>
      <c r="F465">
        <v>2080</v>
      </c>
      <c r="G465" t="s">
        <v>13</v>
      </c>
      <c r="H465" t="s">
        <v>21</v>
      </c>
      <c r="I465" t="s">
        <v>18</v>
      </c>
      <c r="J465">
        <f t="shared" si="48"/>
        <v>3.5</v>
      </c>
      <c r="K465">
        <f t="shared" si="48"/>
        <v>3.5</v>
      </c>
      <c r="L465" t="str">
        <f>VLOOKUP(A465,Countries!$H$1:$J$43,3)</f>
        <v>3-Central Europe</v>
      </c>
    </row>
    <row r="466" spans="1:12" x14ac:dyDescent="0.35">
      <c r="A466" t="s">
        <v>37</v>
      </c>
      <c r="B466" t="s">
        <v>23</v>
      </c>
      <c r="C466">
        <v>0</v>
      </c>
      <c r="D466">
        <v>3</v>
      </c>
      <c r="E466">
        <v>6</v>
      </c>
      <c r="F466">
        <v>2080</v>
      </c>
      <c r="G466" t="s">
        <v>13</v>
      </c>
      <c r="H466" t="s">
        <v>21</v>
      </c>
      <c r="I466" t="s">
        <v>18</v>
      </c>
      <c r="J466">
        <f t="shared" si="48"/>
        <v>3</v>
      </c>
      <c r="K466">
        <f t="shared" si="48"/>
        <v>3</v>
      </c>
      <c r="L466" t="str">
        <f>VLOOKUP(A466,Countries!$H$1:$J$43,3)</f>
        <v>3-Central Europe</v>
      </c>
    </row>
    <row r="467" spans="1:12" x14ac:dyDescent="0.35">
      <c r="A467" t="s">
        <v>11</v>
      </c>
      <c r="B467" t="s">
        <v>23</v>
      </c>
      <c r="C467">
        <v>-21</v>
      </c>
      <c r="D467">
        <v>-18</v>
      </c>
      <c r="E467">
        <v>-15</v>
      </c>
      <c r="F467">
        <v>2080</v>
      </c>
      <c r="G467" t="s">
        <v>13</v>
      </c>
      <c r="H467" t="s">
        <v>21</v>
      </c>
      <c r="I467" t="s">
        <v>18</v>
      </c>
      <c r="J467">
        <f t="shared" si="48"/>
        <v>3</v>
      </c>
      <c r="K467">
        <f t="shared" si="48"/>
        <v>3</v>
      </c>
      <c r="L467" t="str">
        <f>VLOOKUP(A467,Countries!$H$1:$J$43,3)</f>
        <v>3-Central Europe</v>
      </c>
    </row>
    <row r="468" spans="1:12" x14ac:dyDescent="0.35">
      <c r="A468" t="s">
        <v>52</v>
      </c>
      <c r="B468" t="s">
        <v>23</v>
      </c>
      <c r="C468">
        <v>-4</v>
      </c>
      <c r="D468">
        <v>-0.5</v>
      </c>
      <c r="E468">
        <v>3</v>
      </c>
      <c r="F468">
        <v>2080</v>
      </c>
      <c r="G468" t="s">
        <v>13</v>
      </c>
      <c r="H468" t="s">
        <v>21</v>
      </c>
      <c r="I468" t="s">
        <v>18</v>
      </c>
      <c r="J468">
        <f t="shared" si="48"/>
        <v>3.5</v>
      </c>
      <c r="K468">
        <f t="shared" si="48"/>
        <v>3.5</v>
      </c>
      <c r="L468" t="str">
        <f>VLOOKUP(A468,Countries!$H$1:$J$43,3)</f>
        <v>3-Central Europe</v>
      </c>
    </row>
    <row r="469" spans="1:12" x14ac:dyDescent="0.35">
      <c r="A469" t="s">
        <v>57</v>
      </c>
      <c r="B469" t="s">
        <v>23</v>
      </c>
      <c r="C469">
        <v>-9</v>
      </c>
      <c r="D469">
        <v>-8</v>
      </c>
      <c r="E469">
        <v>-7</v>
      </c>
      <c r="F469">
        <v>2080</v>
      </c>
      <c r="G469" t="s">
        <v>13</v>
      </c>
      <c r="H469" t="s">
        <v>21</v>
      </c>
      <c r="I469" t="s">
        <v>18</v>
      </c>
      <c r="J469">
        <f t="shared" si="48"/>
        <v>1</v>
      </c>
      <c r="K469">
        <f t="shared" si="48"/>
        <v>1</v>
      </c>
      <c r="L469" t="str">
        <f>VLOOKUP(A469,Countries!$H$1:$J$43,3)</f>
        <v>3-Central Europe</v>
      </c>
    </row>
    <row r="470" spans="1:12" x14ac:dyDescent="0.35">
      <c r="A470" t="s">
        <v>36</v>
      </c>
      <c r="B470" t="s">
        <v>23</v>
      </c>
      <c r="C470">
        <v>-4</v>
      </c>
      <c r="D470">
        <v>-2</v>
      </c>
      <c r="E470">
        <v>0</v>
      </c>
      <c r="F470">
        <v>2080</v>
      </c>
      <c r="G470" t="s">
        <v>13</v>
      </c>
      <c r="H470" t="s">
        <v>21</v>
      </c>
      <c r="I470" t="s">
        <v>18</v>
      </c>
      <c r="J470">
        <f t="shared" si="48"/>
        <v>2</v>
      </c>
      <c r="K470">
        <f t="shared" si="48"/>
        <v>2</v>
      </c>
      <c r="L470" t="str">
        <f>VLOOKUP(A470,Countries!$H$1:$J$43,3)</f>
        <v>3-Central Europe</v>
      </c>
    </row>
    <row r="471" spans="1:12" x14ac:dyDescent="0.35">
      <c r="A471" t="s">
        <v>44</v>
      </c>
      <c r="B471" t="s">
        <v>23</v>
      </c>
      <c r="C471">
        <v>-21</v>
      </c>
      <c r="D471">
        <v>-20</v>
      </c>
      <c r="E471">
        <v>-19</v>
      </c>
      <c r="F471">
        <v>2080</v>
      </c>
      <c r="G471" t="s">
        <v>13</v>
      </c>
      <c r="H471" t="s">
        <v>21</v>
      </c>
      <c r="I471" t="s">
        <v>18</v>
      </c>
      <c r="J471">
        <f t="shared" si="48"/>
        <v>1</v>
      </c>
      <c r="K471">
        <f t="shared" si="48"/>
        <v>1</v>
      </c>
      <c r="L471" t="str">
        <f>VLOOKUP(A471,Countries!$H$1:$J$43,3)</f>
        <v>3-Central Europe</v>
      </c>
    </row>
    <row r="472" spans="1:12" x14ac:dyDescent="0.35">
      <c r="A472" t="s">
        <v>54</v>
      </c>
      <c r="B472" t="s">
        <v>23</v>
      </c>
      <c r="C472">
        <v>-6</v>
      </c>
      <c r="D472">
        <v>-2</v>
      </c>
      <c r="E472">
        <v>2</v>
      </c>
      <c r="F472">
        <v>2080</v>
      </c>
      <c r="G472" t="s">
        <v>13</v>
      </c>
      <c r="H472" t="s">
        <v>21</v>
      </c>
      <c r="I472" t="s">
        <v>18</v>
      </c>
      <c r="J472">
        <f t="shared" si="48"/>
        <v>4</v>
      </c>
      <c r="K472">
        <f t="shared" si="48"/>
        <v>4</v>
      </c>
      <c r="L472" t="str">
        <f>VLOOKUP(A472,Countries!$H$1:$J$43,3)</f>
        <v>3-Central Europe</v>
      </c>
    </row>
    <row r="473" spans="1:12" x14ac:dyDescent="0.35">
      <c r="A473" t="s">
        <v>16</v>
      </c>
      <c r="B473" t="s">
        <v>23</v>
      </c>
      <c r="C473">
        <v>-40</v>
      </c>
      <c r="D473">
        <v>-38</v>
      </c>
      <c r="E473">
        <v>-36</v>
      </c>
      <c r="F473">
        <v>2080</v>
      </c>
      <c r="G473" t="s">
        <v>13</v>
      </c>
      <c r="H473" t="s">
        <v>21</v>
      </c>
      <c r="I473" t="s">
        <v>18</v>
      </c>
      <c r="J473">
        <f t="shared" si="48"/>
        <v>2</v>
      </c>
      <c r="K473">
        <f t="shared" si="48"/>
        <v>2</v>
      </c>
      <c r="L473" t="str">
        <f>VLOOKUP(A473,Countries!$H$1:$J$43,3)</f>
        <v>3-Central Europe</v>
      </c>
    </row>
    <row r="474" spans="1:12" x14ac:dyDescent="0.35">
      <c r="A474" t="s">
        <v>65</v>
      </c>
      <c r="B474" t="s">
        <v>23</v>
      </c>
      <c r="C474">
        <v>-14</v>
      </c>
      <c r="D474">
        <v>-12.5</v>
      </c>
      <c r="E474">
        <v>-11</v>
      </c>
      <c r="F474">
        <v>2080</v>
      </c>
      <c r="G474" t="s">
        <v>13</v>
      </c>
      <c r="H474" t="s">
        <v>21</v>
      </c>
      <c r="I474" t="s">
        <v>18</v>
      </c>
      <c r="J474">
        <f t="shared" si="48"/>
        <v>1.5</v>
      </c>
      <c r="K474">
        <f t="shared" si="48"/>
        <v>1.5</v>
      </c>
      <c r="L474" t="str">
        <f>VLOOKUP(A474,Countries!$H$1:$J$43,3)</f>
        <v>4-Southern Europe</v>
      </c>
    </row>
    <row r="475" spans="1:12" x14ac:dyDescent="0.35">
      <c r="A475" t="s">
        <v>66</v>
      </c>
      <c r="B475" t="s">
        <v>23</v>
      </c>
      <c r="C475">
        <v>-17</v>
      </c>
      <c r="D475">
        <v>-17</v>
      </c>
      <c r="E475">
        <v>-17</v>
      </c>
      <c r="F475">
        <v>2080</v>
      </c>
      <c r="G475" t="s">
        <v>13</v>
      </c>
      <c r="H475" t="s">
        <v>21</v>
      </c>
      <c r="I475" t="s">
        <v>18</v>
      </c>
      <c r="J475">
        <f t="shared" si="48"/>
        <v>0</v>
      </c>
      <c r="K475">
        <f t="shared" si="48"/>
        <v>0</v>
      </c>
      <c r="L475" t="str">
        <f>VLOOKUP(A475,Countries!$H$1:$J$43,3)</f>
        <v>4-Southern Europe</v>
      </c>
    </row>
    <row r="476" spans="1:12" x14ac:dyDescent="0.35">
      <c r="A476" t="s">
        <v>67</v>
      </c>
      <c r="B476" t="s">
        <v>23</v>
      </c>
      <c r="C476">
        <v>-25</v>
      </c>
      <c r="D476">
        <v>-19.5</v>
      </c>
      <c r="E476">
        <v>-14</v>
      </c>
      <c r="F476">
        <v>2080</v>
      </c>
      <c r="G476" t="s">
        <v>13</v>
      </c>
      <c r="H476" t="s">
        <v>21</v>
      </c>
      <c r="I476" t="s">
        <v>18</v>
      </c>
      <c r="J476">
        <f t="shared" si="48"/>
        <v>5.5</v>
      </c>
      <c r="K476">
        <f t="shared" si="48"/>
        <v>5.5</v>
      </c>
      <c r="L476" t="str">
        <f>VLOOKUP(A476,Countries!$H$1:$J$43,3)</f>
        <v>4-Southern Europe</v>
      </c>
    </row>
    <row r="477" spans="1:12" x14ac:dyDescent="0.35">
      <c r="A477" t="s">
        <v>68</v>
      </c>
      <c r="B477" t="s">
        <v>23</v>
      </c>
      <c r="C477">
        <v>-12</v>
      </c>
      <c r="D477">
        <v>-9</v>
      </c>
      <c r="E477">
        <v>-6</v>
      </c>
      <c r="F477">
        <v>2080</v>
      </c>
      <c r="G477" t="s">
        <v>13</v>
      </c>
      <c r="H477" t="s">
        <v>21</v>
      </c>
      <c r="I477" t="s">
        <v>18</v>
      </c>
      <c r="J477">
        <f t="shared" si="48"/>
        <v>3</v>
      </c>
      <c r="K477">
        <f t="shared" si="48"/>
        <v>3</v>
      </c>
      <c r="L477" t="str">
        <f>VLOOKUP(A477,Countries!$H$1:$J$43,3)</f>
        <v>4-Southern Europe</v>
      </c>
    </row>
    <row r="478" spans="1:12" x14ac:dyDescent="0.35">
      <c r="A478" t="s">
        <v>53</v>
      </c>
      <c r="B478" t="s">
        <v>23</v>
      </c>
      <c r="C478">
        <v>-6</v>
      </c>
      <c r="D478">
        <v>-5</v>
      </c>
      <c r="E478">
        <v>-4</v>
      </c>
      <c r="F478">
        <v>2080</v>
      </c>
      <c r="G478" t="s">
        <v>13</v>
      </c>
      <c r="H478" t="s">
        <v>21</v>
      </c>
      <c r="I478" t="s">
        <v>18</v>
      </c>
      <c r="J478">
        <f t="shared" si="48"/>
        <v>1</v>
      </c>
      <c r="K478">
        <f t="shared" si="48"/>
        <v>1</v>
      </c>
      <c r="L478" t="str">
        <f>VLOOKUP(A478,Countries!$H$1:$J$43,3)</f>
        <v>4-Southern Europe</v>
      </c>
    </row>
    <row r="479" spans="1:12" x14ac:dyDescent="0.35">
      <c r="A479" t="s">
        <v>27</v>
      </c>
      <c r="B479" t="s">
        <v>23</v>
      </c>
      <c r="C479">
        <v>0</v>
      </c>
      <c r="D479">
        <v>1.5</v>
      </c>
      <c r="E479">
        <v>3</v>
      </c>
      <c r="F479">
        <v>2080</v>
      </c>
      <c r="G479" t="s">
        <v>13</v>
      </c>
      <c r="H479" t="s">
        <v>21</v>
      </c>
      <c r="I479" t="s">
        <v>18</v>
      </c>
      <c r="J479">
        <f t="shared" si="48"/>
        <v>1.5</v>
      </c>
      <c r="K479">
        <f t="shared" si="48"/>
        <v>1.5</v>
      </c>
      <c r="L479" t="str">
        <f>VLOOKUP(A479,Countries!$H$1:$J$43,3)</f>
        <v>4-Southern Europe</v>
      </c>
    </row>
    <row r="480" spans="1:12" x14ac:dyDescent="0.35">
      <c r="A480" t="s">
        <v>43</v>
      </c>
      <c r="B480" t="s">
        <v>23</v>
      </c>
      <c r="C480">
        <v>-5</v>
      </c>
      <c r="D480">
        <v>-1</v>
      </c>
      <c r="E480">
        <v>3</v>
      </c>
      <c r="F480">
        <v>2080</v>
      </c>
      <c r="G480" t="s">
        <v>13</v>
      </c>
      <c r="H480" t="s">
        <v>21</v>
      </c>
      <c r="I480" t="s">
        <v>18</v>
      </c>
      <c r="J480">
        <f t="shared" si="48"/>
        <v>4</v>
      </c>
      <c r="K480">
        <f t="shared" si="48"/>
        <v>4</v>
      </c>
      <c r="L480" t="str">
        <f>VLOOKUP(A480,Countries!$H$1:$J$43,3)</f>
        <v>4-Southern Europe</v>
      </c>
    </row>
    <row r="481" spans="1:12" x14ac:dyDescent="0.35">
      <c r="A481" t="s">
        <v>69</v>
      </c>
      <c r="B481" t="s">
        <v>23</v>
      </c>
      <c r="C481">
        <v>-21</v>
      </c>
      <c r="D481">
        <v>-16.5</v>
      </c>
      <c r="E481">
        <v>-12</v>
      </c>
      <c r="F481">
        <v>2080</v>
      </c>
      <c r="G481" t="s">
        <v>13</v>
      </c>
      <c r="H481" t="s">
        <v>21</v>
      </c>
      <c r="I481" t="s">
        <v>18</v>
      </c>
      <c r="J481">
        <f t="shared" si="48"/>
        <v>4.5</v>
      </c>
      <c r="K481">
        <f t="shared" si="48"/>
        <v>4.5</v>
      </c>
      <c r="L481" t="str">
        <f>VLOOKUP(A481,Countries!$H$1:$J$43,3)</f>
        <v>4-Southern Europe</v>
      </c>
    </row>
    <row r="482" spans="1:12" x14ac:dyDescent="0.35">
      <c r="A482" t="s">
        <v>70</v>
      </c>
      <c r="B482" t="s">
        <v>23</v>
      </c>
      <c r="C482">
        <v>-4</v>
      </c>
      <c r="D482">
        <v>-2</v>
      </c>
      <c r="E482">
        <v>0</v>
      </c>
      <c r="F482">
        <v>2080</v>
      </c>
      <c r="G482" t="s">
        <v>13</v>
      </c>
      <c r="H482" t="s">
        <v>21</v>
      </c>
      <c r="I482" t="s">
        <v>18</v>
      </c>
      <c r="J482">
        <f t="shared" si="48"/>
        <v>2</v>
      </c>
      <c r="K482">
        <f t="shared" si="48"/>
        <v>2</v>
      </c>
      <c r="L482" t="str">
        <f>VLOOKUP(A482,Countries!$H$1:$J$43,3)</f>
        <v>3-Central Europe</v>
      </c>
    </row>
    <row r="483" spans="1:12" x14ac:dyDescent="0.35">
      <c r="A483" t="s">
        <v>72</v>
      </c>
      <c r="B483" t="s">
        <v>23</v>
      </c>
      <c r="C483">
        <v>-4</v>
      </c>
      <c r="D483">
        <v>-2</v>
      </c>
      <c r="E483">
        <v>0</v>
      </c>
      <c r="F483">
        <v>2080</v>
      </c>
      <c r="G483" t="s">
        <v>13</v>
      </c>
      <c r="H483" t="s">
        <v>21</v>
      </c>
      <c r="I483" t="s">
        <v>18</v>
      </c>
      <c r="J483">
        <f t="shared" si="48"/>
        <v>2</v>
      </c>
      <c r="K483">
        <f t="shared" si="48"/>
        <v>2</v>
      </c>
      <c r="L483" t="str">
        <f>VLOOKUP(A483,Countries!$H$1:$J$43,3)</f>
        <v>3-Central Europe</v>
      </c>
    </row>
    <row r="484" spans="1:12" x14ac:dyDescent="0.35">
      <c r="A484" t="s">
        <v>73</v>
      </c>
      <c r="B484" t="s">
        <v>23</v>
      </c>
      <c r="C484">
        <v>-4</v>
      </c>
      <c r="D484">
        <v>-2</v>
      </c>
      <c r="E484">
        <v>0</v>
      </c>
      <c r="F484">
        <v>2080</v>
      </c>
      <c r="G484" t="s">
        <v>13</v>
      </c>
      <c r="H484" t="s">
        <v>21</v>
      </c>
      <c r="I484" t="s">
        <v>18</v>
      </c>
      <c r="J484">
        <f t="shared" si="48"/>
        <v>2</v>
      </c>
      <c r="K484">
        <f t="shared" si="48"/>
        <v>2</v>
      </c>
      <c r="L484" t="str">
        <f>VLOOKUP(A484,Countries!$H$1:$J$43,3)</f>
        <v>3-Central Europe</v>
      </c>
    </row>
    <row r="485" spans="1:12" x14ac:dyDescent="0.35">
      <c r="A485" t="s">
        <v>31</v>
      </c>
      <c r="B485" t="s">
        <v>17</v>
      </c>
      <c r="C485">
        <v>-52.941176470588239</v>
      </c>
      <c r="D485">
        <v>-17.647058823529413</v>
      </c>
      <c r="E485">
        <v>52.941176470588239</v>
      </c>
      <c r="F485">
        <v>2080</v>
      </c>
      <c r="G485" t="s">
        <v>79</v>
      </c>
      <c r="H485" t="s">
        <v>75</v>
      </c>
      <c r="I485" t="s">
        <v>18</v>
      </c>
      <c r="J485">
        <f t="shared" si="48"/>
        <v>35.294117647058826</v>
      </c>
      <c r="K485">
        <f t="shared" si="48"/>
        <v>70.588235294117652</v>
      </c>
      <c r="L485" t="str">
        <f>VLOOKUP(A485,Countries!$H$1:$J$43,3)</f>
        <v>3-Central Europe</v>
      </c>
    </row>
    <row r="486" spans="1:12" x14ac:dyDescent="0.35">
      <c r="A486" t="s">
        <v>31</v>
      </c>
      <c r="B486" t="s">
        <v>17</v>
      </c>
      <c r="C486">
        <v>-48.7</v>
      </c>
      <c r="D486">
        <v>-15.5</v>
      </c>
      <c r="E486">
        <v>17.3</v>
      </c>
      <c r="F486">
        <v>2080</v>
      </c>
      <c r="G486" t="s">
        <v>79</v>
      </c>
      <c r="H486" t="s">
        <v>75</v>
      </c>
      <c r="I486" t="s">
        <v>76</v>
      </c>
      <c r="J486">
        <f t="shared" si="48"/>
        <v>33.200000000000003</v>
      </c>
      <c r="K486">
        <f t="shared" si="48"/>
        <v>32.799999999999997</v>
      </c>
      <c r="L486" t="str">
        <f>VLOOKUP(A486,Countries!$H$1:$J$43,3)</f>
        <v>3-Central Europe</v>
      </c>
    </row>
    <row r="487" spans="1:12" x14ac:dyDescent="0.35">
      <c r="A487" t="s">
        <v>31</v>
      </c>
      <c r="B487" t="s">
        <v>12</v>
      </c>
      <c r="C487">
        <v>-47</v>
      </c>
      <c r="D487">
        <v>-4.8</v>
      </c>
      <c r="E487">
        <v>21.7</v>
      </c>
      <c r="F487">
        <v>2080</v>
      </c>
      <c r="G487" t="s">
        <v>79</v>
      </c>
      <c r="H487" t="s">
        <v>75</v>
      </c>
      <c r="I487" t="s">
        <v>77</v>
      </c>
      <c r="J487">
        <f t="shared" si="48"/>
        <v>42.2</v>
      </c>
      <c r="K487">
        <f t="shared" si="48"/>
        <v>26.5</v>
      </c>
      <c r="L487" t="str">
        <f>VLOOKUP(A487,Countries!$H$1:$J$43,3)</f>
        <v>3-Central Europe</v>
      </c>
    </row>
    <row r="488" spans="1:12" x14ac:dyDescent="0.35">
      <c r="A488" t="s">
        <v>36</v>
      </c>
      <c r="B488" t="s">
        <v>12</v>
      </c>
      <c r="C488">
        <v>4</v>
      </c>
      <c r="D488">
        <v>6</v>
      </c>
      <c r="E488">
        <v>8</v>
      </c>
      <c r="F488">
        <v>2020</v>
      </c>
      <c r="G488" t="s">
        <v>163</v>
      </c>
      <c r="H488" t="s">
        <v>87</v>
      </c>
      <c r="I488" t="s">
        <v>18</v>
      </c>
      <c r="J488">
        <f t="shared" si="48"/>
        <v>2</v>
      </c>
      <c r="K488">
        <f t="shared" si="48"/>
        <v>2</v>
      </c>
      <c r="L488" t="str">
        <f>VLOOKUP(A488,Countries!$H$1:$J$43,3)</f>
        <v>3-Central Europe</v>
      </c>
    </row>
    <row r="489" spans="1:12" x14ac:dyDescent="0.35">
      <c r="A489" t="s">
        <v>36</v>
      </c>
      <c r="B489" t="s">
        <v>12</v>
      </c>
      <c r="C489">
        <v>-10</v>
      </c>
      <c r="D489">
        <v>0.5</v>
      </c>
      <c r="E489">
        <v>11</v>
      </c>
      <c r="F489">
        <v>2050</v>
      </c>
      <c r="G489" t="s">
        <v>163</v>
      </c>
      <c r="H489" t="s">
        <v>87</v>
      </c>
      <c r="I489" t="s">
        <v>18</v>
      </c>
      <c r="J489">
        <f t="shared" si="48"/>
        <v>10.5</v>
      </c>
      <c r="K489">
        <f t="shared" si="48"/>
        <v>10.5</v>
      </c>
      <c r="L489" t="str">
        <f>VLOOKUP(A489,Countries!$H$1:$J$43,3)</f>
        <v>3-Central Europe</v>
      </c>
    </row>
    <row r="490" spans="1:12" x14ac:dyDescent="0.35">
      <c r="A490" t="s">
        <v>36</v>
      </c>
      <c r="B490" t="s">
        <v>12</v>
      </c>
      <c r="C490">
        <v>-26</v>
      </c>
      <c r="D490">
        <v>-6</v>
      </c>
      <c r="E490">
        <v>14</v>
      </c>
      <c r="F490">
        <v>2100</v>
      </c>
      <c r="G490" t="s">
        <v>163</v>
      </c>
      <c r="H490" t="s">
        <v>87</v>
      </c>
      <c r="I490" t="s">
        <v>18</v>
      </c>
      <c r="J490">
        <f t="shared" si="48"/>
        <v>20</v>
      </c>
      <c r="K490">
        <f t="shared" si="48"/>
        <v>20</v>
      </c>
      <c r="L490" t="str">
        <f>VLOOKUP(A490,Countries!$H$1:$J$43,3)</f>
        <v>3-Central Europe</v>
      </c>
    </row>
    <row r="491" spans="1:12" x14ac:dyDescent="0.35">
      <c r="A491" t="s">
        <v>36</v>
      </c>
      <c r="B491" t="s">
        <v>12</v>
      </c>
      <c r="C491">
        <v>8</v>
      </c>
      <c r="D491">
        <v>8</v>
      </c>
      <c r="E491">
        <v>8</v>
      </c>
      <c r="F491">
        <v>2020</v>
      </c>
      <c r="G491" t="s">
        <v>78</v>
      </c>
      <c r="H491" t="s">
        <v>87</v>
      </c>
      <c r="I491" t="s">
        <v>18</v>
      </c>
      <c r="J491">
        <f t="shared" ref="J491:K554" si="49">D491-C491</f>
        <v>0</v>
      </c>
      <c r="K491">
        <f t="shared" si="49"/>
        <v>0</v>
      </c>
      <c r="L491" t="str">
        <f>VLOOKUP(A491,Countries!$H$1:$J$43,3)</f>
        <v>3-Central Europe</v>
      </c>
    </row>
    <row r="492" spans="1:12" x14ac:dyDescent="0.35">
      <c r="A492" t="s">
        <v>36</v>
      </c>
      <c r="B492" t="s">
        <v>12</v>
      </c>
      <c r="C492">
        <v>12</v>
      </c>
      <c r="D492">
        <v>13</v>
      </c>
      <c r="E492">
        <v>14</v>
      </c>
      <c r="F492">
        <v>2050</v>
      </c>
      <c r="G492" t="s">
        <v>78</v>
      </c>
      <c r="H492" t="s">
        <v>87</v>
      </c>
      <c r="I492" t="s">
        <v>18</v>
      </c>
      <c r="J492">
        <f t="shared" si="49"/>
        <v>1</v>
      </c>
      <c r="K492">
        <f t="shared" si="49"/>
        <v>1</v>
      </c>
      <c r="L492" t="str">
        <f>VLOOKUP(A492,Countries!$H$1:$J$43,3)</f>
        <v>3-Central Europe</v>
      </c>
    </row>
    <row r="493" spans="1:12" x14ac:dyDescent="0.35">
      <c r="A493" t="s">
        <v>36</v>
      </c>
      <c r="B493" t="s">
        <v>12</v>
      </c>
      <c r="C493">
        <v>17</v>
      </c>
      <c r="D493">
        <v>21</v>
      </c>
      <c r="E493">
        <v>25</v>
      </c>
      <c r="F493">
        <v>2100</v>
      </c>
      <c r="G493" t="s">
        <v>78</v>
      </c>
      <c r="H493" t="s">
        <v>87</v>
      </c>
      <c r="I493" t="s">
        <v>18</v>
      </c>
      <c r="J493">
        <f t="shared" si="49"/>
        <v>4</v>
      </c>
      <c r="K493">
        <f t="shared" si="49"/>
        <v>4</v>
      </c>
      <c r="L493" t="str">
        <f>VLOOKUP(A493,Countries!$H$1:$J$43,3)</f>
        <v>3-Central Europe</v>
      </c>
    </row>
    <row r="494" spans="1:12" x14ac:dyDescent="0.35">
      <c r="A494" t="s">
        <v>36</v>
      </c>
      <c r="B494" t="s">
        <v>12</v>
      </c>
      <c r="C494">
        <v>9</v>
      </c>
      <c r="D494">
        <v>9</v>
      </c>
      <c r="E494">
        <v>9</v>
      </c>
      <c r="F494">
        <v>2020</v>
      </c>
      <c r="G494" t="s">
        <v>19</v>
      </c>
      <c r="H494" t="s">
        <v>87</v>
      </c>
      <c r="I494" t="s">
        <v>18</v>
      </c>
      <c r="J494">
        <f t="shared" si="49"/>
        <v>0</v>
      </c>
      <c r="K494">
        <f t="shared" si="49"/>
        <v>0</v>
      </c>
      <c r="L494" t="str">
        <f>VLOOKUP(A494,Countries!$H$1:$J$43,3)</f>
        <v>3-Central Europe</v>
      </c>
    </row>
    <row r="495" spans="1:12" x14ac:dyDescent="0.35">
      <c r="A495" t="s">
        <v>36</v>
      </c>
      <c r="B495" t="s">
        <v>12</v>
      </c>
      <c r="C495">
        <v>12</v>
      </c>
      <c r="D495">
        <v>13</v>
      </c>
      <c r="E495">
        <v>14</v>
      </c>
      <c r="F495">
        <v>2050</v>
      </c>
      <c r="G495" t="s">
        <v>19</v>
      </c>
      <c r="H495" t="s">
        <v>87</v>
      </c>
      <c r="I495" t="s">
        <v>18</v>
      </c>
      <c r="J495">
        <f t="shared" si="49"/>
        <v>1</v>
      </c>
      <c r="K495">
        <f t="shared" si="49"/>
        <v>1</v>
      </c>
      <c r="L495" t="str">
        <f>VLOOKUP(A495,Countries!$H$1:$J$43,3)</f>
        <v>3-Central Europe</v>
      </c>
    </row>
    <row r="496" spans="1:12" x14ac:dyDescent="0.35">
      <c r="A496" t="s">
        <v>36</v>
      </c>
      <c r="B496" t="s">
        <v>12</v>
      </c>
      <c r="C496">
        <v>15</v>
      </c>
      <c r="D496">
        <v>16.5</v>
      </c>
      <c r="E496">
        <v>18</v>
      </c>
      <c r="F496">
        <v>2100</v>
      </c>
      <c r="G496" t="s">
        <v>19</v>
      </c>
      <c r="H496" t="s">
        <v>87</v>
      </c>
      <c r="I496" t="s">
        <v>18</v>
      </c>
      <c r="J496">
        <f t="shared" si="49"/>
        <v>1.5</v>
      </c>
      <c r="K496">
        <f t="shared" si="49"/>
        <v>1.5</v>
      </c>
      <c r="L496" t="str">
        <f>VLOOKUP(A496,Countries!$H$1:$J$43,3)</f>
        <v>3-Central Europe</v>
      </c>
    </row>
    <row r="497" spans="1:12" x14ac:dyDescent="0.35">
      <c r="A497" t="s">
        <v>36</v>
      </c>
      <c r="B497" t="s">
        <v>12</v>
      </c>
      <c r="C497">
        <v>5</v>
      </c>
      <c r="D497">
        <v>6</v>
      </c>
      <c r="E497">
        <v>7</v>
      </c>
      <c r="F497">
        <v>2020</v>
      </c>
      <c r="G497" t="s">
        <v>79</v>
      </c>
      <c r="H497" t="s">
        <v>87</v>
      </c>
      <c r="I497" t="s">
        <v>18</v>
      </c>
      <c r="J497">
        <f t="shared" si="49"/>
        <v>1</v>
      </c>
      <c r="K497">
        <f t="shared" si="49"/>
        <v>1</v>
      </c>
      <c r="L497" t="str">
        <f>VLOOKUP(A497,Countries!$H$1:$J$43,3)</f>
        <v>3-Central Europe</v>
      </c>
    </row>
    <row r="498" spans="1:12" x14ac:dyDescent="0.35">
      <c r="A498" t="s">
        <v>36</v>
      </c>
      <c r="B498" t="s">
        <v>12</v>
      </c>
      <c r="C498">
        <v>6</v>
      </c>
      <c r="D498">
        <v>8</v>
      </c>
      <c r="E498">
        <v>10</v>
      </c>
      <c r="F498">
        <v>2050</v>
      </c>
      <c r="G498" t="s">
        <v>79</v>
      </c>
      <c r="H498" t="s">
        <v>87</v>
      </c>
      <c r="I498" t="s">
        <v>18</v>
      </c>
      <c r="J498">
        <f t="shared" si="49"/>
        <v>2</v>
      </c>
      <c r="K498">
        <f t="shared" si="49"/>
        <v>2</v>
      </c>
      <c r="L498" t="str">
        <f>VLOOKUP(A498,Countries!$H$1:$J$43,3)</f>
        <v>3-Central Europe</v>
      </c>
    </row>
    <row r="499" spans="1:12" x14ac:dyDescent="0.35">
      <c r="A499" t="s">
        <v>36</v>
      </c>
      <c r="B499" t="s">
        <v>12</v>
      </c>
      <c r="C499">
        <v>4</v>
      </c>
      <c r="D499">
        <v>9.5</v>
      </c>
      <c r="E499">
        <v>15</v>
      </c>
      <c r="F499">
        <v>2100</v>
      </c>
      <c r="G499" t="s">
        <v>79</v>
      </c>
      <c r="H499" t="s">
        <v>87</v>
      </c>
      <c r="I499" t="s">
        <v>18</v>
      </c>
      <c r="J499">
        <f t="shared" si="49"/>
        <v>5.5</v>
      </c>
      <c r="K499">
        <f t="shared" si="49"/>
        <v>5.5</v>
      </c>
      <c r="L499" t="str">
        <f>VLOOKUP(A499,Countries!$H$1:$J$43,3)</f>
        <v>3-Central Europe</v>
      </c>
    </row>
    <row r="500" spans="1:12" x14ac:dyDescent="0.35">
      <c r="A500" t="s">
        <v>36</v>
      </c>
      <c r="B500" t="s">
        <v>12</v>
      </c>
      <c r="C500">
        <v>7</v>
      </c>
      <c r="D500">
        <v>7.5</v>
      </c>
      <c r="E500">
        <v>8</v>
      </c>
      <c r="F500">
        <v>2020</v>
      </c>
      <c r="G500" t="s">
        <v>80</v>
      </c>
      <c r="H500" t="s">
        <v>87</v>
      </c>
      <c r="I500" t="s">
        <v>18</v>
      </c>
      <c r="J500">
        <f t="shared" si="49"/>
        <v>0.5</v>
      </c>
      <c r="K500">
        <f t="shared" si="49"/>
        <v>0.5</v>
      </c>
      <c r="L500" t="str">
        <f>VLOOKUP(A500,Countries!$H$1:$J$43,3)</f>
        <v>3-Central Europe</v>
      </c>
    </row>
    <row r="501" spans="1:12" x14ac:dyDescent="0.35">
      <c r="A501" t="s">
        <v>36</v>
      </c>
      <c r="B501" t="s">
        <v>12</v>
      </c>
      <c r="C501">
        <v>11</v>
      </c>
      <c r="D501">
        <v>11</v>
      </c>
      <c r="E501">
        <v>11</v>
      </c>
      <c r="F501">
        <v>2050</v>
      </c>
      <c r="G501" t="s">
        <v>80</v>
      </c>
      <c r="H501" t="s">
        <v>87</v>
      </c>
      <c r="I501" t="s">
        <v>18</v>
      </c>
      <c r="J501">
        <f t="shared" si="49"/>
        <v>0</v>
      </c>
      <c r="K501">
        <f t="shared" si="49"/>
        <v>0</v>
      </c>
      <c r="L501" t="str">
        <f>VLOOKUP(A501,Countries!$H$1:$J$43,3)</f>
        <v>3-Central Europe</v>
      </c>
    </row>
    <row r="502" spans="1:12" x14ac:dyDescent="0.35">
      <c r="A502" t="s">
        <v>36</v>
      </c>
      <c r="B502" t="s">
        <v>12</v>
      </c>
      <c r="C502">
        <v>10</v>
      </c>
      <c r="D502">
        <v>13.5</v>
      </c>
      <c r="E502">
        <v>17</v>
      </c>
      <c r="F502">
        <v>2100</v>
      </c>
      <c r="G502" t="s">
        <v>80</v>
      </c>
      <c r="H502" t="s">
        <v>87</v>
      </c>
      <c r="I502" t="s">
        <v>18</v>
      </c>
      <c r="J502">
        <f t="shared" si="49"/>
        <v>3.5</v>
      </c>
      <c r="K502">
        <f t="shared" si="49"/>
        <v>3.5</v>
      </c>
      <c r="L502" t="str">
        <f>VLOOKUP(A502,Countries!$H$1:$J$43,3)</f>
        <v>3-Central Europe</v>
      </c>
    </row>
    <row r="503" spans="1:12" x14ac:dyDescent="0.35">
      <c r="A503" t="s">
        <v>36</v>
      </c>
      <c r="B503" t="s">
        <v>12</v>
      </c>
      <c r="C503">
        <v>9</v>
      </c>
      <c r="D503">
        <v>9</v>
      </c>
      <c r="E503">
        <v>9</v>
      </c>
      <c r="F503">
        <v>2020</v>
      </c>
      <c r="G503" t="s">
        <v>164</v>
      </c>
      <c r="H503" t="s">
        <v>87</v>
      </c>
      <c r="I503" t="s">
        <v>18</v>
      </c>
      <c r="J503">
        <f t="shared" si="49"/>
        <v>0</v>
      </c>
      <c r="K503">
        <f t="shared" si="49"/>
        <v>0</v>
      </c>
      <c r="L503" t="str">
        <f>VLOOKUP(A503,Countries!$H$1:$J$43,3)</f>
        <v>3-Central Europe</v>
      </c>
    </row>
    <row r="504" spans="1:12" x14ac:dyDescent="0.35">
      <c r="A504" t="s">
        <v>36</v>
      </c>
      <c r="B504" t="s">
        <v>12</v>
      </c>
      <c r="C504">
        <v>13</v>
      </c>
      <c r="D504">
        <v>13.5</v>
      </c>
      <c r="E504">
        <v>14</v>
      </c>
      <c r="F504">
        <v>2050</v>
      </c>
      <c r="G504" t="s">
        <v>164</v>
      </c>
      <c r="H504" t="s">
        <v>87</v>
      </c>
      <c r="I504" t="s">
        <v>18</v>
      </c>
      <c r="J504">
        <f t="shared" si="49"/>
        <v>0.5</v>
      </c>
      <c r="K504">
        <f t="shared" si="49"/>
        <v>0.5</v>
      </c>
      <c r="L504" t="str">
        <f>VLOOKUP(A504,Countries!$H$1:$J$43,3)</f>
        <v>3-Central Europe</v>
      </c>
    </row>
    <row r="505" spans="1:12" x14ac:dyDescent="0.35">
      <c r="A505" t="s">
        <v>36</v>
      </c>
      <c r="B505" t="s">
        <v>12</v>
      </c>
      <c r="C505">
        <v>15</v>
      </c>
      <c r="D505">
        <v>17</v>
      </c>
      <c r="E505">
        <v>19</v>
      </c>
      <c r="F505">
        <v>2100</v>
      </c>
      <c r="G505" t="s">
        <v>164</v>
      </c>
      <c r="H505" t="s">
        <v>87</v>
      </c>
      <c r="I505" t="s">
        <v>18</v>
      </c>
      <c r="J505">
        <f t="shared" si="49"/>
        <v>2</v>
      </c>
      <c r="K505">
        <f t="shared" si="49"/>
        <v>2</v>
      </c>
      <c r="L505" t="str">
        <f>VLOOKUP(A505,Countries!$H$1:$J$43,3)</f>
        <v>3-Central Europe</v>
      </c>
    </row>
    <row r="506" spans="1:12" x14ac:dyDescent="0.35">
      <c r="A506" t="s">
        <v>36</v>
      </c>
      <c r="B506" t="s">
        <v>12</v>
      </c>
      <c r="C506">
        <v>9</v>
      </c>
      <c r="D506">
        <v>9.5</v>
      </c>
      <c r="E506">
        <v>10</v>
      </c>
      <c r="F506">
        <v>2020</v>
      </c>
      <c r="G506" t="s">
        <v>97</v>
      </c>
      <c r="H506" t="s">
        <v>87</v>
      </c>
      <c r="I506" t="s">
        <v>18</v>
      </c>
      <c r="J506">
        <f t="shared" si="49"/>
        <v>0.5</v>
      </c>
      <c r="K506">
        <f t="shared" si="49"/>
        <v>0.5</v>
      </c>
      <c r="L506" t="str">
        <f>VLOOKUP(A506,Countries!$H$1:$J$43,3)</f>
        <v>3-Central Europe</v>
      </c>
    </row>
    <row r="507" spans="1:12" x14ac:dyDescent="0.35">
      <c r="A507" t="s">
        <v>36</v>
      </c>
      <c r="B507" t="s">
        <v>12</v>
      </c>
      <c r="C507">
        <v>13</v>
      </c>
      <c r="D507">
        <v>13.5</v>
      </c>
      <c r="E507">
        <v>14</v>
      </c>
      <c r="F507">
        <v>2050</v>
      </c>
      <c r="G507" t="s">
        <v>97</v>
      </c>
      <c r="H507" t="s">
        <v>87</v>
      </c>
      <c r="I507" t="s">
        <v>18</v>
      </c>
      <c r="J507">
        <f t="shared" si="49"/>
        <v>0.5</v>
      </c>
      <c r="K507">
        <f t="shared" si="49"/>
        <v>0.5</v>
      </c>
      <c r="L507" t="str">
        <f>VLOOKUP(A507,Countries!$H$1:$J$43,3)</f>
        <v>3-Central Europe</v>
      </c>
    </row>
    <row r="508" spans="1:12" x14ac:dyDescent="0.35">
      <c r="A508" t="s">
        <v>36</v>
      </c>
      <c r="B508" t="s">
        <v>12</v>
      </c>
      <c r="C508">
        <v>7</v>
      </c>
      <c r="D508">
        <v>13.5</v>
      </c>
      <c r="E508">
        <v>20</v>
      </c>
      <c r="F508">
        <v>2100</v>
      </c>
      <c r="G508" t="s">
        <v>97</v>
      </c>
      <c r="H508" t="s">
        <v>87</v>
      </c>
      <c r="I508" t="s">
        <v>18</v>
      </c>
      <c r="J508">
        <f t="shared" si="49"/>
        <v>6.5</v>
      </c>
      <c r="K508">
        <f t="shared" si="49"/>
        <v>6.5</v>
      </c>
      <c r="L508" t="str">
        <f>VLOOKUP(A508,Countries!$H$1:$J$43,3)</f>
        <v>3-Central Europe</v>
      </c>
    </row>
    <row r="509" spans="1:12" x14ac:dyDescent="0.35">
      <c r="A509" t="s">
        <v>27</v>
      </c>
      <c r="B509" t="s">
        <v>12</v>
      </c>
      <c r="C509">
        <v>-34.490740740740748</v>
      </c>
      <c r="D509">
        <v>10.879629629629624</v>
      </c>
      <c r="E509">
        <v>56.249999999999986</v>
      </c>
      <c r="F509">
        <v>2050</v>
      </c>
      <c r="G509" t="s">
        <v>164</v>
      </c>
      <c r="H509" t="s">
        <v>87</v>
      </c>
      <c r="I509" t="s">
        <v>18</v>
      </c>
      <c r="J509">
        <f t="shared" si="49"/>
        <v>45.370370370370374</v>
      </c>
      <c r="K509">
        <f t="shared" si="49"/>
        <v>45.37037037037036</v>
      </c>
      <c r="L509" t="str">
        <f>VLOOKUP(A509,Countries!$H$1:$J$43,3)</f>
        <v>4-Southern Europe</v>
      </c>
    </row>
    <row r="510" spans="1:12" x14ac:dyDescent="0.35">
      <c r="A510" t="s">
        <v>27</v>
      </c>
      <c r="B510" t="s">
        <v>12</v>
      </c>
      <c r="C510">
        <v>-51.620370370370374</v>
      </c>
      <c r="D510">
        <v>-7.6388888888888893</v>
      </c>
      <c r="E510">
        <v>36.342592592592595</v>
      </c>
      <c r="F510">
        <v>2080</v>
      </c>
      <c r="G510" t="s">
        <v>164</v>
      </c>
      <c r="H510" t="s">
        <v>87</v>
      </c>
      <c r="I510" t="s">
        <v>18</v>
      </c>
      <c r="J510">
        <f t="shared" si="49"/>
        <v>43.981481481481481</v>
      </c>
      <c r="K510">
        <f t="shared" si="49"/>
        <v>43.981481481481481</v>
      </c>
      <c r="L510" t="str">
        <f>VLOOKUP(A510,Countries!$H$1:$J$43,3)</f>
        <v>4-Southern Europe</v>
      </c>
    </row>
    <row r="511" spans="1:12" x14ac:dyDescent="0.35">
      <c r="A511" t="s">
        <v>27</v>
      </c>
      <c r="B511" t="s">
        <v>12</v>
      </c>
      <c r="C511">
        <v>8.3916083916083792</v>
      </c>
      <c r="D511">
        <v>11.538461538461489</v>
      </c>
      <c r="E511">
        <v>14.685314685314598</v>
      </c>
      <c r="F511">
        <v>2030</v>
      </c>
      <c r="G511" t="s">
        <v>164</v>
      </c>
      <c r="H511" s="2" t="s">
        <v>87</v>
      </c>
      <c r="I511" t="s">
        <v>18</v>
      </c>
      <c r="J511">
        <f t="shared" si="49"/>
        <v>3.1468531468531094</v>
      </c>
      <c r="K511">
        <f t="shared" si="49"/>
        <v>3.1468531468531094</v>
      </c>
      <c r="L511" t="str">
        <f>VLOOKUP(A511,Countries!$H$1:$J$43,3)</f>
        <v>4-Southern Europe</v>
      </c>
    </row>
    <row r="512" spans="1:12" x14ac:dyDescent="0.35">
      <c r="A512" t="s">
        <v>27</v>
      </c>
      <c r="B512" t="s">
        <v>12</v>
      </c>
      <c r="C512">
        <v>6.2937062937062205</v>
      </c>
      <c r="D512">
        <v>6.9930069930069916</v>
      </c>
      <c r="E512">
        <v>7.6923076923077618</v>
      </c>
      <c r="F512">
        <v>2030</v>
      </c>
      <c r="G512" t="s">
        <v>163</v>
      </c>
      <c r="H512" s="2" t="s">
        <v>87</v>
      </c>
      <c r="I512" t="s">
        <v>18</v>
      </c>
      <c r="J512">
        <f t="shared" si="49"/>
        <v>0.6993006993007711</v>
      </c>
      <c r="K512">
        <f t="shared" si="49"/>
        <v>0.69930069930077021</v>
      </c>
      <c r="L512" t="str">
        <f>VLOOKUP(A512,Countries!$H$1:$J$43,3)</f>
        <v>4-Southern Europe</v>
      </c>
    </row>
    <row r="513" spans="1:12" x14ac:dyDescent="0.35">
      <c r="A513" t="s">
        <v>27</v>
      </c>
      <c r="B513" t="s">
        <v>12</v>
      </c>
      <c r="C513">
        <v>9.790209790209639</v>
      </c>
      <c r="D513">
        <v>9.790209790209639</v>
      </c>
      <c r="E513">
        <v>9.790209790209639</v>
      </c>
      <c r="F513">
        <v>2030</v>
      </c>
      <c r="G513" t="s">
        <v>79</v>
      </c>
      <c r="H513" s="2" t="s">
        <v>87</v>
      </c>
      <c r="I513" t="s">
        <v>18</v>
      </c>
      <c r="J513">
        <f t="shared" si="49"/>
        <v>0</v>
      </c>
      <c r="K513">
        <f t="shared" si="49"/>
        <v>0</v>
      </c>
      <c r="L513" t="str">
        <f>VLOOKUP(A513,Countries!$H$1:$J$43,3)</f>
        <v>4-Southern Europe</v>
      </c>
    </row>
    <row r="514" spans="1:12" x14ac:dyDescent="0.35">
      <c r="A514" t="s">
        <v>27</v>
      </c>
      <c r="B514" t="s">
        <v>12</v>
      </c>
      <c r="C514">
        <v>16.083916083916129</v>
      </c>
      <c r="D514">
        <v>16.433566433566444</v>
      </c>
      <c r="E514">
        <v>16.783216783216758</v>
      </c>
      <c r="F514">
        <v>2050</v>
      </c>
      <c r="G514" t="s">
        <v>164</v>
      </c>
      <c r="H514" s="2" t="s">
        <v>87</v>
      </c>
      <c r="I514" t="s">
        <v>18</v>
      </c>
      <c r="J514">
        <f t="shared" si="49"/>
        <v>0.3496503496503145</v>
      </c>
      <c r="K514">
        <f t="shared" si="49"/>
        <v>0.3496503496503145</v>
      </c>
      <c r="L514" t="str">
        <f>VLOOKUP(A514,Countries!$H$1:$J$43,3)</f>
        <v>4-Southern Europe</v>
      </c>
    </row>
    <row r="515" spans="1:12" x14ac:dyDescent="0.35">
      <c r="A515" t="s">
        <v>27</v>
      </c>
      <c r="B515" t="s">
        <v>12</v>
      </c>
      <c r="C515">
        <v>12.587412587412441</v>
      </c>
      <c r="D515">
        <v>15.034965034964916</v>
      </c>
      <c r="E515">
        <v>17.482517482517391</v>
      </c>
      <c r="F515">
        <v>2050</v>
      </c>
      <c r="G515" t="s">
        <v>163</v>
      </c>
      <c r="H515" s="2" t="s">
        <v>87</v>
      </c>
      <c r="I515" t="s">
        <v>18</v>
      </c>
      <c r="J515">
        <f t="shared" si="49"/>
        <v>2.447552447552475</v>
      </c>
      <c r="K515">
        <f t="shared" si="49"/>
        <v>2.447552447552475</v>
      </c>
      <c r="L515" t="str">
        <f>VLOOKUP(A515,Countries!$H$1:$J$43,3)</f>
        <v>4-Southern Europe</v>
      </c>
    </row>
    <row r="516" spans="1:12" x14ac:dyDescent="0.35">
      <c r="A516" t="s">
        <v>27</v>
      </c>
      <c r="B516" t="s">
        <v>12</v>
      </c>
      <c r="C516">
        <v>19.580419580419573</v>
      </c>
      <c r="D516">
        <v>19.930069930069887</v>
      </c>
      <c r="E516">
        <v>20.279720279720202</v>
      </c>
      <c r="F516">
        <v>2050</v>
      </c>
      <c r="G516" t="s">
        <v>79</v>
      </c>
      <c r="H516" s="2" t="s">
        <v>87</v>
      </c>
      <c r="I516" t="s">
        <v>18</v>
      </c>
      <c r="J516">
        <f t="shared" si="49"/>
        <v>0.3496503496503145</v>
      </c>
      <c r="K516">
        <f t="shared" si="49"/>
        <v>0.3496503496503145</v>
      </c>
      <c r="L516" t="str">
        <f>VLOOKUP(A516,Countries!$H$1:$J$43,3)</f>
        <v>4-Southern Europe</v>
      </c>
    </row>
    <row r="517" spans="1:12" x14ac:dyDescent="0.35">
      <c r="A517" t="s">
        <v>27</v>
      </c>
      <c r="B517" t="s">
        <v>12</v>
      </c>
      <c r="C517">
        <v>18.18181818181802</v>
      </c>
      <c r="D517">
        <v>20.97902097902082</v>
      </c>
      <c r="E517">
        <v>23.77622377622362</v>
      </c>
      <c r="F517">
        <v>2080</v>
      </c>
      <c r="G517" t="s">
        <v>164</v>
      </c>
      <c r="H517" s="2" t="s">
        <v>87</v>
      </c>
      <c r="I517" t="s">
        <v>18</v>
      </c>
      <c r="J517">
        <f t="shared" si="49"/>
        <v>2.7972027972028002</v>
      </c>
      <c r="K517">
        <f t="shared" si="49"/>
        <v>2.7972027972028002</v>
      </c>
      <c r="L517" t="str">
        <f>VLOOKUP(A517,Countries!$H$1:$J$43,3)</f>
        <v>4-Southern Europe</v>
      </c>
    </row>
    <row r="518" spans="1:12" x14ac:dyDescent="0.35">
      <c r="A518" t="s">
        <v>27</v>
      </c>
      <c r="B518" t="s">
        <v>12</v>
      </c>
      <c r="C518">
        <v>12.587412587412441</v>
      </c>
      <c r="D518">
        <v>14.335664335664285</v>
      </c>
      <c r="E518">
        <v>16.083916083916129</v>
      </c>
      <c r="F518">
        <v>2080</v>
      </c>
      <c r="G518" t="s">
        <v>163</v>
      </c>
      <c r="H518" s="2" t="s">
        <v>87</v>
      </c>
      <c r="I518" t="s">
        <v>18</v>
      </c>
      <c r="J518">
        <f t="shared" si="49"/>
        <v>1.7482517482518443</v>
      </c>
      <c r="K518">
        <f t="shared" si="49"/>
        <v>1.7482517482518443</v>
      </c>
      <c r="L518" t="str">
        <f>VLOOKUP(A518,Countries!$H$1:$J$43,3)</f>
        <v>4-Southern Europe</v>
      </c>
    </row>
    <row r="519" spans="1:12" x14ac:dyDescent="0.35">
      <c r="A519" t="s">
        <v>27</v>
      </c>
      <c r="B519" t="s">
        <v>12</v>
      </c>
      <c r="C519">
        <v>20.279720279720202</v>
      </c>
      <c r="D519">
        <v>20.629370629370516</v>
      </c>
      <c r="E519">
        <v>20.979020979020831</v>
      </c>
      <c r="F519">
        <v>2080</v>
      </c>
      <c r="G519" t="s">
        <v>79</v>
      </c>
      <c r="H519" s="2" t="s">
        <v>87</v>
      </c>
      <c r="I519" t="s">
        <v>18</v>
      </c>
      <c r="J519">
        <f t="shared" si="49"/>
        <v>0.3496503496503145</v>
      </c>
      <c r="K519">
        <f t="shared" si="49"/>
        <v>0.3496503496503145</v>
      </c>
      <c r="L519" t="str">
        <f>VLOOKUP(A519,Countries!$H$1:$J$43,3)</f>
        <v>4-Southern Europe</v>
      </c>
    </row>
    <row r="520" spans="1:12" x14ac:dyDescent="0.35">
      <c r="A520" t="s">
        <v>37</v>
      </c>
      <c r="B520" t="s">
        <v>12</v>
      </c>
      <c r="C520">
        <v>-60</v>
      </c>
      <c r="D520">
        <v>-22.7</v>
      </c>
      <c r="E520">
        <v>14</v>
      </c>
      <c r="F520">
        <v>2050</v>
      </c>
      <c r="G520" t="s">
        <v>79</v>
      </c>
      <c r="H520" t="s">
        <v>87</v>
      </c>
      <c r="I520" t="s">
        <v>18</v>
      </c>
      <c r="J520">
        <f t="shared" si="49"/>
        <v>37.299999999999997</v>
      </c>
      <c r="K520">
        <f t="shared" si="49"/>
        <v>36.700000000000003</v>
      </c>
      <c r="L520" t="str">
        <f>VLOOKUP(A520,Countries!$H$1:$J$43,3)</f>
        <v>3-Central Europe</v>
      </c>
    </row>
    <row r="521" spans="1:12" x14ac:dyDescent="0.35">
      <c r="A521" t="s">
        <v>37</v>
      </c>
      <c r="B521" t="s">
        <v>12</v>
      </c>
      <c r="C521">
        <v>-69</v>
      </c>
      <c r="D521">
        <v>-30.1</v>
      </c>
      <c r="E521">
        <v>9.1</v>
      </c>
      <c r="F521">
        <v>2050</v>
      </c>
      <c r="G521" t="s">
        <v>81</v>
      </c>
      <c r="H521" t="s">
        <v>87</v>
      </c>
      <c r="I521" t="s">
        <v>18</v>
      </c>
      <c r="J521">
        <f t="shared" si="49"/>
        <v>38.9</v>
      </c>
      <c r="K521">
        <f t="shared" si="49"/>
        <v>39.200000000000003</v>
      </c>
      <c r="L521" t="str">
        <f>VLOOKUP(A521,Countries!$H$1:$J$43,3)</f>
        <v>3-Central Europe</v>
      </c>
    </row>
    <row r="522" spans="1:12" x14ac:dyDescent="0.35">
      <c r="A522" t="s">
        <v>82</v>
      </c>
      <c r="B522" t="s">
        <v>23</v>
      </c>
      <c r="C522">
        <v>11.111111111111111</v>
      </c>
      <c r="D522">
        <v>22.222222222222221</v>
      </c>
      <c r="E522">
        <v>33.333333333333329</v>
      </c>
      <c r="F522">
        <v>2050</v>
      </c>
      <c r="G522" t="s">
        <v>164</v>
      </c>
      <c r="H522" t="s">
        <v>83</v>
      </c>
      <c r="I522" t="s">
        <v>18</v>
      </c>
      <c r="J522">
        <f t="shared" si="49"/>
        <v>11.111111111111111</v>
      </c>
      <c r="K522">
        <f t="shared" si="49"/>
        <v>11.111111111111107</v>
      </c>
      <c r="L522" t="str">
        <f>VLOOKUP(A522,Countries!$H$1:$J$43,3)</f>
        <v>2-Northern Europe</v>
      </c>
    </row>
    <row r="523" spans="1:12" x14ac:dyDescent="0.35">
      <c r="A523" t="s">
        <v>84</v>
      </c>
      <c r="B523" t="s">
        <v>23</v>
      </c>
      <c r="C523">
        <v>11.111111111111111</v>
      </c>
      <c r="D523">
        <v>22.222222222222221</v>
      </c>
      <c r="E523">
        <v>33.333333333333329</v>
      </c>
      <c r="F523">
        <v>2050</v>
      </c>
      <c r="G523" t="s">
        <v>164</v>
      </c>
      <c r="H523" t="s">
        <v>83</v>
      </c>
      <c r="I523" t="s">
        <v>18</v>
      </c>
      <c r="J523">
        <f t="shared" si="49"/>
        <v>11.111111111111111</v>
      </c>
      <c r="K523">
        <f t="shared" si="49"/>
        <v>11.111111111111107</v>
      </c>
      <c r="L523" t="str">
        <f>VLOOKUP(A523,Countries!$H$1:$J$43,3)</f>
        <v>3-Central Europe</v>
      </c>
    </row>
    <row r="524" spans="1:12" x14ac:dyDescent="0.35">
      <c r="A524" t="s">
        <v>59</v>
      </c>
      <c r="B524" t="s">
        <v>23</v>
      </c>
      <c r="C524">
        <v>0</v>
      </c>
      <c r="D524">
        <v>21.428571428571427</v>
      </c>
      <c r="E524">
        <v>42.857142857142854</v>
      </c>
      <c r="F524">
        <v>2050</v>
      </c>
      <c r="G524" t="s">
        <v>164</v>
      </c>
      <c r="H524" t="s">
        <v>83</v>
      </c>
      <c r="I524" t="s">
        <v>18</v>
      </c>
      <c r="J524">
        <f t="shared" si="49"/>
        <v>21.428571428571427</v>
      </c>
      <c r="K524">
        <f t="shared" si="49"/>
        <v>21.428571428571427</v>
      </c>
      <c r="L524" t="str">
        <f>VLOOKUP(A524,Countries!$H$1:$J$43,3)</f>
        <v>4-Southern Europe</v>
      </c>
    </row>
    <row r="525" spans="1:12" x14ac:dyDescent="0.35">
      <c r="A525" t="s">
        <v>11</v>
      </c>
      <c r="B525" t="s">
        <v>12</v>
      </c>
      <c r="C525">
        <v>-29.123047880556058</v>
      </c>
      <c r="D525">
        <v>-21.373223297048028</v>
      </c>
      <c r="E525">
        <v>-13.623398713539997</v>
      </c>
      <c r="F525">
        <v>2080</v>
      </c>
      <c r="G525" t="s">
        <v>164</v>
      </c>
      <c r="H525" t="s">
        <v>21</v>
      </c>
      <c r="I525" t="s">
        <v>18</v>
      </c>
      <c r="J525">
        <f t="shared" si="49"/>
        <v>7.7498245835080297</v>
      </c>
      <c r="K525">
        <f t="shared" si="49"/>
        <v>7.7498245835080315</v>
      </c>
      <c r="L525" t="str">
        <f>VLOOKUP(A525,Countries!$H$1:$J$43,3)</f>
        <v>3-Central Europe</v>
      </c>
    </row>
    <row r="526" spans="1:12" x14ac:dyDescent="0.35">
      <c r="A526" t="s">
        <v>11</v>
      </c>
      <c r="B526" t="s">
        <v>12</v>
      </c>
      <c r="C526">
        <v>21.289588189419302</v>
      </c>
      <c r="D526">
        <v>34.553247323133412</v>
      </c>
      <c r="E526">
        <v>47.816906456847526</v>
      </c>
      <c r="F526">
        <v>2080</v>
      </c>
      <c r="G526" t="s">
        <v>164</v>
      </c>
      <c r="H526" t="s">
        <v>21</v>
      </c>
      <c r="I526" t="s">
        <v>85</v>
      </c>
      <c r="J526">
        <f t="shared" si="49"/>
        <v>13.263659133714111</v>
      </c>
      <c r="K526">
        <f t="shared" si="49"/>
        <v>13.263659133714114</v>
      </c>
      <c r="L526" t="str">
        <f>VLOOKUP(A526,Countries!$H$1:$J$43,3)</f>
        <v>3-Central Europe</v>
      </c>
    </row>
    <row r="527" spans="1:12" x14ac:dyDescent="0.35">
      <c r="A527" t="s">
        <v>11</v>
      </c>
      <c r="B527" t="s">
        <v>12</v>
      </c>
      <c r="C527">
        <v>-29.037023198423817</v>
      </c>
      <c r="D527">
        <v>-20.691108393271904</v>
      </c>
      <c r="E527">
        <v>-12.345193588119979</v>
      </c>
      <c r="F527">
        <v>2080</v>
      </c>
      <c r="G527" t="s">
        <v>78</v>
      </c>
      <c r="H527" t="s">
        <v>21</v>
      </c>
      <c r="I527" t="s">
        <v>18</v>
      </c>
      <c r="J527">
        <f t="shared" si="49"/>
        <v>8.3459148051519136</v>
      </c>
      <c r="K527">
        <f t="shared" si="49"/>
        <v>8.3459148051519243</v>
      </c>
      <c r="L527" t="str">
        <f>VLOOKUP(A527,Countries!$H$1:$J$43,3)</f>
        <v>3-Central Europe</v>
      </c>
    </row>
    <row r="528" spans="1:12" x14ac:dyDescent="0.35">
      <c r="A528" t="s">
        <v>11</v>
      </c>
      <c r="B528" t="s">
        <v>12</v>
      </c>
      <c r="C528">
        <v>24.060625677498638</v>
      </c>
      <c r="D528">
        <v>36.727542887431305</v>
      </c>
      <c r="E528">
        <v>49.394460097363968</v>
      </c>
      <c r="F528">
        <v>2080</v>
      </c>
      <c r="G528" t="s">
        <v>78</v>
      </c>
      <c r="H528" t="s">
        <v>21</v>
      </c>
      <c r="I528" t="s">
        <v>85</v>
      </c>
      <c r="J528">
        <f t="shared" si="49"/>
        <v>12.666917209932667</v>
      </c>
      <c r="K528">
        <f t="shared" si="49"/>
        <v>12.666917209932663</v>
      </c>
      <c r="L528" t="str">
        <f>VLOOKUP(A528,Countries!$H$1:$J$43,3)</f>
        <v>3-Central Europe</v>
      </c>
    </row>
    <row r="529" spans="1:12" x14ac:dyDescent="0.35">
      <c r="A529" t="s">
        <v>11</v>
      </c>
      <c r="B529" t="s">
        <v>12</v>
      </c>
      <c r="C529">
        <v>-35.806036065196281</v>
      </c>
      <c r="D529">
        <v>-25.970547408072026</v>
      </c>
      <c r="E529">
        <v>-16.135058750947749</v>
      </c>
      <c r="F529">
        <v>2080</v>
      </c>
      <c r="G529" t="s">
        <v>19</v>
      </c>
      <c r="H529" t="s">
        <v>21</v>
      </c>
      <c r="I529" t="s">
        <v>18</v>
      </c>
      <c r="J529">
        <f t="shared" si="49"/>
        <v>9.8354886571242552</v>
      </c>
      <c r="K529">
        <f t="shared" si="49"/>
        <v>9.8354886571242766</v>
      </c>
      <c r="L529" t="str">
        <f>VLOOKUP(A529,Countries!$H$1:$J$43,3)</f>
        <v>3-Central Europe</v>
      </c>
    </row>
    <row r="530" spans="1:12" x14ac:dyDescent="0.35">
      <c r="A530" t="s">
        <v>11</v>
      </c>
      <c r="B530" t="s">
        <v>12</v>
      </c>
      <c r="C530">
        <v>15.502038741519639</v>
      </c>
      <c r="D530">
        <v>29.808855763110166</v>
      </c>
      <c r="E530">
        <v>44.115672784700713</v>
      </c>
      <c r="F530">
        <v>2080</v>
      </c>
      <c r="G530" t="s">
        <v>19</v>
      </c>
      <c r="H530" t="s">
        <v>21</v>
      </c>
      <c r="I530" t="s">
        <v>85</v>
      </c>
      <c r="J530">
        <f t="shared" si="49"/>
        <v>14.306817021590527</v>
      </c>
      <c r="K530">
        <f t="shared" si="49"/>
        <v>14.306817021590547</v>
      </c>
      <c r="L530" t="str">
        <f>VLOOKUP(A530,Countries!$H$1:$J$43,3)</f>
        <v>3-Central Europe</v>
      </c>
    </row>
    <row r="531" spans="1:12" x14ac:dyDescent="0.35">
      <c r="A531" t="s">
        <v>11</v>
      </c>
      <c r="B531" t="s">
        <v>12</v>
      </c>
      <c r="C531">
        <v>-38.403720784736279</v>
      </c>
      <c r="D531">
        <v>-28.56692872333727</v>
      </c>
      <c r="E531">
        <v>-18.730136661938264</v>
      </c>
      <c r="F531">
        <v>2080</v>
      </c>
      <c r="G531" t="s">
        <v>79</v>
      </c>
      <c r="H531" t="s">
        <v>21</v>
      </c>
      <c r="I531" t="s">
        <v>18</v>
      </c>
      <c r="J531">
        <f t="shared" si="49"/>
        <v>9.8367920613990094</v>
      </c>
      <c r="K531">
        <f t="shared" si="49"/>
        <v>9.8367920613990059</v>
      </c>
      <c r="L531" t="str">
        <f>VLOOKUP(A531,Countries!$H$1:$J$43,3)</f>
        <v>3-Central Europe</v>
      </c>
    </row>
    <row r="532" spans="1:12" x14ac:dyDescent="0.35">
      <c r="A532" t="s">
        <v>11</v>
      </c>
      <c r="B532" t="s">
        <v>12</v>
      </c>
      <c r="C532">
        <v>11.712173578691869</v>
      </c>
      <c r="D532">
        <v>27.80660956307684</v>
      </c>
      <c r="E532">
        <v>43.901045547461791</v>
      </c>
      <c r="F532">
        <v>2080</v>
      </c>
      <c r="G532" t="s">
        <v>79</v>
      </c>
      <c r="H532" t="s">
        <v>21</v>
      </c>
      <c r="I532" t="s">
        <v>85</v>
      </c>
      <c r="J532">
        <f t="shared" si="49"/>
        <v>16.094435984384972</v>
      </c>
      <c r="K532">
        <f t="shared" si="49"/>
        <v>16.094435984384951</v>
      </c>
      <c r="L532" t="str">
        <f>VLOOKUP(A532,Countries!$H$1:$J$43,3)</f>
        <v>3-Central Europe</v>
      </c>
    </row>
    <row r="533" spans="1:12" x14ac:dyDescent="0.35">
      <c r="A533" t="s">
        <v>52</v>
      </c>
      <c r="B533" t="s">
        <v>23</v>
      </c>
      <c r="C533">
        <v>-11</v>
      </c>
      <c r="D533">
        <v>-11</v>
      </c>
      <c r="E533">
        <v>-11</v>
      </c>
      <c r="F533">
        <v>2080</v>
      </c>
      <c r="G533" t="s">
        <v>13</v>
      </c>
      <c r="H533" t="s">
        <v>166</v>
      </c>
      <c r="I533" t="s">
        <v>18</v>
      </c>
      <c r="J533">
        <f t="shared" si="49"/>
        <v>0</v>
      </c>
      <c r="K533">
        <f t="shared" si="49"/>
        <v>0</v>
      </c>
      <c r="L533" t="str">
        <f>VLOOKUP(A533,Countries!$H$1:$J$43,3)</f>
        <v>3-Central Europe</v>
      </c>
    </row>
    <row r="534" spans="1:12" x14ac:dyDescent="0.35">
      <c r="A534" t="s">
        <v>52</v>
      </c>
      <c r="B534" t="s">
        <v>12</v>
      </c>
      <c r="C534">
        <v>-15</v>
      </c>
      <c r="D534">
        <v>-15</v>
      </c>
      <c r="E534">
        <v>-15</v>
      </c>
      <c r="F534">
        <v>2080</v>
      </c>
      <c r="G534" t="s">
        <v>13</v>
      </c>
      <c r="H534" t="s">
        <v>166</v>
      </c>
      <c r="I534" t="s">
        <v>18</v>
      </c>
      <c r="J534">
        <f t="shared" si="49"/>
        <v>0</v>
      </c>
      <c r="K534">
        <f t="shared" si="49"/>
        <v>0</v>
      </c>
      <c r="L534" t="str">
        <f>VLOOKUP(A534,Countries!$H$1:$J$43,3)</f>
        <v>3-Central Europe</v>
      </c>
    </row>
    <row r="535" spans="1:12" x14ac:dyDescent="0.35">
      <c r="A535" t="s">
        <v>11</v>
      </c>
      <c r="B535" t="s">
        <v>12</v>
      </c>
      <c r="C535">
        <v>-3.9759178792578802</v>
      </c>
      <c r="D535">
        <v>-0.38698334142385504</v>
      </c>
      <c r="E535">
        <v>3.2019511964101701</v>
      </c>
      <c r="F535">
        <v>2020</v>
      </c>
      <c r="G535" t="s">
        <v>79</v>
      </c>
      <c r="H535" t="s">
        <v>87</v>
      </c>
      <c r="I535" t="s">
        <v>86</v>
      </c>
      <c r="J535">
        <f t="shared" si="49"/>
        <v>3.5889345378340254</v>
      </c>
      <c r="K535">
        <f t="shared" si="49"/>
        <v>3.5889345378340254</v>
      </c>
      <c r="L535" t="str">
        <f>VLOOKUP(A535,Countries!$H$1:$J$43,3)</f>
        <v>3-Central Europe</v>
      </c>
    </row>
    <row r="536" spans="1:12" x14ac:dyDescent="0.35">
      <c r="A536" t="s">
        <v>11</v>
      </c>
      <c r="B536" t="s">
        <v>12</v>
      </c>
      <c r="C536">
        <v>-1.96537455156818</v>
      </c>
      <c r="D536">
        <v>1.5627330957483299</v>
      </c>
      <c r="E536">
        <v>5.0908407430648399</v>
      </c>
      <c r="F536">
        <v>2020</v>
      </c>
      <c r="G536" t="s">
        <v>164</v>
      </c>
      <c r="H536" t="s">
        <v>87</v>
      </c>
      <c r="I536" t="s">
        <v>86</v>
      </c>
      <c r="J536">
        <f t="shared" si="49"/>
        <v>3.5281076473165101</v>
      </c>
      <c r="K536">
        <f t="shared" si="49"/>
        <v>3.5281076473165101</v>
      </c>
      <c r="L536" t="str">
        <f>VLOOKUP(A536,Countries!$H$1:$J$43,3)</f>
        <v>3-Central Europe</v>
      </c>
    </row>
    <row r="537" spans="1:12" x14ac:dyDescent="0.35">
      <c r="A537" t="s">
        <v>11</v>
      </c>
      <c r="B537" t="s">
        <v>12</v>
      </c>
      <c r="C537">
        <v>-2.9963237470548498</v>
      </c>
      <c r="D537">
        <v>0.56212334687014986</v>
      </c>
      <c r="E537">
        <v>4.1205704407951496</v>
      </c>
      <c r="F537">
        <v>2020</v>
      </c>
      <c r="G537" t="s">
        <v>78</v>
      </c>
      <c r="H537" t="s">
        <v>87</v>
      </c>
      <c r="I537" t="s">
        <v>86</v>
      </c>
      <c r="J537">
        <f t="shared" si="49"/>
        <v>3.5584470939249995</v>
      </c>
      <c r="K537">
        <f t="shared" si="49"/>
        <v>3.5584470939249995</v>
      </c>
      <c r="L537" t="str">
        <f>VLOOKUP(A537,Countries!$H$1:$J$43,3)</f>
        <v>3-Central Europe</v>
      </c>
    </row>
    <row r="538" spans="1:12" x14ac:dyDescent="0.35">
      <c r="A538" t="s">
        <v>11</v>
      </c>
      <c r="B538" t="s">
        <v>12</v>
      </c>
      <c r="C538">
        <v>-4.0274209398420497</v>
      </c>
      <c r="D538">
        <v>-0.98563242206461976</v>
      </c>
      <c r="E538">
        <v>2.0561560957128102</v>
      </c>
      <c r="F538">
        <v>2020</v>
      </c>
      <c r="G538" t="s">
        <v>19</v>
      </c>
      <c r="H538" t="s">
        <v>87</v>
      </c>
      <c r="I538" t="s">
        <v>86</v>
      </c>
      <c r="J538">
        <f t="shared" si="49"/>
        <v>3.0417885177774302</v>
      </c>
      <c r="K538">
        <f t="shared" si="49"/>
        <v>3.0417885177774302</v>
      </c>
      <c r="L538" t="str">
        <f>VLOOKUP(A538,Countries!$H$1:$J$43,3)</f>
        <v>3-Central Europe</v>
      </c>
    </row>
    <row r="539" spans="1:12" x14ac:dyDescent="0.35">
      <c r="A539" t="s">
        <v>11</v>
      </c>
      <c r="B539" t="s">
        <v>12</v>
      </c>
      <c r="C539">
        <v>-4.9358283704905199</v>
      </c>
      <c r="D539">
        <v>-1.40757272587348</v>
      </c>
      <c r="E539">
        <v>2.1206829187435599</v>
      </c>
      <c r="F539">
        <v>2020</v>
      </c>
      <c r="G539" t="s">
        <v>80</v>
      </c>
      <c r="H539" t="s">
        <v>87</v>
      </c>
      <c r="I539" t="s">
        <v>86</v>
      </c>
      <c r="J539">
        <f t="shared" si="49"/>
        <v>3.5282556446170399</v>
      </c>
      <c r="K539">
        <f t="shared" si="49"/>
        <v>3.5282556446170399</v>
      </c>
      <c r="L539" t="str">
        <f>VLOOKUP(A539,Countries!$H$1:$J$43,3)</f>
        <v>3-Central Europe</v>
      </c>
    </row>
    <row r="540" spans="1:12" x14ac:dyDescent="0.35">
      <c r="A540" t="s">
        <v>11</v>
      </c>
      <c r="B540" t="s">
        <v>12</v>
      </c>
      <c r="C540">
        <v>-5.9633736280650202</v>
      </c>
      <c r="D540">
        <v>0.63663998768662466</v>
      </c>
      <c r="E540">
        <v>7.2366536034382696</v>
      </c>
      <c r="F540">
        <v>2050</v>
      </c>
      <c r="G540" t="s">
        <v>79</v>
      </c>
      <c r="H540" t="s">
        <v>87</v>
      </c>
      <c r="I540" t="s">
        <v>86</v>
      </c>
      <c r="J540">
        <f t="shared" si="49"/>
        <v>6.6000136157516449</v>
      </c>
      <c r="K540">
        <f t="shared" si="49"/>
        <v>6.6000136157516449</v>
      </c>
      <c r="L540" t="str">
        <f>VLOOKUP(A540,Countries!$H$1:$J$43,3)</f>
        <v>3-Central Europe</v>
      </c>
    </row>
    <row r="541" spans="1:12" x14ac:dyDescent="0.35">
      <c r="A541" t="s">
        <v>11</v>
      </c>
      <c r="B541" t="s">
        <v>12</v>
      </c>
      <c r="C541">
        <v>-1.88442002817868</v>
      </c>
      <c r="D541">
        <v>4.6854021382649602</v>
      </c>
      <c r="E541">
        <v>11.2552243047086</v>
      </c>
      <c r="F541">
        <v>2050</v>
      </c>
      <c r="G541" t="s">
        <v>164</v>
      </c>
      <c r="H541" t="s">
        <v>87</v>
      </c>
      <c r="I541" t="s">
        <v>86</v>
      </c>
      <c r="J541">
        <f t="shared" si="49"/>
        <v>6.5698221664436405</v>
      </c>
      <c r="K541">
        <f t="shared" si="49"/>
        <v>6.5698221664436396</v>
      </c>
      <c r="L541" t="str">
        <f>VLOOKUP(A541,Countries!$H$1:$J$43,3)</f>
        <v>3-Central Europe</v>
      </c>
    </row>
    <row r="542" spans="1:12" x14ac:dyDescent="0.35">
      <c r="A542" t="s">
        <v>11</v>
      </c>
      <c r="B542" t="s">
        <v>12</v>
      </c>
      <c r="C542">
        <v>-7.0518937734575697</v>
      </c>
      <c r="D542">
        <v>-0.39075727258734982</v>
      </c>
      <c r="E542">
        <v>6.2703792282828701</v>
      </c>
      <c r="F542">
        <v>2050</v>
      </c>
      <c r="G542" t="s">
        <v>78</v>
      </c>
      <c r="H542" t="s">
        <v>87</v>
      </c>
      <c r="I542" t="s">
        <v>86</v>
      </c>
      <c r="J542">
        <f t="shared" si="49"/>
        <v>6.6611365008702199</v>
      </c>
      <c r="K542">
        <f t="shared" si="49"/>
        <v>6.6611365008702199</v>
      </c>
      <c r="L542" t="str">
        <f>VLOOKUP(A542,Countries!$H$1:$J$43,3)</f>
        <v>3-Central Europe</v>
      </c>
    </row>
    <row r="543" spans="1:12" x14ac:dyDescent="0.35">
      <c r="A543" t="s">
        <v>11</v>
      </c>
      <c r="B543" t="s">
        <v>12</v>
      </c>
      <c r="C543">
        <v>-4.9797835687476999</v>
      </c>
      <c r="D543">
        <v>1.1635843762209799</v>
      </c>
      <c r="E543">
        <v>7.3069523211896596</v>
      </c>
      <c r="F543">
        <v>2050</v>
      </c>
      <c r="G543" t="s">
        <v>19</v>
      </c>
      <c r="H543" t="s">
        <v>87</v>
      </c>
      <c r="I543" t="s">
        <v>86</v>
      </c>
      <c r="J543">
        <f t="shared" si="49"/>
        <v>6.1433679449686798</v>
      </c>
      <c r="K543">
        <f t="shared" si="49"/>
        <v>6.1433679449686798</v>
      </c>
      <c r="L543" t="str">
        <f>VLOOKUP(A543,Countries!$H$1:$J$43,3)</f>
        <v>3-Central Europe</v>
      </c>
    </row>
    <row r="544" spans="1:12" x14ac:dyDescent="0.35">
      <c r="A544" t="s">
        <v>11</v>
      </c>
      <c r="B544" t="s">
        <v>12</v>
      </c>
      <c r="C544">
        <v>-8.0788470418299507</v>
      </c>
      <c r="D544">
        <v>-1.9656705461692403</v>
      </c>
      <c r="E544">
        <v>4.1475059494914701</v>
      </c>
      <c r="F544">
        <v>2050</v>
      </c>
      <c r="G544" t="s">
        <v>80</v>
      </c>
      <c r="H544" t="s">
        <v>87</v>
      </c>
      <c r="I544" t="s">
        <v>86</v>
      </c>
      <c r="J544">
        <f t="shared" si="49"/>
        <v>6.11317649566071</v>
      </c>
      <c r="K544">
        <f t="shared" si="49"/>
        <v>6.11317649566071</v>
      </c>
      <c r="L544" t="str">
        <f>VLOOKUP(A544,Countries!$H$1:$J$43,3)</f>
        <v>3-Central Europe</v>
      </c>
    </row>
    <row r="545" spans="1:12" x14ac:dyDescent="0.35">
      <c r="A545" t="s">
        <v>11</v>
      </c>
      <c r="B545" t="s">
        <v>12</v>
      </c>
      <c r="C545">
        <v>-9.9573767774475801</v>
      </c>
      <c r="D545">
        <v>0.13966505250941008</v>
      </c>
      <c r="E545">
        <v>10.2367068824664</v>
      </c>
      <c r="F545">
        <v>2080</v>
      </c>
      <c r="G545" t="s">
        <v>79</v>
      </c>
      <c r="H545" t="s">
        <v>87</v>
      </c>
      <c r="I545" t="s">
        <v>86</v>
      </c>
      <c r="J545">
        <f t="shared" si="49"/>
        <v>10.097041829956989</v>
      </c>
      <c r="K545">
        <f t="shared" si="49"/>
        <v>10.097041829956989</v>
      </c>
      <c r="L545" t="str">
        <f>VLOOKUP(A545,Countries!$H$1:$J$43,3)</f>
        <v>3-Central Europe</v>
      </c>
    </row>
    <row r="546" spans="1:12" x14ac:dyDescent="0.35">
      <c r="A546" t="s">
        <v>11</v>
      </c>
      <c r="B546" t="s">
        <v>12</v>
      </c>
      <c r="C546">
        <v>-8.9805945939546099</v>
      </c>
      <c r="D546">
        <v>1.1464906880098447</v>
      </c>
      <c r="E546">
        <v>11.273575969974299</v>
      </c>
      <c r="F546">
        <v>2080</v>
      </c>
      <c r="G546" t="s">
        <v>164</v>
      </c>
      <c r="H546" t="s">
        <v>87</v>
      </c>
      <c r="I546" t="s">
        <v>86</v>
      </c>
      <c r="J546">
        <f t="shared" si="49"/>
        <v>10.127085281964455</v>
      </c>
      <c r="K546">
        <f t="shared" si="49"/>
        <v>10.127085281964455</v>
      </c>
      <c r="L546" t="str">
        <f>VLOOKUP(A546,Countries!$H$1:$J$43,3)</f>
        <v>3-Central Europe</v>
      </c>
    </row>
    <row r="547" spans="1:12" x14ac:dyDescent="0.35">
      <c r="A547" t="s">
        <v>11</v>
      </c>
      <c r="B547" t="s">
        <v>12</v>
      </c>
      <c r="C547">
        <v>-7.0310261540829497</v>
      </c>
      <c r="D547">
        <v>2.6399314476503752</v>
      </c>
      <c r="E547">
        <v>12.3108890493837</v>
      </c>
      <c r="F547">
        <v>2080</v>
      </c>
      <c r="G547" t="s">
        <v>78</v>
      </c>
      <c r="H547" t="s">
        <v>87</v>
      </c>
      <c r="I547" t="s">
        <v>86</v>
      </c>
      <c r="J547">
        <f t="shared" si="49"/>
        <v>9.6709576017333241</v>
      </c>
      <c r="K547">
        <f t="shared" si="49"/>
        <v>9.6709576017333241</v>
      </c>
      <c r="L547" t="str">
        <f>VLOOKUP(A547,Countries!$H$1:$J$43,3)</f>
        <v>3-Central Europe</v>
      </c>
    </row>
    <row r="548" spans="1:12" x14ac:dyDescent="0.35">
      <c r="A548" t="s">
        <v>11</v>
      </c>
      <c r="B548" t="s">
        <v>12</v>
      </c>
      <c r="C548">
        <v>-8.0008524644510501</v>
      </c>
      <c r="D548">
        <v>1.6106842211197749</v>
      </c>
      <c r="E548">
        <v>11.2222209066906</v>
      </c>
      <c r="F548">
        <v>2080</v>
      </c>
      <c r="G548" t="s">
        <v>19</v>
      </c>
      <c r="H548" t="s">
        <v>87</v>
      </c>
      <c r="I548" t="s">
        <v>86</v>
      </c>
      <c r="J548">
        <f t="shared" si="49"/>
        <v>9.611536685570826</v>
      </c>
      <c r="K548">
        <f t="shared" si="49"/>
        <v>9.611536685570826</v>
      </c>
      <c r="L548" t="str">
        <f>VLOOKUP(A548,Countries!$H$1:$J$43,3)</f>
        <v>3-Central Europe</v>
      </c>
    </row>
    <row r="549" spans="1:12" x14ac:dyDescent="0.35">
      <c r="A549" t="s">
        <v>82</v>
      </c>
      <c r="B549" t="s">
        <v>12</v>
      </c>
      <c r="C549">
        <v>7</v>
      </c>
      <c r="D549">
        <v>7</v>
      </c>
      <c r="E549">
        <v>7</v>
      </c>
      <c r="F549">
        <v>2050</v>
      </c>
      <c r="G549" t="s">
        <v>164</v>
      </c>
      <c r="H549" t="s">
        <v>75</v>
      </c>
      <c r="I549" t="s">
        <v>18</v>
      </c>
      <c r="J549">
        <f t="shared" si="49"/>
        <v>0</v>
      </c>
      <c r="K549">
        <f t="shared" si="49"/>
        <v>0</v>
      </c>
      <c r="L549" t="str">
        <f>VLOOKUP(A549,Countries!$H$1:$J$43,3)</f>
        <v>2-Northern Europe</v>
      </c>
    </row>
    <row r="550" spans="1:12" x14ac:dyDescent="0.35">
      <c r="A550" t="s">
        <v>59</v>
      </c>
      <c r="B550" t="s">
        <v>12</v>
      </c>
      <c r="C550">
        <v>-5</v>
      </c>
      <c r="D550">
        <v>-5</v>
      </c>
      <c r="E550">
        <v>-5</v>
      </c>
      <c r="F550">
        <v>2050</v>
      </c>
      <c r="G550" t="s">
        <v>164</v>
      </c>
      <c r="H550" t="s">
        <v>75</v>
      </c>
      <c r="I550" t="s">
        <v>18</v>
      </c>
      <c r="J550">
        <f t="shared" si="49"/>
        <v>0</v>
      </c>
      <c r="K550">
        <f t="shared" si="49"/>
        <v>0</v>
      </c>
      <c r="L550" t="str">
        <f>VLOOKUP(A550,Countries!$H$1:$J$43,3)</f>
        <v>4-Southern Europe</v>
      </c>
    </row>
    <row r="551" spans="1:12" x14ac:dyDescent="0.35">
      <c r="A551" t="s">
        <v>22</v>
      </c>
      <c r="B551" t="s">
        <v>12</v>
      </c>
      <c r="C551">
        <v>2.5</v>
      </c>
      <c r="D551">
        <v>5</v>
      </c>
      <c r="E551">
        <v>7.5</v>
      </c>
      <c r="F551">
        <v>2020</v>
      </c>
      <c r="G551" t="s">
        <v>164</v>
      </c>
      <c r="H551" t="s">
        <v>87</v>
      </c>
      <c r="I551" t="s">
        <v>18</v>
      </c>
      <c r="J551">
        <f t="shared" si="49"/>
        <v>2.5</v>
      </c>
      <c r="K551">
        <f t="shared" si="49"/>
        <v>2.5</v>
      </c>
      <c r="L551" t="str">
        <f>VLOOKUP(A551,Countries!$H$1:$J$43,3)</f>
        <v>2-Northern Europe</v>
      </c>
    </row>
    <row r="552" spans="1:12" x14ac:dyDescent="0.35">
      <c r="A552" t="s">
        <v>22</v>
      </c>
      <c r="B552" t="s">
        <v>12</v>
      </c>
      <c r="C552">
        <v>5</v>
      </c>
      <c r="D552">
        <v>6.25</v>
      </c>
      <c r="E552">
        <v>7.5</v>
      </c>
      <c r="F552">
        <v>2050</v>
      </c>
      <c r="G552" t="s">
        <v>164</v>
      </c>
      <c r="H552" t="s">
        <v>87</v>
      </c>
      <c r="I552" t="s">
        <v>18</v>
      </c>
      <c r="J552">
        <f t="shared" si="49"/>
        <v>1.25</v>
      </c>
      <c r="K552">
        <f t="shared" si="49"/>
        <v>1.25</v>
      </c>
      <c r="L552" t="str">
        <f>VLOOKUP(A552,Countries!$H$1:$J$43,3)</f>
        <v>2-Northern Europe</v>
      </c>
    </row>
    <row r="553" spans="1:12" x14ac:dyDescent="0.35">
      <c r="A553" t="s">
        <v>82</v>
      </c>
      <c r="B553" t="s">
        <v>12</v>
      </c>
      <c r="C553">
        <v>-5</v>
      </c>
      <c r="D553">
        <v>14</v>
      </c>
      <c r="E553">
        <v>41</v>
      </c>
      <c r="F553">
        <v>2080</v>
      </c>
      <c r="G553" t="s">
        <v>164</v>
      </c>
      <c r="H553" t="s">
        <v>87</v>
      </c>
      <c r="I553" t="s">
        <v>88</v>
      </c>
      <c r="J553">
        <f t="shared" si="49"/>
        <v>19</v>
      </c>
      <c r="K553">
        <f t="shared" si="49"/>
        <v>27</v>
      </c>
      <c r="L553" t="str">
        <f>VLOOKUP(A553,Countries!$H$1:$J$43,3)</f>
        <v>2-Northern Europe</v>
      </c>
    </row>
    <row r="554" spans="1:12" x14ac:dyDescent="0.35">
      <c r="A554" t="s">
        <v>59</v>
      </c>
      <c r="B554" t="s">
        <v>12</v>
      </c>
      <c r="C554">
        <v>-12</v>
      </c>
      <c r="D554">
        <v>-6</v>
      </c>
      <c r="E554">
        <v>1</v>
      </c>
      <c r="F554">
        <v>2080</v>
      </c>
      <c r="G554" t="s">
        <v>164</v>
      </c>
      <c r="H554" t="s">
        <v>87</v>
      </c>
      <c r="I554" t="s">
        <v>88</v>
      </c>
      <c r="J554">
        <f t="shared" si="49"/>
        <v>6</v>
      </c>
      <c r="K554">
        <f t="shared" si="49"/>
        <v>7</v>
      </c>
      <c r="L554" t="str">
        <f>VLOOKUP(A554,Countries!$H$1:$J$43,3)</f>
        <v>4-Southern Europe</v>
      </c>
    </row>
    <row r="555" spans="1:12" x14ac:dyDescent="0.35">
      <c r="A555" t="s">
        <v>84</v>
      </c>
      <c r="B555" t="s">
        <v>12</v>
      </c>
      <c r="C555">
        <v>1</v>
      </c>
      <c r="D555">
        <v>12.125</v>
      </c>
      <c r="E555">
        <v>26</v>
      </c>
      <c r="F555">
        <v>2080</v>
      </c>
      <c r="G555" t="s">
        <v>164</v>
      </c>
      <c r="H555" t="s">
        <v>87</v>
      </c>
      <c r="I555" t="s">
        <v>88</v>
      </c>
      <c r="J555">
        <f t="shared" ref="J555:K618" si="50">D555-C555</f>
        <v>11.125</v>
      </c>
      <c r="K555">
        <f t="shared" si="50"/>
        <v>13.875</v>
      </c>
      <c r="L555" t="str">
        <f>VLOOKUP(A555,Countries!$H$1:$J$43,3)</f>
        <v>3-Central Europe</v>
      </c>
    </row>
    <row r="556" spans="1:12" x14ac:dyDescent="0.35">
      <c r="A556" t="s">
        <v>82</v>
      </c>
      <c r="B556" t="s">
        <v>12</v>
      </c>
      <c r="C556">
        <v>16</v>
      </c>
      <c r="D556">
        <v>29.166666666666668</v>
      </c>
      <c r="E556">
        <v>54</v>
      </c>
      <c r="F556">
        <v>2080</v>
      </c>
      <c r="G556" t="s">
        <v>164</v>
      </c>
      <c r="H556" t="s">
        <v>87</v>
      </c>
      <c r="I556" t="s">
        <v>88</v>
      </c>
      <c r="J556">
        <f t="shared" si="50"/>
        <v>13.166666666666668</v>
      </c>
      <c r="K556">
        <f t="shared" si="50"/>
        <v>24.833333333333332</v>
      </c>
      <c r="L556" t="str">
        <f>VLOOKUP(A556,Countries!$H$1:$J$43,3)</f>
        <v>2-Northern Europe</v>
      </c>
    </row>
    <row r="557" spans="1:12" x14ac:dyDescent="0.35">
      <c r="A557" t="s">
        <v>59</v>
      </c>
      <c r="B557" t="s">
        <v>12</v>
      </c>
      <c r="C557">
        <v>-27</v>
      </c>
      <c r="D557">
        <v>-15.5</v>
      </c>
      <c r="E557">
        <v>5</v>
      </c>
      <c r="F557">
        <v>2080</v>
      </c>
      <c r="G557" t="s">
        <v>164</v>
      </c>
      <c r="H557" t="s">
        <v>87</v>
      </c>
      <c r="I557" t="s">
        <v>88</v>
      </c>
      <c r="J557">
        <f t="shared" si="50"/>
        <v>11.5</v>
      </c>
      <c r="K557">
        <f t="shared" si="50"/>
        <v>20.5</v>
      </c>
      <c r="L557" t="str">
        <f>VLOOKUP(A557,Countries!$H$1:$J$43,3)</f>
        <v>4-Southern Europe</v>
      </c>
    </row>
    <row r="558" spans="1:12" x14ac:dyDescent="0.35">
      <c r="A558" t="s">
        <v>84</v>
      </c>
      <c r="B558" t="s">
        <v>12</v>
      </c>
      <c r="C558">
        <v>-8</v>
      </c>
      <c r="D558">
        <v>15.75</v>
      </c>
      <c r="E558">
        <v>33</v>
      </c>
      <c r="F558">
        <v>2080</v>
      </c>
      <c r="G558" t="s">
        <v>164</v>
      </c>
      <c r="H558" t="s">
        <v>87</v>
      </c>
      <c r="I558" t="s">
        <v>88</v>
      </c>
      <c r="J558">
        <f t="shared" si="50"/>
        <v>23.75</v>
      </c>
      <c r="K558">
        <f t="shared" si="50"/>
        <v>17.25</v>
      </c>
      <c r="L558" t="str">
        <f>VLOOKUP(A558,Countries!$H$1:$J$43,3)</f>
        <v>3-Central Europe</v>
      </c>
    </row>
    <row r="559" spans="1:12" x14ac:dyDescent="0.35">
      <c r="A559" t="s">
        <v>82</v>
      </c>
      <c r="B559" t="s">
        <v>17</v>
      </c>
      <c r="C559">
        <v>-5</v>
      </c>
      <c r="D559">
        <v>14</v>
      </c>
      <c r="E559">
        <v>41</v>
      </c>
      <c r="F559">
        <v>2080</v>
      </c>
      <c r="G559" t="s">
        <v>164</v>
      </c>
      <c r="H559" t="s">
        <v>87</v>
      </c>
      <c r="I559" t="s">
        <v>88</v>
      </c>
      <c r="J559">
        <f t="shared" si="50"/>
        <v>19</v>
      </c>
      <c r="K559">
        <f t="shared" si="50"/>
        <v>27</v>
      </c>
      <c r="L559" t="str">
        <f>VLOOKUP(A559,Countries!$H$1:$J$43,3)</f>
        <v>2-Northern Europe</v>
      </c>
    </row>
    <row r="560" spans="1:12" x14ac:dyDescent="0.35">
      <c r="A560" t="s">
        <v>59</v>
      </c>
      <c r="B560" t="s">
        <v>17</v>
      </c>
      <c r="C560">
        <v>-12</v>
      </c>
      <c r="D560">
        <v>-6</v>
      </c>
      <c r="E560">
        <v>1</v>
      </c>
      <c r="F560">
        <v>2080</v>
      </c>
      <c r="G560" t="s">
        <v>164</v>
      </c>
      <c r="H560" t="s">
        <v>87</v>
      </c>
      <c r="I560" t="s">
        <v>88</v>
      </c>
      <c r="J560">
        <f t="shared" si="50"/>
        <v>6</v>
      </c>
      <c r="K560">
        <f t="shared" si="50"/>
        <v>7</v>
      </c>
      <c r="L560" t="str">
        <f>VLOOKUP(A560,Countries!$H$1:$J$43,3)</f>
        <v>4-Southern Europe</v>
      </c>
    </row>
    <row r="561" spans="1:12" x14ac:dyDescent="0.35">
      <c r="A561" t="s">
        <v>84</v>
      </c>
      <c r="B561" t="s">
        <v>17</v>
      </c>
      <c r="C561">
        <v>1</v>
      </c>
      <c r="D561">
        <v>12.125</v>
      </c>
      <c r="E561">
        <v>26</v>
      </c>
      <c r="F561">
        <v>2080</v>
      </c>
      <c r="G561" t="s">
        <v>164</v>
      </c>
      <c r="H561" t="s">
        <v>87</v>
      </c>
      <c r="I561" t="s">
        <v>88</v>
      </c>
      <c r="J561">
        <f t="shared" si="50"/>
        <v>11.125</v>
      </c>
      <c r="K561">
        <f t="shared" si="50"/>
        <v>13.875</v>
      </c>
      <c r="L561" t="str">
        <f>VLOOKUP(A561,Countries!$H$1:$J$43,3)</f>
        <v>3-Central Europe</v>
      </c>
    </row>
    <row r="562" spans="1:12" x14ac:dyDescent="0.35">
      <c r="A562" t="s">
        <v>82</v>
      </c>
      <c r="B562" t="s">
        <v>17</v>
      </c>
      <c r="C562">
        <v>16</v>
      </c>
      <c r="D562">
        <v>29.166666666666668</v>
      </c>
      <c r="E562">
        <v>54</v>
      </c>
      <c r="F562">
        <v>2080</v>
      </c>
      <c r="G562" t="s">
        <v>164</v>
      </c>
      <c r="H562" t="s">
        <v>87</v>
      </c>
      <c r="I562" t="s">
        <v>88</v>
      </c>
      <c r="J562">
        <f t="shared" si="50"/>
        <v>13.166666666666668</v>
      </c>
      <c r="K562">
        <f t="shared" si="50"/>
        <v>24.833333333333332</v>
      </c>
      <c r="L562" t="str">
        <f>VLOOKUP(A562,Countries!$H$1:$J$43,3)</f>
        <v>2-Northern Europe</v>
      </c>
    </row>
    <row r="563" spans="1:12" x14ac:dyDescent="0.35">
      <c r="A563" t="s">
        <v>59</v>
      </c>
      <c r="B563" t="s">
        <v>17</v>
      </c>
      <c r="C563">
        <v>-27</v>
      </c>
      <c r="D563">
        <v>-15.5</v>
      </c>
      <c r="E563">
        <v>5</v>
      </c>
      <c r="F563">
        <v>2080</v>
      </c>
      <c r="G563" t="s">
        <v>164</v>
      </c>
      <c r="H563" t="s">
        <v>87</v>
      </c>
      <c r="I563" t="s">
        <v>88</v>
      </c>
      <c r="J563">
        <f t="shared" si="50"/>
        <v>11.5</v>
      </c>
      <c r="K563">
        <f t="shared" si="50"/>
        <v>20.5</v>
      </c>
      <c r="L563" t="str">
        <f>VLOOKUP(A563,Countries!$H$1:$J$43,3)</f>
        <v>4-Southern Europe</v>
      </c>
    </row>
    <row r="564" spans="1:12" x14ac:dyDescent="0.35">
      <c r="A564" t="s">
        <v>84</v>
      </c>
      <c r="B564" t="s">
        <v>17</v>
      </c>
      <c r="C564">
        <v>-8</v>
      </c>
      <c r="D564">
        <v>15.75</v>
      </c>
      <c r="E564">
        <v>33</v>
      </c>
      <c r="F564">
        <v>2080</v>
      </c>
      <c r="G564" t="s">
        <v>164</v>
      </c>
      <c r="H564" t="s">
        <v>87</v>
      </c>
      <c r="I564" t="s">
        <v>88</v>
      </c>
      <c r="J564">
        <f t="shared" si="50"/>
        <v>23.75</v>
      </c>
      <c r="K564">
        <f t="shared" si="50"/>
        <v>17.25</v>
      </c>
      <c r="L564" t="str">
        <f>VLOOKUP(A564,Countries!$H$1:$J$43,3)</f>
        <v>3-Central Europe</v>
      </c>
    </row>
    <row r="565" spans="1:12" x14ac:dyDescent="0.35">
      <c r="A565" t="s">
        <v>41</v>
      </c>
      <c r="B565" t="s">
        <v>23</v>
      </c>
      <c r="C565">
        <v>22.407167929059678</v>
      </c>
      <c r="D565">
        <v>27.158480105863831</v>
      </c>
      <c r="E565">
        <v>32.937730038309383</v>
      </c>
      <c r="F565">
        <v>2050</v>
      </c>
      <c r="G565" t="s">
        <v>164</v>
      </c>
      <c r="H565" t="s">
        <v>89</v>
      </c>
      <c r="I565" t="s">
        <v>90</v>
      </c>
      <c r="J565">
        <f t="shared" si="50"/>
        <v>4.7513121768041522</v>
      </c>
      <c r="K565">
        <f t="shared" si="50"/>
        <v>5.779249932445552</v>
      </c>
      <c r="L565" t="str">
        <f>VLOOKUP(A565,Countries!$H$1:$J$43,3)</f>
        <v>2-Northern Europe</v>
      </c>
    </row>
    <row r="566" spans="1:12" x14ac:dyDescent="0.35">
      <c r="A566" t="s">
        <v>38</v>
      </c>
      <c r="B566" t="s">
        <v>23</v>
      </c>
      <c r="C566">
        <v>2.781085218575023</v>
      </c>
      <c r="D566">
        <v>11.713596474984794</v>
      </c>
      <c r="E566">
        <v>18.676645688042267</v>
      </c>
      <c r="F566">
        <v>2050</v>
      </c>
      <c r="G566" t="s">
        <v>164</v>
      </c>
      <c r="H566" t="s">
        <v>89</v>
      </c>
      <c r="I566" t="s">
        <v>90</v>
      </c>
      <c r="J566">
        <f t="shared" si="50"/>
        <v>8.9325112564097715</v>
      </c>
      <c r="K566">
        <f t="shared" si="50"/>
        <v>6.9630492130574737</v>
      </c>
      <c r="L566" t="str">
        <f>VLOOKUP(A566,Countries!$H$1:$J$43,3)</f>
        <v>2-Northern Europe</v>
      </c>
    </row>
    <row r="567" spans="1:12" x14ac:dyDescent="0.35">
      <c r="A567" t="s">
        <v>22</v>
      </c>
      <c r="B567" t="s">
        <v>23</v>
      </c>
      <c r="C567">
        <v>-3.8954248366013333</v>
      </c>
      <c r="D567">
        <v>-1.2645452427374579</v>
      </c>
      <c r="E567">
        <v>1.6135084427767294</v>
      </c>
      <c r="F567">
        <v>2050</v>
      </c>
      <c r="G567" t="s">
        <v>164</v>
      </c>
      <c r="H567" t="s">
        <v>89</v>
      </c>
      <c r="I567" t="s">
        <v>90</v>
      </c>
      <c r="J567">
        <f t="shared" si="50"/>
        <v>2.6308795938638756</v>
      </c>
      <c r="K567">
        <f t="shared" si="50"/>
        <v>2.8780536855141872</v>
      </c>
      <c r="L567" t="str">
        <f>VLOOKUP(A567,Countries!$H$1:$J$43,3)</f>
        <v>2-Northern Europe</v>
      </c>
    </row>
    <row r="568" spans="1:12" x14ac:dyDescent="0.35">
      <c r="A568" t="s">
        <v>44</v>
      </c>
      <c r="B568" t="s">
        <v>23</v>
      </c>
      <c r="C568">
        <v>-30.41712742236642</v>
      </c>
      <c r="D568">
        <v>-21.449909285211564</v>
      </c>
      <c r="E568">
        <v>-11.788698946757785</v>
      </c>
      <c r="F568">
        <v>2050</v>
      </c>
      <c r="G568" t="s">
        <v>164</v>
      </c>
      <c r="H568" t="s">
        <v>89</v>
      </c>
      <c r="I568" t="s">
        <v>90</v>
      </c>
      <c r="J568">
        <f t="shared" si="50"/>
        <v>8.9672181371548554</v>
      </c>
      <c r="K568">
        <f t="shared" si="50"/>
        <v>9.6612103384537793</v>
      </c>
      <c r="L568" t="str">
        <f>VLOOKUP(A568,Countries!$H$1:$J$43,3)</f>
        <v>3-Central Europe</v>
      </c>
    </row>
    <row r="569" spans="1:12" x14ac:dyDescent="0.35">
      <c r="A569" t="s">
        <v>42</v>
      </c>
      <c r="B569" t="s">
        <v>23</v>
      </c>
      <c r="C569">
        <v>-14.20048292191232</v>
      </c>
      <c r="D569">
        <v>-2.5143928234729227</v>
      </c>
      <c r="E569">
        <v>9.1943520582824849</v>
      </c>
      <c r="F569">
        <v>2050</v>
      </c>
      <c r="G569" t="s">
        <v>164</v>
      </c>
      <c r="H569" t="s">
        <v>89</v>
      </c>
      <c r="I569" t="s">
        <v>90</v>
      </c>
      <c r="J569">
        <f t="shared" si="50"/>
        <v>11.686090098439397</v>
      </c>
      <c r="K569">
        <f t="shared" si="50"/>
        <v>11.708744881755408</v>
      </c>
      <c r="L569" t="str">
        <f>VLOOKUP(A569,Countries!$H$1:$J$43,3)</f>
        <v>3-Central Europe</v>
      </c>
    </row>
    <row r="570" spans="1:12" x14ac:dyDescent="0.35">
      <c r="A570" t="s">
        <v>27</v>
      </c>
      <c r="B570" t="s">
        <v>23</v>
      </c>
      <c r="C570">
        <v>-23.258694485350212</v>
      </c>
      <c r="D570">
        <v>-12.542636091192078</v>
      </c>
      <c r="E570">
        <v>2.5873456378685709</v>
      </c>
      <c r="F570">
        <v>2050</v>
      </c>
      <c r="G570" t="s">
        <v>164</v>
      </c>
      <c r="H570" t="s">
        <v>89</v>
      </c>
      <c r="I570" t="s">
        <v>90</v>
      </c>
      <c r="J570">
        <f t="shared" si="50"/>
        <v>10.716058394158134</v>
      </c>
      <c r="K570">
        <f t="shared" si="50"/>
        <v>15.129981729060649</v>
      </c>
      <c r="L570" t="str">
        <f>VLOOKUP(A570,Countries!$H$1:$J$43,3)</f>
        <v>4-Southern Europe</v>
      </c>
    </row>
    <row r="571" spans="1:12" x14ac:dyDescent="0.35">
      <c r="A571" t="s">
        <v>41</v>
      </c>
      <c r="B571" t="s">
        <v>23</v>
      </c>
      <c r="C571">
        <v>27.493233395793819</v>
      </c>
      <c r="D571">
        <v>36.763295171391448</v>
      </c>
      <c r="E571">
        <v>42.526166714611598</v>
      </c>
      <c r="F571">
        <v>2050</v>
      </c>
      <c r="G571" t="s">
        <v>164</v>
      </c>
      <c r="H571" t="s">
        <v>91</v>
      </c>
      <c r="I571" t="s">
        <v>90</v>
      </c>
      <c r="J571">
        <f t="shared" si="50"/>
        <v>9.2700617755976289</v>
      </c>
      <c r="K571">
        <f t="shared" si="50"/>
        <v>5.7628715432201503</v>
      </c>
      <c r="L571" t="str">
        <f>VLOOKUP(A571,Countries!$H$1:$J$43,3)</f>
        <v>2-Northern Europe</v>
      </c>
    </row>
    <row r="572" spans="1:12" x14ac:dyDescent="0.35">
      <c r="A572" t="s">
        <v>38</v>
      </c>
      <c r="B572" t="s">
        <v>23</v>
      </c>
      <c r="C572">
        <v>5.6983738026288124</v>
      </c>
      <c r="D572">
        <v>19.075955813074678</v>
      </c>
      <c r="E572">
        <v>28.200044553353038</v>
      </c>
      <c r="F572">
        <v>2050</v>
      </c>
      <c r="G572" t="s">
        <v>164</v>
      </c>
      <c r="H572" t="s">
        <v>91</v>
      </c>
      <c r="I572" t="s">
        <v>90</v>
      </c>
      <c r="J572">
        <f t="shared" si="50"/>
        <v>13.377582010445867</v>
      </c>
      <c r="K572">
        <f t="shared" si="50"/>
        <v>9.1240887402783599</v>
      </c>
      <c r="L572" t="str">
        <f>VLOOKUP(A572,Countries!$H$1:$J$43,3)</f>
        <v>2-Northern Europe</v>
      </c>
    </row>
    <row r="573" spans="1:12" x14ac:dyDescent="0.35">
      <c r="A573" t="s">
        <v>22</v>
      </c>
      <c r="B573" t="s">
        <v>23</v>
      </c>
      <c r="C573">
        <v>6.6078236632176308</v>
      </c>
      <c r="D573">
        <v>8.5923617631598557</v>
      </c>
      <c r="E573">
        <v>12.075224662262601</v>
      </c>
      <c r="F573">
        <v>2050</v>
      </c>
      <c r="G573" t="s">
        <v>164</v>
      </c>
      <c r="H573" t="s">
        <v>91</v>
      </c>
      <c r="I573" t="s">
        <v>90</v>
      </c>
      <c r="J573">
        <f t="shared" si="50"/>
        <v>1.9845380999422249</v>
      </c>
      <c r="K573">
        <f t="shared" si="50"/>
        <v>3.482862899102745</v>
      </c>
      <c r="L573" t="str">
        <f>VLOOKUP(A573,Countries!$H$1:$J$43,3)</f>
        <v>2-Northern Europe</v>
      </c>
    </row>
    <row r="574" spans="1:12" x14ac:dyDescent="0.35">
      <c r="A574" t="s">
        <v>44</v>
      </c>
      <c r="B574" t="s">
        <v>23</v>
      </c>
      <c r="C574">
        <v>-12.098043385793387</v>
      </c>
      <c r="D574">
        <v>-3.190705820023608</v>
      </c>
      <c r="E574">
        <v>6.8811144193959812</v>
      </c>
      <c r="F574">
        <v>2050</v>
      </c>
      <c r="G574" t="s">
        <v>164</v>
      </c>
      <c r="H574" t="s">
        <v>91</v>
      </c>
      <c r="I574" t="s">
        <v>90</v>
      </c>
      <c r="J574">
        <f t="shared" si="50"/>
        <v>8.9073375657697795</v>
      </c>
      <c r="K574">
        <f t="shared" si="50"/>
        <v>10.071820239419589</v>
      </c>
      <c r="L574" t="str">
        <f>VLOOKUP(A574,Countries!$H$1:$J$43,3)</f>
        <v>3-Central Europe</v>
      </c>
    </row>
    <row r="575" spans="1:12" x14ac:dyDescent="0.35">
      <c r="A575" t="s">
        <v>42</v>
      </c>
      <c r="B575" t="s">
        <v>23</v>
      </c>
      <c r="C575">
        <v>1.3212805002381034</v>
      </c>
      <c r="D575">
        <v>13.942209286008127</v>
      </c>
      <c r="E575">
        <v>22.752102905450091</v>
      </c>
      <c r="F575">
        <v>2050</v>
      </c>
      <c r="G575" t="s">
        <v>164</v>
      </c>
      <c r="H575" t="s">
        <v>91</v>
      </c>
      <c r="I575" t="s">
        <v>90</v>
      </c>
      <c r="J575">
        <f t="shared" si="50"/>
        <v>12.620928785770024</v>
      </c>
      <c r="K575">
        <f t="shared" si="50"/>
        <v>8.8098936194419633</v>
      </c>
      <c r="L575" t="str">
        <f>VLOOKUP(A575,Countries!$H$1:$J$43,3)</f>
        <v>3-Central Europe</v>
      </c>
    </row>
    <row r="576" spans="1:12" x14ac:dyDescent="0.35">
      <c r="A576" t="s">
        <v>27</v>
      </c>
      <c r="B576" t="s">
        <v>23</v>
      </c>
      <c r="C576">
        <v>-6.7558356180981827</v>
      </c>
      <c r="D576">
        <v>5.5034847198526506</v>
      </c>
      <c r="E576">
        <v>20.828632228395204</v>
      </c>
      <c r="F576">
        <v>2050</v>
      </c>
      <c r="G576" t="s">
        <v>164</v>
      </c>
      <c r="H576" t="s">
        <v>91</v>
      </c>
      <c r="I576" t="s">
        <v>90</v>
      </c>
      <c r="J576">
        <f t="shared" si="50"/>
        <v>12.259320337950832</v>
      </c>
      <c r="K576">
        <f t="shared" si="50"/>
        <v>15.325147508542553</v>
      </c>
      <c r="L576" t="str">
        <f>VLOOKUP(A576,Countries!$H$1:$J$43,3)</f>
        <v>4-Southern Europe</v>
      </c>
    </row>
    <row r="577" spans="1:12" x14ac:dyDescent="0.35">
      <c r="A577" t="s">
        <v>27</v>
      </c>
      <c r="B577" t="s">
        <v>92</v>
      </c>
      <c r="C577">
        <v>8.4558823529412503</v>
      </c>
      <c r="D577">
        <v>13.112745098039232</v>
      </c>
      <c r="E577">
        <v>17.279411764705888</v>
      </c>
      <c r="F577">
        <v>2050</v>
      </c>
      <c r="G577" t="s">
        <v>163</v>
      </c>
      <c r="H577" t="s">
        <v>93</v>
      </c>
      <c r="J577">
        <f t="shared" si="50"/>
        <v>4.6568627450979818</v>
      </c>
      <c r="K577">
        <f t="shared" si="50"/>
        <v>4.1666666666666554</v>
      </c>
      <c r="L577" t="str">
        <f>VLOOKUP(A577,Countries!$H$1:$J$43,3)</f>
        <v>4-Southern Europe</v>
      </c>
    </row>
    <row r="578" spans="1:12" x14ac:dyDescent="0.35">
      <c r="A578" t="s">
        <v>27</v>
      </c>
      <c r="B578" t="s">
        <v>92</v>
      </c>
      <c r="C578">
        <v>-5.5147058823529953</v>
      </c>
      <c r="D578">
        <v>0.49019607843137553</v>
      </c>
      <c r="E578">
        <v>4.779411764705924</v>
      </c>
      <c r="F578">
        <v>2050</v>
      </c>
      <c r="G578" t="s">
        <v>79</v>
      </c>
      <c r="H578" t="s">
        <v>93</v>
      </c>
      <c r="J578">
        <f t="shared" si="50"/>
        <v>6.0049019607843706</v>
      </c>
      <c r="K578">
        <f t="shared" si="50"/>
        <v>4.2892156862745487</v>
      </c>
      <c r="L578" t="str">
        <f>VLOOKUP(A578,Countries!$H$1:$J$43,3)</f>
        <v>4-Southern Europe</v>
      </c>
    </row>
    <row r="579" spans="1:12" x14ac:dyDescent="0.35">
      <c r="A579" t="s">
        <v>27</v>
      </c>
      <c r="B579" t="s">
        <v>92</v>
      </c>
      <c r="C579">
        <v>-12.867647058823492</v>
      </c>
      <c r="D579">
        <v>1.470588235294126</v>
      </c>
      <c r="E579">
        <v>11.02941176470582</v>
      </c>
      <c r="F579">
        <v>2080</v>
      </c>
      <c r="G579" t="s">
        <v>163</v>
      </c>
      <c r="H579" t="s">
        <v>93</v>
      </c>
      <c r="J579">
        <f t="shared" si="50"/>
        <v>14.338235294117618</v>
      </c>
      <c r="K579">
        <f t="shared" si="50"/>
        <v>9.5588235294116934</v>
      </c>
      <c r="L579" t="str">
        <f>VLOOKUP(A579,Countries!$H$1:$J$43,3)</f>
        <v>4-Southern Europe</v>
      </c>
    </row>
    <row r="580" spans="1:12" x14ac:dyDescent="0.35">
      <c r="A580" t="s">
        <v>27</v>
      </c>
      <c r="B580" t="s">
        <v>92</v>
      </c>
      <c r="C580">
        <v>-19.852941176470615</v>
      </c>
      <c r="D580">
        <v>-13.112745098039239</v>
      </c>
      <c r="E580">
        <v>-7.3529411764706651</v>
      </c>
      <c r="F580">
        <v>2080</v>
      </c>
      <c r="G580" t="s">
        <v>79</v>
      </c>
      <c r="H580" t="s">
        <v>93</v>
      </c>
      <c r="J580">
        <f t="shared" si="50"/>
        <v>6.7401960784313761</v>
      </c>
      <c r="K580">
        <f t="shared" si="50"/>
        <v>5.7598039215685741</v>
      </c>
      <c r="L580" t="str">
        <f>VLOOKUP(A580,Countries!$H$1:$J$43,3)</f>
        <v>4-Southern Europe</v>
      </c>
    </row>
    <row r="581" spans="1:12" x14ac:dyDescent="0.35">
      <c r="A581" t="s">
        <v>27</v>
      </c>
      <c r="B581" t="s">
        <v>17</v>
      </c>
      <c r="C581">
        <v>-82.522033898305096</v>
      </c>
      <c r="D581">
        <v>-60.677966101694928</v>
      </c>
      <c r="E581">
        <v>-38.833898305084759</v>
      </c>
      <c r="F581">
        <v>2050</v>
      </c>
      <c r="G581" t="s">
        <v>81</v>
      </c>
      <c r="H581" t="s">
        <v>75</v>
      </c>
      <c r="I581" t="s">
        <v>94</v>
      </c>
      <c r="J581">
        <f t="shared" si="50"/>
        <v>21.844067796610169</v>
      </c>
      <c r="K581">
        <f t="shared" si="50"/>
        <v>21.844067796610169</v>
      </c>
      <c r="L581" t="str">
        <f>VLOOKUP(A581,Countries!$H$1:$J$43,3)</f>
        <v>4-Southern Europe</v>
      </c>
    </row>
    <row r="582" spans="1:12" x14ac:dyDescent="0.35">
      <c r="A582" t="s">
        <v>27</v>
      </c>
      <c r="B582" t="s">
        <v>17</v>
      </c>
      <c r="C582">
        <v>-30.224857685009475</v>
      </c>
      <c r="D582">
        <v>-24.573055028462989</v>
      </c>
      <c r="E582">
        <v>-18.921252371916502</v>
      </c>
      <c r="F582">
        <v>2050</v>
      </c>
      <c r="G582" t="s">
        <v>81</v>
      </c>
      <c r="H582" t="s">
        <v>75</v>
      </c>
      <c r="I582" t="s">
        <v>95</v>
      </c>
      <c r="J582">
        <f t="shared" si="50"/>
        <v>5.6518026565464865</v>
      </c>
      <c r="K582">
        <f t="shared" si="50"/>
        <v>5.6518026565464865</v>
      </c>
      <c r="L582" t="str">
        <f>VLOOKUP(A582,Countries!$H$1:$J$43,3)</f>
        <v>4-Southern Europe</v>
      </c>
    </row>
    <row r="583" spans="1:12" x14ac:dyDescent="0.35">
      <c r="A583" t="s">
        <v>27</v>
      </c>
      <c r="B583" t="s">
        <v>17</v>
      </c>
      <c r="C583">
        <v>-26.295025728987991</v>
      </c>
      <c r="D583">
        <v>-25.042881646655228</v>
      </c>
      <c r="E583">
        <v>-23.790737564322466</v>
      </c>
      <c r="F583">
        <v>2050</v>
      </c>
      <c r="G583" t="s">
        <v>81</v>
      </c>
      <c r="H583" t="s">
        <v>75</v>
      </c>
      <c r="I583" t="s">
        <v>96</v>
      </c>
      <c r="J583">
        <f t="shared" si="50"/>
        <v>1.2521440823327623</v>
      </c>
      <c r="K583">
        <f t="shared" si="50"/>
        <v>1.2521440823327623</v>
      </c>
      <c r="L583" t="str">
        <f>VLOOKUP(A583,Countries!$H$1:$J$43,3)</f>
        <v>4-Southern Europe</v>
      </c>
    </row>
    <row r="584" spans="1:12" x14ac:dyDescent="0.35">
      <c r="A584" t="s">
        <v>27</v>
      </c>
      <c r="B584" t="s">
        <v>17</v>
      </c>
      <c r="C584">
        <v>-19.272881355932203</v>
      </c>
      <c r="D584">
        <v>-14.067796610169491</v>
      </c>
      <c r="E584">
        <v>-8.8627118644067799</v>
      </c>
      <c r="F584">
        <v>2050</v>
      </c>
      <c r="G584" t="s">
        <v>97</v>
      </c>
      <c r="H584" t="s">
        <v>75</v>
      </c>
      <c r="I584" t="s">
        <v>94</v>
      </c>
      <c r="J584">
        <f t="shared" si="50"/>
        <v>5.2050847457627114</v>
      </c>
      <c r="K584">
        <f t="shared" si="50"/>
        <v>5.2050847457627114</v>
      </c>
      <c r="L584" t="str">
        <f>VLOOKUP(A584,Countries!$H$1:$J$43,3)</f>
        <v>4-Southern Europe</v>
      </c>
    </row>
    <row r="585" spans="1:12" x14ac:dyDescent="0.35">
      <c r="A585" t="s">
        <v>27</v>
      </c>
      <c r="B585" t="s">
        <v>17</v>
      </c>
      <c r="C585">
        <v>-9.2049335863377557</v>
      </c>
      <c r="D585">
        <v>-7.3055028462998068</v>
      </c>
      <c r="E585">
        <v>-5.4060721062618571</v>
      </c>
      <c r="F585">
        <v>2050</v>
      </c>
      <c r="G585" t="s">
        <v>97</v>
      </c>
      <c r="H585" t="s">
        <v>75</v>
      </c>
      <c r="I585" t="s">
        <v>95</v>
      </c>
      <c r="J585">
        <f t="shared" si="50"/>
        <v>1.8994307400379489</v>
      </c>
      <c r="K585">
        <f t="shared" si="50"/>
        <v>1.8994307400379498</v>
      </c>
      <c r="L585" t="str">
        <f>VLOOKUP(A585,Countries!$H$1:$J$43,3)</f>
        <v>4-Southern Europe</v>
      </c>
    </row>
    <row r="586" spans="1:12" x14ac:dyDescent="0.35">
      <c r="A586" t="s">
        <v>27</v>
      </c>
      <c r="B586" t="s">
        <v>17</v>
      </c>
      <c r="C586">
        <v>-15.171526586620919</v>
      </c>
      <c r="D586">
        <v>-12.435677530017147</v>
      </c>
      <c r="E586">
        <v>-9.6998284734133744</v>
      </c>
      <c r="F586">
        <v>2050</v>
      </c>
      <c r="G586" t="s">
        <v>97</v>
      </c>
      <c r="H586" t="s">
        <v>75</v>
      </c>
      <c r="I586" t="s">
        <v>96</v>
      </c>
      <c r="J586">
        <f t="shared" si="50"/>
        <v>2.7358490566037723</v>
      </c>
      <c r="K586">
        <f t="shared" si="50"/>
        <v>2.7358490566037723</v>
      </c>
      <c r="L586" t="str">
        <f>VLOOKUP(A586,Countries!$H$1:$J$43,3)</f>
        <v>4-Southern Europe</v>
      </c>
    </row>
    <row r="587" spans="1:12" x14ac:dyDescent="0.35">
      <c r="A587" t="s">
        <v>27</v>
      </c>
      <c r="B587" t="s">
        <v>17</v>
      </c>
      <c r="C587">
        <v>45.2593220338983</v>
      </c>
      <c r="D587">
        <v>65.593220338983045</v>
      </c>
      <c r="E587">
        <v>85.927118644067789</v>
      </c>
      <c r="F587">
        <v>2050</v>
      </c>
      <c r="G587" t="s">
        <v>163</v>
      </c>
      <c r="H587" t="s">
        <v>75</v>
      </c>
      <c r="I587" t="s">
        <v>94</v>
      </c>
      <c r="J587">
        <f t="shared" si="50"/>
        <v>20.333898305084745</v>
      </c>
      <c r="K587">
        <f t="shared" si="50"/>
        <v>20.333898305084745</v>
      </c>
      <c r="L587" t="str">
        <f>VLOOKUP(A587,Countries!$H$1:$J$43,3)</f>
        <v>4-Southern Europe</v>
      </c>
    </row>
    <row r="588" spans="1:12" x14ac:dyDescent="0.35">
      <c r="A588" t="s">
        <v>27</v>
      </c>
      <c r="B588" t="s">
        <v>17</v>
      </c>
      <c r="C588">
        <v>10.603415559772309</v>
      </c>
      <c r="D588">
        <v>12.049335863377623</v>
      </c>
      <c r="E588">
        <v>13.495256166982937</v>
      </c>
      <c r="F588">
        <v>2050</v>
      </c>
      <c r="G588" t="s">
        <v>163</v>
      </c>
      <c r="H588" t="s">
        <v>75</v>
      </c>
      <c r="I588" t="s">
        <v>95</v>
      </c>
      <c r="J588">
        <f t="shared" si="50"/>
        <v>1.4459203036053143</v>
      </c>
      <c r="K588">
        <f t="shared" si="50"/>
        <v>1.4459203036053143</v>
      </c>
      <c r="L588" t="str">
        <f>VLOOKUP(A588,Countries!$H$1:$J$43,3)</f>
        <v>4-Southern Europe</v>
      </c>
    </row>
    <row r="589" spans="1:12" x14ac:dyDescent="0.35">
      <c r="A589" t="s">
        <v>27</v>
      </c>
      <c r="B589" t="s">
        <v>17</v>
      </c>
      <c r="C589">
        <v>2.7015437392795856</v>
      </c>
      <c r="D589">
        <v>3.0017152658662063</v>
      </c>
      <c r="E589">
        <v>3.301886792452827</v>
      </c>
      <c r="F589">
        <v>2050</v>
      </c>
      <c r="G589" t="s">
        <v>163</v>
      </c>
      <c r="H589" t="s">
        <v>75</v>
      </c>
      <c r="I589" t="s">
        <v>96</v>
      </c>
      <c r="J589">
        <f t="shared" si="50"/>
        <v>0.30017152658662072</v>
      </c>
      <c r="K589">
        <f t="shared" si="50"/>
        <v>0.30017152658662072</v>
      </c>
      <c r="L589" t="str">
        <f>VLOOKUP(A589,Countries!$H$1:$J$43,3)</f>
        <v>4-Southern Europe</v>
      </c>
    </row>
    <row r="590" spans="1:12" x14ac:dyDescent="0.35">
      <c r="A590" t="s">
        <v>27</v>
      </c>
      <c r="B590" t="s">
        <v>17</v>
      </c>
      <c r="C590">
        <v>68.386440677966107</v>
      </c>
      <c r="D590">
        <v>88.813559322033896</v>
      </c>
      <c r="E590">
        <v>109.24067796610169</v>
      </c>
      <c r="F590">
        <v>2050</v>
      </c>
      <c r="G590" t="s">
        <v>164</v>
      </c>
      <c r="H590" t="s">
        <v>75</v>
      </c>
      <c r="I590" t="s">
        <v>94</v>
      </c>
      <c r="J590">
        <f t="shared" si="50"/>
        <v>20.427118644067789</v>
      </c>
      <c r="K590">
        <f t="shared" si="50"/>
        <v>20.427118644067789</v>
      </c>
      <c r="L590" t="str">
        <f>VLOOKUP(A590,Countries!$H$1:$J$43,3)</f>
        <v>4-Southern Europe</v>
      </c>
    </row>
    <row r="591" spans="1:12" x14ac:dyDescent="0.35">
      <c r="A591" t="s">
        <v>27</v>
      </c>
      <c r="B591" t="s">
        <v>17</v>
      </c>
      <c r="C591">
        <v>13.149905123339666</v>
      </c>
      <c r="D591">
        <v>14.61100569259963</v>
      </c>
      <c r="E591">
        <v>16.072106261859592</v>
      </c>
      <c r="F591">
        <v>2050</v>
      </c>
      <c r="G591" t="s">
        <v>164</v>
      </c>
      <c r="H591" t="s">
        <v>75</v>
      </c>
      <c r="I591" t="s">
        <v>95</v>
      </c>
      <c r="J591">
        <f t="shared" si="50"/>
        <v>1.4611005692599637</v>
      </c>
      <c r="K591">
        <f t="shared" si="50"/>
        <v>1.4611005692599619</v>
      </c>
      <c r="L591" t="str">
        <f>VLOOKUP(A591,Countries!$H$1:$J$43,3)</f>
        <v>4-Southern Europe</v>
      </c>
    </row>
    <row r="592" spans="1:12" x14ac:dyDescent="0.35">
      <c r="A592" t="s">
        <v>27</v>
      </c>
      <c r="B592" t="s">
        <v>17</v>
      </c>
      <c r="C592">
        <v>3.2418524871355059</v>
      </c>
      <c r="D592">
        <v>3.6020583190394508</v>
      </c>
      <c r="E592">
        <v>3.9622641509433958</v>
      </c>
      <c r="F592">
        <v>2050</v>
      </c>
      <c r="G592" t="s">
        <v>164</v>
      </c>
      <c r="H592" t="s">
        <v>75</v>
      </c>
      <c r="I592" t="s">
        <v>96</v>
      </c>
      <c r="J592">
        <f t="shared" si="50"/>
        <v>0.36020583190394495</v>
      </c>
      <c r="K592">
        <f t="shared" si="50"/>
        <v>0.36020583190394495</v>
      </c>
      <c r="L592" t="str">
        <f>VLOOKUP(A592,Countries!$H$1:$J$43,3)</f>
        <v>4-Southern Europe</v>
      </c>
    </row>
    <row r="593" spans="1:12" x14ac:dyDescent="0.35">
      <c r="A593" t="s">
        <v>27</v>
      </c>
      <c r="B593" t="s">
        <v>17</v>
      </c>
      <c r="C593">
        <v>-24.057627118644078</v>
      </c>
      <c r="D593">
        <v>-15.932203389830516</v>
      </c>
      <c r="E593">
        <v>-7.806779661016952</v>
      </c>
      <c r="F593">
        <v>2050</v>
      </c>
      <c r="G593" t="s">
        <v>79</v>
      </c>
      <c r="H593" t="s">
        <v>75</v>
      </c>
      <c r="I593" t="s">
        <v>94</v>
      </c>
      <c r="J593">
        <f t="shared" si="50"/>
        <v>8.125423728813562</v>
      </c>
      <c r="K593">
        <f t="shared" si="50"/>
        <v>8.1254237288135638</v>
      </c>
      <c r="L593" t="str">
        <f>VLOOKUP(A593,Countries!$H$1:$J$43,3)</f>
        <v>4-Southern Europe</v>
      </c>
    </row>
    <row r="594" spans="1:12" x14ac:dyDescent="0.35">
      <c r="A594" t="s">
        <v>27</v>
      </c>
      <c r="B594" t="s">
        <v>17</v>
      </c>
      <c r="C594">
        <v>8.4535104364326497</v>
      </c>
      <c r="D594">
        <v>10.436432637571173</v>
      </c>
      <c r="E594">
        <v>12.419354838709696</v>
      </c>
      <c r="F594">
        <v>2050</v>
      </c>
      <c r="G594" t="s">
        <v>79</v>
      </c>
      <c r="H594" t="s">
        <v>75</v>
      </c>
      <c r="I594" t="s">
        <v>95</v>
      </c>
      <c r="J594">
        <f t="shared" si="50"/>
        <v>1.982922201138523</v>
      </c>
      <c r="K594">
        <f t="shared" si="50"/>
        <v>1.982922201138523</v>
      </c>
      <c r="L594" t="str">
        <f>VLOOKUP(A594,Countries!$H$1:$J$43,3)</f>
        <v>4-Southern Europe</v>
      </c>
    </row>
    <row r="595" spans="1:12" x14ac:dyDescent="0.35">
      <c r="A595" t="s">
        <v>27</v>
      </c>
      <c r="B595" t="s">
        <v>17</v>
      </c>
      <c r="C595">
        <v>3.8799313893653489</v>
      </c>
      <c r="D595">
        <v>4.4596912521440792</v>
      </c>
      <c r="E595">
        <v>5.0394511149228096</v>
      </c>
      <c r="F595">
        <v>2050</v>
      </c>
      <c r="G595" t="s">
        <v>79</v>
      </c>
      <c r="H595" t="s">
        <v>75</v>
      </c>
      <c r="I595" t="s">
        <v>96</v>
      </c>
      <c r="J595">
        <f t="shared" si="50"/>
        <v>0.57975986277873037</v>
      </c>
      <c r="K595">
        <f t="shared" si="50"/>
        <v>0.57975986277873037</v>
      </c>
      <c r="L595" t="str">
        <f>VLOOKUP(A595,Countries!$H$1:$J$43,3)</f>
        <v>4-Southern Europe</v>
      </c>
    </row>
    <row r="596" spans="1:12" x14ac:dyDescent="0.35">
      <c r="A596" t="s">
        <v>38</v>
      </c>
      <c r="B596" t="s">
        <v>15</v>
      </c>
      <c r="C596">
        <v>-9.9999999999999982</v>
      </c>
      <c r="D596">
        <v>-7.5000000000000018</v>
      </c>
      <c r="E596">
        <v>-5.0000000000000044</v>
      </c>
      <c r="F596">
        <v>2020</v>
      </c>
      <c r="G596" t="s">
        <v>79</v>
      </c>
      <c r="H596" t="s">
        <v>98</v>
      </c>
      <c r="I596" t="s">
        <v>99</v>
      </c>
      <c r="J596">
        <f t="shared" si="50"/>
        <v>2.4999999999999964</v>
      </c>
      <c r="K596">
        <f t="shared" si="50"/>
        <v>2.4999999999999973</v>
      </c>
      <c r="L596" t="str">
        <f>VLOOKUP(A596,Countries!$H$1:$J$43,3)</f>
        <v>2-Northern Europe</v>
      </c>
    </row>
    <row r="597" spans="1:12" x14ac:dyDescent="0.35">
      <c r="A597" t="s">
        <v>38</v>
      </c>
      <c r="B597" t="s">
        <v>15</v>
      </c>
      <c r="C597">
        <v>-15.000000000000002</v>
      </c>
      <c r="D597">
        <v>-11.249999999999998</v>
      </c>
      <c r="E597">
        <v>-7.4999999999999956</v>
      </c>
      <c r="F597">
        <v>2040</v>
      </c>
      <c r="G597" t="s">
        <v>79</v>
      </c>
      <c r="H597" t="s">
        <v>98</v>
      </c>
      <c r="I597" t="s">
        <v>99</v>
      </c>
      <c r="J597">
        <f t="shared" si="50"/>
        <v>3.7500000000000036</v>
      </c>
      <c r="K597">
        <f t="shared" si="50"/>
        <v>3.7500000000000027</v>
      </c>
      <c r="L597" t="str">
        <f>VLOOKUP(A597,Countries!$H$1:$J$43,3)</f>
        <v>2-Northern Europe</v>
      </c>
    </row>
    <row r="598" spans="1:12" x14ac:dyDescent="0.35">
      <c r="A598" t="s">
        <v>38</v>
      </c>
      <c r="B598" t="s">
        <v>15</v>
      </c>
      <c r="C598">
        <v>-15.000000000000002</v>
      </c>
      <c r="D598">
        <v>-13.75</v>
      </c>
      <c r="E598">
        <v>-12.5</v>
      </c>
      <c r="F598">
        <v>2060</v>
      </c>
      <c r="G598" t="s">
        <v>79</v>
      </c>
      <c r="H598" t="s">
        <v>98</v>
      </c>
      <c r="I598" t="s">
        <v>99</v>
      </c>
      <c r="J598">
        <f t="shared" si="50"/>
        <v>1.2500000000000018</v>
      </c>
      <c r="K598">
        <f t="shared" si="50"/>
        <v>1.25</v>
      </c>
      <c r="L598" t="str">
        <f>VLOOKUP(A598,Countries!$H$1:$J$43,3)</f>
        <v>2-Northern Europe</v>
      </c>
    </row>
    <row r="599" spans="1:12" x14ac:dyDescent="0.35">
      <c r="A599" t="s">
        <v>38</v>
      </c>
      <c r="B599" t="s">
        <v>15</v>
      </c>
      <c r="C599">
        <v>-12.5</v>
      </c>
      <c r="D599">
        <v>-12.5</v>
      </c>
      <c r="E599">
        <v>-12.5</v>
      </c>
      <c r="F599">
        <v>2080</v>
      </c>
      <c r="G599" t="s">
        <v>79</v>
      </c>
      <c r="H599" t="s">
        <v>98</v>
      </c>
      <c r="I599" t="s">
        <v>99</v>
      </c>
      <c r="J599">
        <f t="shared" si="50"/>
        <v>0</v>
      </c>
      <c r="K599">
        <f t="shared" si="50"/>
        <v>0</v>
      </c>
      <c r="L599" t="str">
        <f>VLOOKUP(A599,Countries!$H$1:$J$43,3)</f>
        <v>2-Northern Europe</v>
      </c>
    </row>
    <row r="600" spans="1:12" x14ac:dyDescent="0.35">
      <c r="A600" t="s">
        <v>38</v>
      </c>
      <c r="B600" t="s">
        <v>15</v>
      </c>
      <c r="C600">
        <v>-2.0833333333333259</v>
      </c>
      <c r="D600">
        <v>-1.041666666666663</v>
      </c>
      <c r="E600">
        <v>0</v>
      </c>
      <c r="F600">
        <v>2020</v>
      </c>
      <c r="G600" t="s">
        <v>79</v>
      </c>
      <c r="H600" t="s">
        <v>98</v>
      </c>
      <c r="I600" t="s">
        <v>99</v>
      </c>
      <c r="J600">
        <f t="shared" si="50"/>
        <v>1.041666666666663</v>
      </c>
      <c r="K600">
        <f t="shared" si="50"/>
        <v>1.041666666666663</v>
      </c>
      <c r="L600" t="str">
        <f>VLOOKUP(A600,Countries!$H$1:$J$43,3)</f>
        <v>2-Northern Europe</v>
      </c>
    </row>
    <row r="601" spans="1:12" x14ac:dyDescent="0.35">
      <c r="A601" t="s">
        <v>38</v>
      </c>
      <c r="B601" t="s">
        <v>15</v>
      </c>
      <c r="C601">
        <v>-6.2499999999999964</v>
      </c>
      <c r="D601">
        <v>-3.1249999999999982</v>
      </c>
      <c r="E601">
        <v>0</v>
      </c>
      <c r="F601">
        <v>2040</v>
      </c>
      <c r="G601" t="s">
        <v>79</v>
      </c>
      <c r="H601" t="s">
        <v>98</v>
      </c>
      <c r="I601" t="s">
        <v>99</v>
      </c>
      <c r="J601">
        <f t="shared" si="50"/>
        <v>3.1249999999999982</v>
      </c>
      <c r="K601">
        <f t="shared" si="50"/>
        <v>3.1249999999999982</v>
      </c>
      <c r="L601" t="str">
        <f>VLOOKUP(A601,Countries!$H$1:$J$43,3)</f>
        <v>2-Northern Europe</v>
      </c>
    </row>
    <row r="602" spans="1:12" x14ac:dyDescent="0.35">
      <c r="A602" t="s">
        <v>38</v>
      </c>
      <c r="B602" t="s">
        <v>15</v>
      </c>
      <c r="C602">
        <v>-16.666666666666664</v>
      </c>
      <c r="D602">
        <v>-11.594202898550723</v>
      </c>
      <c r="E602">
        <v>-6.5217391304347796</v>
      </c>
      <c r="F602">
        <v>2060</v>
      </c>
      <c r="G602" t="s">
        <v>79</v>
      </c>
      <c r="H602" t="s">
        <v>98</v>
      </c>
      <c r="I602" t="s">
        <v>99</v>
      </c>
      <c r="J602">
        <f t="shared" si="50"/>
        <v>5.0724637681159415</v>
      </c>
      <c r="K602">
        <f t="shared" si="50"/>
        <v>5.0724637681159432</v>
      </c>
      <c r="L602" t="str">
        <f>VLOOKUP(A602,Countries!$H$1:$J$43,3)</f>
        <v>2-Northern Europe</v>
      </c>
    </row>
    <row r="603" spans="1:12" x14ac:dyDescent="0.35">
      <c r="A603" t="s">
        <v>38</v>
      </c>
      <c r="B603" t="s">
        <v>15</v>
      </c>
      <c r="C603">
        <v>-20.833333333333336</v>
      </c>
      <c r="D603">
        <v>-15.85144927536232</v>
      </c>
      <c r="E603">
        <v>-10.869565217391305</v>
      </c>
      <c r="F603">
        <v>2080</v>
      </c>
      <c r="G603" t="s">
        <v>79</v>
      </c>
      <c r="H603" t="s">
        <v>98</v>
      </c>
      <c r="I603" t="s">
        <v>99</v>
      </c>
      <c r="J603">
        <f t="shared" si="50"/>
        <v>4.9818840579710155</v>
      </c>
      <c r="K603">
        <f t="shared" si="50"/>
        <v>4.9818840579710155</v>
      </c>
      <c r="L603" t="str">
        <f>VLOOKUP(A603,Countries!$H$1:$J$43,3)</f>
        <v>2-Northern Europe</v>
      </c>
    </row>
    <row r="604" spans="1:12" x14ac:dyDescent="0.35">
      <c r="A604" t="s">
        <v>38</v>
      </c>
      <c r="B604" t="s">
        <v>23</v>
      </c>
      <c r="C604">
        <v>7.6923076923077041</v>
      </c>
      <c r="D604">
        <v>9.2383107088989576</v>
      </c>
      <c r="E604">
        <v>10.784313725490211</v>
      </c>
      <c r="F604">
        <v>2020</v>
      </c>
      <c r="G604" t="s">
        <v>79</v>
      </c>
      <c r="H604" t="s">
        <v>98</v>
      </c>
      <c r="I604" t="s">
        <v>99</v>
      </c>
      <c r="J604">
        <f t="shared" si="50"/>
        <v>1.5460030165912535</v>
      </c>
      <c r="K604">
        <f t="shared" si="50"/>
        <v>1.5460030165912535</v>
      </c>
      <c r="L604" t="str">
        <f>VLOOKUP(A604,Countries!$H$1:$J$43,3)</f>
        <v>2-Northern Europe</v>
      </c>
    </row>
    <row r="605" spans="1:12" x14ac:dyDescent="0.35">
      <c r="A605" t="s">
        <v>38</v>
      </c>
      <c r="B605" t="s">
        <v>23</v>
      </c>
      <c r="C605">
        <v>12.087912087912084</v>
      </c>
      <c r="D605">
        <v>14.867485455720752</v>
      </c>
      <c r="E605">
        <v>17.64705882352942</v>
      </c>
      <c r="F605">
        <v>2040</v>
      </c>
      <c r="G605" t="s">
        <v>79</v>
      </c>
      <c r="H605" t="s">
        <v>98</v>
      </c>
      <c r="I605" t="s">
        <v>99</v>
      </c>
      <c r="J605">
        <f t="shared" si="50"/>
        <v>2.779573367808668</v>
      </c>
      <c r="K605">
        <f t="shared" si="50"/>
        <v>2.779573367808668</v>
      </c>
      <c r="L605" t="str">
        <f>VLOOKUP(A605,Countries!$H$1:$J$43,3)</f>
        <v>2-Northern Europe</v>
      </c>
    </row>
    <row r="606" spans="1:12" x14ac:dyDescent="0.35">
      <c r="A606" t="s">
        <v>38</v>
      </c>
      <c r="B606" t="s">
        <v>23</v>
      </c>
      <c r="C606">
        <v>14.285714285714294</v>
      </c>
      <c r="D606">
        <v>17.92717086834735</v>
      </c>
      <c r="E606">
        <v>21.568627450980404</v>
      </c>
      <c r="F606">
        <v>2060</v>
      </c>
      <c r="G606" t="s">
        <v>79</v>
      </c>
      <c r="H606" t="s">
        <v>98</v>
      </c>
      <c r="I606" t="s">
        <v>99</v>
      </c>
      <c r="J606">
        <f t="shared" si="50"/>
        <v>3.6414565826330563</v>
      </c>
      <c r="K606">
        <f t="shared" si="50"/>
        <v>3.6414565826330545</v>
      </c>
      <c r="L606" t="str">
        <f>VLOOKUP(A606,Countries!$H$1:$J$43,3)</f>
        <v>2-Northern Europe</v>
      </c>
    </row>
    <row r="607" spans="1:12" x14ac:dyDescent="0.35">
      <c r="A607" t="s">
        <v>38</v>
      </c>
      <c r="B607" t="s">
        <v>23</v>
      </c>
      <c r="C607">
        <v>10.989010989010989</v>
      </c>
      <c r="D607">
        <v>16.278819219995697</v>
      </c>
      <c r="E607">
        <v>21.568627450980404</v>
      </c>
      <c r="F607">
        <v>2080</v>
      </c>
      <c r="G607" t="s">
        <v>79</v>
      </c>
      <c r="H607" t="s">
        <v>98</v>
      </c>
      <c r="I607" t="s">
        <v>99</v>
      </c>
      <c r="J607">
        <f t="shared" si="50"/>
        <v>5.2898082309847076</v>
      </c>
      <c r="K607">
        <f t="shared" si="50"/>
        <v>5.2898082309847076</v>
      </c>
      <c r="L607" t="str">
        <f>VLOOKUP(A607,Countries!$H$1:$J$43,3)</f>
        <v>2-Northern Europe</v>
      </c>
    </row>
    <row r="608" spans="1:12" x14ac:dyDescent="0.35">
      <c r="A608" t="s">
        <v>38</v>
      </c>
      <c r="B608" t="s">
        <v>12</v>
      </c>
      <c r="C608">
        <v>6.8965517241379377</v>
      </c>
      <c r="D608">
        <v>7.6149425287356349</v>
      </c>
      <c r="E608">
        <v>8.3333333333333321</v>
      </c>
      <c r="F608">
        <v>2020</v>
      </c>
      <c r="G608" t="s">
        <v>79</v>
      </c>
      <c r="H608" t="s">
        <v>98</v>
      </c>
      <c r="I608" t="s">
        <v>99</v>
      </c>
      <c r="J608">
        <f t="shared" si="50"/>
        <v>0.71839080459769722</v>
      </c>
      <c r="K608">
        <f t="shared" si="50"/>
        <v>0.71839080459769722</v>
      </c>
      <c r="L608" t="str">
        <f>VLOOKUP(A608,Countries!$H$1:$J$43,3)</f>
        <v>2-Northern Europe</v>
      </c>
    </row>
    <row r="609" spans="1:12" x14ac:dyDescent="0.35">
      <c r="A609" t="s">
        <v>38</v>
      </c>
      <c r="B609" t="s">
        <v>12</v>
      </c>
      <c r="C609">
        <v>5.1724137931034457</v>
      </c>
      <c r="D609">
        <v>5.919540229885059</v>
      </c>
      <c r="E609">
        <v>6.6666666666666723</v>
      </c>
      <c r="F609">
        <v>2040</v>
      </c>
      <c r="G609" t="s">
        <v>79</v>
      </c>
      <c r="H609" t="s">
        <v>98</v>
      </c>
      <c r="I609" t="s">
        <v>99</v>
      </c>
      <c r="J609">
        <f t="shared" si="50"/>
        <v>0.74712643678161328</v>
      </c>
      <c r="K609">
        <f t="shared" si="50"/>
        <v>0.74712643678161328</v>
      </c>
      <c r="L609" t="str">
        <f>VLOOKUP(A609,Countries!$H$1:$J$43,3)</f>
        <v>2-Northern Europe</v>
      </c>
    </row>
    <row r="610" spans="1:12" x14ac:dyDescent="0.35">
      <c r="A610" t="s">
        <v>38</v>
      </c>
      <c r="B610" t="s">
        <v>12</v>
      </c>
      <c r="C610">
        <v>6.8965517241379377</v>
      </c>
      <c r="D610">
        <v>7.6149425287356349</v>
      </c>
      <c r="E610">
        <v>8.3333333333333321</v>
      </c>
      <c r="F610">
        <v>2060</v>
      </c>
      <c r="G610" t="s">
        <v>79</v>
      </c>
      <c r="H610" t="s">
        <v>98</v>
      </c>
      <c r="I610" t="s">
        <v>99</v>
      </c>
      <c r="J610">
        <f t="shared" si="50"/>
        <v>0.71839080459769722</v>
      </c>
      <c r="K610">
        <f t="shared" si="50"/>
        <v>0.71839080459769722</v>
      </c>
      <c r="L610" t="str">
        <f>VLOOKUP(A610,Countries!$H$1:$J$43,3)</f>
        <v>2-Northern Europe</v>
      </c>
    </row>
    <row r="611" spans="1:12" x14ac:dyDescent="0.35">
      <c r="A611" t="s">
        <v>38</v>
      </c>
      <c r="B611" t="s">
        <v>12</v>
      </c>
      <c r="C611">
        <v>6.8965517241379377</v>
      </c>
      <c r="D611">
        <v>7.6149425287356349</v>
      </c>
      <c r="E611">
        <v>8.3333333333333321</v>
      </c>
      <c r="F611">
        <v>2080</v>
      </c>
      <c r="G611" t="s">
        <v>79</v>
      </c>
      <c r="H611" t="s">
        <v>98</v>
      </c>
      <c r="I611" t="s">
        <v>99</v>
      </c>
      <c r="J611">
        <f t="shared" si="50"/>
        <v>0.71839080459769722</v>
      </c>
      <c r="K611">
        <f t="shared" si="50"/>
        <v>0.71839080459769722</v>
      </c>
      <c r="L611" t="str">
        <f>VLOOKUP(A611,Countries!$H$1:$J$43,3)</f>
        <v>2-Northern Europe</v>
      </c>
    </row>
    <row r="612" spans="1:12" x14ac:dyDescent="0.35">
      <c r="A612" t="s">
        <v>38</v>
      </c>
      <c r="B612" t="s">
        <v>15</v>
      </c>
      <c r="C612">
        <v>-9.9999999999999982</v>
      </c>
      <c r="D612">
        <v>-8.7499999999999964</v>
      </c>
      <c r="E612">
        <v>-7.4999999999999956</v>
      </c>
      <c r="F612">
        <v>2020</v>
      </c>
      <c r="G612" t="s">
        <v>164</v>
      </c>
      <c r="H612" t="s">
        <v>98</v>
      </c>
      <c r="I612" t="s">
        <v>99</v>
      </c>
      <c r="J612">
        <f t="shared" si="50"/>
        <v>1.2500000000000018</v>
      </c>
      <c r="K612">
        <f t="shared" si="50"/>
        <v>1.2500000000000009</v>
      </c>
      <c r="L612" t="str">
        <f>VLOOKUP(A612,Countries!$H$1:$J$43,3)</f>
        <v>2-Northern Europe</v>
      </c>
    </row>
    <row r="613" spans="1:12" x14ac:dyDescent="0.35">
      <c r="A613" t="s">
        <v>38</v>
      </c>
      <c r="B613" t="s">
        <v>15</v>
      </c>
      <c r="C613">
        <v>-15.000000000000002</v>
      </c>
      <c r="D613">
        <v>-10.000000000000004</v>
      </c>
      <c r="E613">
        <v>-5.0000000000000044</v>
      </c>
      <c r="F613">
        <v>2040</v>
      </c>
      <c r="G613" t="s">
        <v>164</v>
      </c>
      <c r="H613" t="s">
        <v>98</v>
      </c>
      <c r="I613" t="s">
        <v>99</v>
      </c>
      <c r="J613">
        <f t="shared" si="50"/>
        <v>4.9999999999999982</v>
      </c>
      <c r="K613">
        <f t="shared" si="50"/>
        <v>4.9999999999999991</v>
      </c>
      <c r="L613" t="str">
        <f>VLOOKUP(A613,Countries!$H$1:$J$43,3)</f>
        <v>2-Northern Europe</v>
      </c>
    </row>
    <row r="614" spans="1:12" x14ac:dyDescent="0.35">
      <c r="A614" t="s">
        <v>38</v>
      </c>
      <c r="B614" t="s">
        <v>15</v>
      </c>
      <c r="C614">
        <v>-15.000000000000002</v>
      </c>
      <c r="D614">
        <v>-10.000000000000004</v>
      </c>
      <c r="E614">
        <v>-5.0000000000000044</v>
      </c>
      <c r="F614">
        <v>2060</v>
      </c>
      <c r="G614" t="s">
        <v>164</v>
      </c>
      <c r="H614" t="s">
        <v>98</v>
      </c>
      <c r="I614" t="s">
        <v>99</v>
      </c>
      <c r="J614">
        <f t="shared" si="50"/>
        <v>4.9999999999999982</v>
      </c>
      <c r="K614">
        <f t="shared" si="50"/>
        <v>4.9999999999999991</v>
      </c>
      <c r="L614" t="str">
        <f>VLOOKUP(A614,Countries!$H$1:$J$43,3)</f>
        <v>2-Northern Europe</v>
      </c>
    </row>
    <row r="615" spans="1:12" x14ac:dyDescent="0.35">
      <c r="A615" t="s">
        <v>38</v>
      </c>
      <c r="B615" t="s">
        <v>15</v>
      </c>
      <c r="C615">
        <v>-15.000000000000002</v>
      </c>
      <c r="D615">
        <v>-13.75</v>
      </c>
      <c r="E615">
        <v>-12.5</v>
      </c>
      <c r="F615">
        <v>2080</v>
      </c>
      <c r="G615" t="s">
        <v>164</v>
      </c>
      <c r="H615" t="s">
        <v>98</v>
      </c>
      <c r="I615" t="s">
        <v>99</v>
      </c>
      <c r="J615">
        <f t="shared" si="50"/>
        <v>1.2500000000000018</v>
      </c>
      <c r="K615">
        <f t="shared" si="50"/>
        <v>1.25</v>
      </c>
      <c r="L615" t="str">
        <f>VLOOKUP(A615,Countries!$H$1:$J$43,3)</f>
        <v>2-Northern Europe</v>
      </c>
    </row>
    <row r="616" spans="1:12" x14ac:dyDescent="0.35">
      <c r="A616" t="s">
        <v>38</v>
      </c>
      <c r="B616" t="s">
        <v>15</v>
      </c>
      <c r="C616">
        <v>-2.1739130434782532</v>
      </c>
      <c r="D616">
        <v>-2.1286231884057898</v>
      </c>
      <c r="E616">
        <v>-2.0833333333333259</v>
      </c>
      <c r="F616">
        <v>2020</v>
      </c>
      <c r="G616" t="s">
        <v>164</v>
      </c>
      <c r="H616" t="s">
        <v>98</v>
      </c>
      <c r="I616" t="s">
        <v>99</v>
      </c>
      <c r="J616">
        <f t="shared" si="50"/>
        <v>4.5289855072463414E-2</v>
      </c>
      <c r="K616">
        <f t="shared" si="50"/>
        <v>4.5289855072463858E-2</v>
      </c>
      <c r="L616" t="str">
        <f>VLOOKUP(A616,Countries!$H$1:$J$43,3)</f>
        <v>2-Northern Europe</v>
      </c>
    </row>
    <row r="617" spans="1:12" x14ac:dyDescent="0.35">
      <c r="A617" t="s">
        <v>38</v>
      </c>
      <c r="B617" t="s">
        <v>15</v>
      </c>
      <c r="C617">
        <v>-6.2499999999999964</v>
      </c>
      <c r="D617">
        <v>-5.298913043478251</v>
      </c>
      <c r="E617">
        <v>-4.3478260869565064</v>
      </c>
      <c r="F617">
        <v>2040</v>
      </c>
      <c r="G617" t="s">
        <v>164</v>
      </c>
      <c r="H617" t="s">
        <v>98</v>
      </c>
      <c r="I617" t="s">
        <v>99</v>
      </c>
      <c r="J617">
        <f t="shared" si="50"/>
        <v>0.95108695652174546</v>
      </c>
      <c r="K617">
        <f t="shared" si="50"/>
        <v>0.95108695652174458</v>
      </c>
      <c r="L617" t="str">
        <f>VLOOKUP(A617,Countries!$H$1:$J$43,3)</f>
        <v>2-Northern Europe</v>
      </c>
    </row>
    <row r="618" spans="1:12" x14ac:dyDescent="0.35">
      <c r="A618" t="s">
        <v>38</v>
      </c>
      <c r="B618" t="s">
        <v>15</v>
      </c>
      <c r="C618">
        <v>-16.666666666666664</v>
      </c>
      <c r="D618">
        <v>-12.681159420289848</v>
      </c>
      <c r="E618">
        <v>-8.6956521739130324</v>
      </c>
      <c r="F618">
        <v>2060</v>
      </c>
      <c r="G618" t="s">
        <v>164</v>
      </c>
      <c r="H618" t="s">
        <v>98</v>
      </c>
      <c r="I618" t="s">
        <v>99</v>
      </c>
      <c r="J618">
        <f t="shared" si="50"/>
        <v>3.985507246376816</v>
      </c>
      <c r="K618">
        <f t="shared" si="50"/>
        <v>3.985507246376816</v>
      </c>
      <c r="L618" t="str">
        <f>VLOOKUP(A618,Countries!$H$1:$J$43,3)</f>
        <v>2-Northern Europe</v>
      </c>
    </row>
    <row r="619" spans="1:12" x14ac:dyDescent="0.35">
      <c r="A619" t="s">
        <v>38</v>
      </c>
      <c r="B619" t="s">
        <v>15</v>
      </c>
      <c r="C619">
        <v>-20.833333333333336</v>
      </c>
      <c r="D619">
        <v>-14.764492753623184</v>
      </c>
      <c r="E619">
        <v>-8.6956521739130324</v>
      </c>
      <c r="F619">
        <v>2080</v>
      </c>
      <c r="G619" t="s">
        <v>164</v>
      </c>
      <c r="H619" t="s">
        <v>98</v>
      </c>
      <c r="I619" t="s">
        <v>99</v>
      </c>
      <c r="J619">
        <f t="shared" ref="J619:K682" si="51">D619-C619</f>
        <v>6.0688405797101517</v>
      </c>
      <c r="K619">
        <f t="shared" si="51"/>
        <v>6.0688405797101517</v>
      </c>
      <c r="L619" t="str">
        <f>VLOOKUP(A619,Countries!$H$1:$J$43,3)</f>
        <v>2-Northern Europe</v>
      </c>
    </row>
    <row r="620" spans="1:12" x14ac:dyDescent="0.35">
      <c r="A620" t="s">
        <v>38</v>
      </c>
      <c r="B620" t="s">
        <v>23</v>
      </c>
      <c r="C620">
        <v>7.6923076923077041</v>
      </c>
      <c r="D620">
        <v>7.6923076923077041</v>
      </c>
      <c r="E620">
        <v>7.6923076923077041</v>
      </c>
      <c r="F620">
        <v>2020</v>
      </c>
      <c r="G620" t="s">
        <v>164</v>
      </c>
      <c r="H620" t="s">
        <v>98</v>
      </c>
      <c r="I620" t="s">
        <v>99</v>
      </c>
      <c r="J620">
        <f t="shared" si="51"/>
        <v>0</v>
      </c>
      <c r="K620">
        <f t="shared" si="51"/>
        <v>0</v>
      </c>
      <c r="L620" t="str">
        <f>VLOOKUP(A620,Countries!$H$1:$J$43,3)</f>
        <v>2-Northern Europe</v>
      </c>
    </row>
    <row r="621" spans="1:12" x14ac:dyDescent="0.35">
      <c r="A621" t="s">
        <v>38</v>
      </c>
      <c r="B621" t="s">
        <v>23</v>
      </c>
      <c r="C621">
        <v>12.087912087912084</v>
      </c>
      <c r="D621">
        <v>13.736263736263737</v>
      </c>
      <c r="E621">
        <v>15.384615384615389</v>
      </c>
      <c r="F621">
        <v>2040</v>
      </c>
      <c r="G621" t="s">
        <v>164</v>
      </c>
      <c r="H621" t="s">
        <v>98</v>
      </c>
      <c r="I621" t="s">
        <v>99</v>
      </c>
      <c r="J621">
        <f t="shared" si="51"/>
        <v>1.6483516483516532</v>
      </c>
      <c r="K621">
        <f t="shared" si="51"/>
        <v>1.6483516483516514</v>
      </c>
      <c r="L621" t="str">
        <f>VLOOKUP(A621,Countries!$H$1:$J$43,3)</f>
        <v>2-Northern Europe</v>
      </c>
    </row>
    <row r="622" spans="1:12" x14ac:dyDescent="0.35">
      <c r="A622" t="s">
        <v>38</v>
      </c>
      <c r="B622" t="s">
        <v>23</v>
      </c>
      <c r="C622">
        <v>14.285714285714294</v>
      </c>
      <c r="D622">
        <v>18.681318681318682</v>
      </c>
      <c r="E622">
        <v>23.076923076923073</v>
      </c>
      <c r="F622">
        <v>2060</v>
      </c>
      <c r="G622" t="s">
        <v>164</v>
      </c>
      <c r="H622" t="s">
        <v>98</v>
      </c>
      <c r="I622" t="s">
        <v>99</v>
      </c>
      <c r="J622">
        <f t="shared" si="51"/>
        <v>4.3956043956043889</v>
      </c>
      <c r="K622">
        <f t="shared" si="51"/>
        <v>4.3956043956043906</v>
      </c>
      <c r="L622" t="str">
        <f>VLOOKUP(A622,Countries!$H$1:$J$43,3)</f>
        <v>2-Northern Europe</v>
      </c>
    </row>
    <row r="623" spans="1:12" x14ac:dyDescent="0.35">
      <c r="A623" t="s">
        <v>38</v>
      </c>
      <c r="B623" t="s">
        <v>23</v>
      </c>
      <c r="C623">
        <v>10.989010989010989</v>
      </c>
      <c r="D623">
        <v>12.087912087912095</v>
      </c>
      <c r="E623">
        <v>13.186813186813199</v>
      </c>
      <c r="F623">
        <v>2080</v>
      </c>
      <c r="G623" t="s">
        <v>164</v>
      </c>
      <c r="H623" t="s">
        <v>98</v>
      </c>
      <c r="I623" t="s">
        <v>99</v>
      </c>
      <c r="J623">
        <f t="shared" si="51"/>
        <v>1.0989010989011057</v>
      </c>
      <c r="K623">
        <f t="shared" si="51"/>
        <v>1.0989010989011039</v>
      </c>
      <c r="L623" t="str">
        <f>VLOOKUP(A623,Countries!$H$1:$J$43,3)</f>
        <v>2-Northern Europe</v>
      </c>
    </row>
    <row r="624" spans="1:12" x14ac:dyDescent="0.35">
      <c r="A624" t="s">
        <v>38</v>
      </c>
      <c r="B624" t="s">
        <v>12</v>
      </c>
      <c r="C624">
        <v>0</v>
      </c>
      <c r="D624">
        <v>3.4482758620689689</v>
      </c>
      <c r="E624">
        <v>6.8965517241379377</v>
      </c>
      <c r="F624">
        <v>2020</v>
      </c>
      <c r="G624" t="s">
        <v>164</v>
      </c>
      <c r="H624" t="s">
        <v>98</v>
      </c>
      <c r="I624" t="s">
        <v>99</v>
      </c>
      <c r="J624">
        <f t="shared" si="51"/>
        <v>3.4482758620689689</v>
      </c>
      <c r="K624">
        <f t="shared" si="51"/>
        <v>3.4482758620689689</v>
      </c>
      <c r="L624" t="str">
        <f>VLOOKUP(A624,Countries!$H$1:$J$43,3)</f>
        <v>2-Northern Europe</v>
      </c>
    </row>
    <row r="625" spans="1:12" x14ac:dyDescent="0.35">
      <c r="A625" t="s">
        <v>38</v>
      </c>
      <c r="B625" t="s">
        <v>12</v>
      </c>
      <c r="C625">
        <v>1.7241379310344922</v>
      </c>
      <c r="D625">
        <v>3.4482758620689689</v>
      </c>
      <c r="E625">
        <v>5.1724137931034457</v>
      </c>
      <c r="F625">
        <v>2040</v>
      </c>
      <c r="G625" t="s">
        <v>164</v>
      </c>
      <c r="H625" t="s">
        <v>98</v>
      </c>
      <c r="I625" t="s">
        <v>99</v>
      </c>
      <c r="J625">
        <f t="shared" si="51"/>
        <v>1.7241379310344767</v>
      </c>
      <c r="K625">
        <f t="shared" si="51"/>
        <v>1.7241379310344769</v>
      </c>
      <c r="L625" t="str">
        <f>VLOOKUP(A625,Countries!$H$1:$J$43,3)</f>
        <v>2-Northern Europe</v>
      </c>
    </row>
    <row r="626" spans="1:12" x14ac:dyDescent="0.35">
      <c r="A626" t="s">
        <v>38</v>
      </c>
      <c r="B626" t="s">
        <v>12</v>
      </c>
      <c r="C626">
        <v>3.4482758620689689</v>
      </c>
      <c r="D626">
        <v>5.1724137931034537</v>
      </c>
      <c r="E626">
        <v>6.8965517241379377</v>
      </c>
      <c r="F626">
        <v>2060</v>
      </c>
      <c r="G626" t="s">
        <v>164</v>
      </c>
      <c r="H626" t="s">
        <v>98</v>
      </c>
      <c r="I626" t="s">
        <v>99</v>
      </c>
      <c r="J626">
        <f t="shared" si="51"/>
        <v>1.7241379310344849</v>
      </c>
      <c r="K626">
        <f t="shared" si="51"/>
        <v>1.724137931034484</v>
      </c>
      <c r="L626" t="str">
        <f>VLOOKUP(A626,Countries!$H$1:$J$43,3)</f>
        <v>2-Northern Europe</v>
      </c>
    </row>
    <row r="627" spans="1:12" x14ac:dyDescent="0.35">
      <c r="A627" t="s">
        <v>38</v>
      </c>
      <c r="B627" t="s">
        <v>12</v>
      </c>
      <c r="C627">
        <v>5.1724137931034457</v>
      </c>
      <c r="D627">
        <v>6.0344827586206922</v>
      </c>
      <c r="E627">
        <v>6.8965517241379377</v>
      </c>
      <c r="F627">
        <v>2080</v>
      </c>
      <c r="G627" t="s">
        <v>164</v>
      </c>
      <c r="H627" t="s">
        <v>98</v>
      </c>
      <c r="I627" t="s">
        <v>99</v>
      </c>
      <c r="J627">
        <f t="shared" si="51"/>
        <v>0.86206896551724643</v>
      </c>
      <c r="K627">
        <f t="shared" si="51"/>
        <v>0.86206896551724554</v>
      </c>
      <c r="L627" t="str">
        <f>VLOOKUP(A627,Countries!$H$1:$J$43,3)</f>
        <v>2-Northern Europe</v>
      </c>
    </row>
    <row r="628" spans="1:12" x14ac:dyDescent="0.35">
      <c r="A628" t="s">
        <v>38</v>
      </c>
      <c r="B628" t="s">
        <v>12</v>
      </c>
      <c r="C628">
        <v>6.8965517241379377</v>
      </c>
      <c r="D628">
        <v>7.7586206896551762</v>
      </c>
      <c r="E628">
        <v>8.6206896551724146</v>
      </c>
      <c r="F628">
        <v>2020</v>
      </c>
      <c r="G628" t="s">
        <v>79</v>
      </c>
      <c r="H628" t="s">
        <v>98</v>
      </c>
      <c r="I628" t="s">
        <v>100</v>
      </c>
      <c r="J628">
        <f t="shared" si="51"/>
        <v>0.86206896551723844</v>
      </c>
      <c r="K628">
        <f t="shared" si="51"/>
        <v>0.86206896551723844</v>
      </c>
      <c r="L628" t="str">
        <f>VLOOKUP(A628,Countries!$H$1:$J$43,3)</f>
        <v>2-Northern Europe</v>
      </c>
    </row>
    <row r="629" spans="1:12" x14ac:dyDescent="0.35">
      <c r="A629" t="s">
        <v>38</v>
      </c>
      <c r="B629" t="s">
        <v>12</v>
      </c>
      <c r="C629">
        <v>13.793103448275859</v>
      </c>
      <c r="D629">
        <v>13.793103448275859</v>
      </c>
      <c r="E629">
        <v>13.793103448275859</v>
      </c>
      <c r="F629">
        <v>2040</v>
      </c>
      <c r="G629" t="s">
        <v>79</v>
      </c>
      <c r="H629" t="s">
        <v>98</v>
      </c>
      <c r="I629" t="s">
        <v>100</v>
      </c>
      <c r="J629">
        <f t="shared" si="51"/>
        <v>0</v>
      </c>
      <c r="K629">
        <f t="shared" si="51"/>
        <v>0</v>
      </c>
      <c r="L629" t="str">
        <f>VLOOKUP(A629,Countries!$H$1:$J$43,3)</f>
        <v>2-Northern Europe</v>
      </c>
    </row>
    <row r="630" spans="1:12" x14ac:dyDescent="0.35">
      <c r="A630" t="s">
        <v>38</v>
      </c>
      <c r="B630" t="s">
        <v>12</v>
      </c>
      <c r="C630">
        <v>17.241379310344829</v>
      </c>
      <c r="D630">
        <v>18.103448275862075</v>
      </c>
      <c r="E630">
        <v>18.96551724137932</v>
      </c>
      <c r="F630">
        <v>2060</v>
      </c>
      <c r="G630" t="s">
        <v>79</v>
      </c>
      <c r="H630" t="s">
        <v>98</v>
      </c>
      <c r="I630" t="s">
        <v>100</v>
      </c>
      <c r="J630">
        <f t="shared" si="51"/>
        <v>0.86206896551724554</v>
      </c>
      <c r="K630">
        <f t="shared" si="51"/>
        <v>0.86206896551724554</v>
      </c>
      <c r="L630" t="str">
        <f>VLOOKUP(A630,Countries!$H$1:$J$43,3)</f>
        <v>2-Northern Europe</v>
      </c>
    </row>
    <row r="631" spans="1:12" x14ac:dyDescent="0.35">
      <c r="A631" t="s">
        <v>38</v>
      </c>
      <c r="B631" t="s">
        <v>12</v>
      </c>
      <c r="C631">
        <v>17.241379310344829</v>
      </c>
      <c r="D631">
        <v>17.241379310344829</v>
      </c>
      <c r="E631">
        <v>17.241379310344829</v>
      </c>
      <c r="F631">
        <v>2080</v>
      </c>
      <c r="G631" t="s">
        <v>79</v>
      </c>
      <c r="H631" t="s">
        <v>98</v>
      </c>
      <c r="I631" t="s">
        <v>100</v>
      </c>
      <c r="J631">
        <f t="shared" si="51"/>
        <v>0</v>
      </c>
      <c r="K631">
        <f t="shared" si="51"/>
        <v>0</v>
      </c>
      <c r="L631" t="str">
        <f>VLOOKUP(A631,Countries!$H$1:$J$43,3)</f>
        <v>2-Northern Europe</v>
      </c>
    </row>
    <row r="632" spans="1:12" x14ac:dyDescent="0.35">
      <c r="A632" t="s">
        <v>38</v>
      </c>
      <c r="B632" t="s">
        <v>12</v>
      </c>
      <c r="C632">
        <v>3.4482758620689689</v>
      </c>
      <c r="D632">
        <v>3.4482758620689689</v>
      </c>
      <c r="E632">
        <v>3.4482758620689689</v>
      </c>
      <c r="F632">
        <v>2020</v>
      </c>
      <c r="G632" t="s">
        <v>79</v>
      </c>
      <c r="H632" t="s">
        <v>98</v>
      </c>
      <c r="I632" t="s">
        <v>100</v>
      </c>
      <c r="J632">
        <f t="shared" si="51"/>
        <v>0</v>
      </c>
      <c r="K632">
        <f t="shared" si="51"/>
        <v>0</v>
      </c>
      <c r="L632" t="str">
        <f>VLOOKUP(A632,Countries!$H$1:$J$43,3)</f>
        <v>2-Northern Europe</v>
      </c>
    </row>
    <row r="633" spans="1:12" x14ac:dyDescent="0.35">
      <c r="A633" t="s">
        <v>38</v>
      </c>
      <c r="B633" t="s">
        <v>12</v>
      </c>
      <c r="C633">
        <v>5.1724137931034457</v>
      </c>
      <c r="D633">
        <v>5.1724137931034457</v>
      </c>
      <c r="E633">
        <v>5.1724137931034457</v>
      </c>
      <c r="F633">
        <v>2040</v>
      </c>
      <c r="G633" t="s">
        <v>79</v>
      </c>
      <c r="H633" t="s">
        <v>98</v>
      </c>
      <c r="I633" t="s">
        <v>100</v>
      </c>
      <c r="J633">
        <f t="shared" si="51"/>
        <v>0</v>
      </c>
      <c r="K633">
        <f t="shared" si="51"/>
        <v>0</v>
      </c>
      <c r="L633" t="str">
        <f>VLOOKUP(A633,Countries!$H$1:$J$43,3)</f>
        <v>2-Northern Europe</v>
      </c>
    </row>
    <row r="634" spans="1:12" x14ac:dyDescent="0.35">
      <c r="A634" t="s">
        <v>38</v>
      </c>
      <c r="B634" t="s">
        <v>12</v>
      </c>
      <c r="C634">
        <v>8.6206896551724146</v>
      </c>
      <c r="D634">
        <v>9.4827586206896601</v>
      </c>
      <c r="E634">
        <v>10.344827586206906</v>
      </c>
      <c r="F634">
        <v>2060</v>
      </c>
      <c r="G634" t="s">
        <v>79</v>
      </c>
      <c r="H634" t="s">
        <v>98</v>
      </c>
      <c r="I634" t="s">
        <v>100</v>
      </c>
      <c r="J634">
        <f t="shared" si="51"/>
        <v>0.86206896551724554</v>
      </c>
      <c r="K634">
        <f t="shared" si="51"/>
        <v>0.86206896551724554</v>
      </c>
      <c r="L634" t="str">
        <f>VLOOKUP(A634,Countries!$H$1:$J$43,3)</f>
        <v>2-Northern Europe</v>
      </c>
    </row>
    <row r="635" spans="1:12" x14ac:dyDescent="0.35">
      <c r="A635" t="s">
        <v>38</v>
      </c>
      <c r="B635" t="s">
        <v>12</v>
      </c>
      <c r="C635">
        <v>12.068965517241383</v>
      </c>
      <c r="D635">
        <v>12.068965517241383</v>
      </c>
      <c r="E635">
        <v>12.068965517241383</v>
      </c>
      <c r="F635">
        <v>2080</v>
      </c>
      <c r="G635" t="s">
        <v>79</v>
      </c>
      <c r="H635" t="s">
        <v>98</v>
      </c>
      <c r="I635" t="s">
        <v>100</v>
      </c>
      <c r="J635">
        <f t="shared" si="51"/>
        <v>0</v>
      </c>
      <c r="K635">
        <f t="shared" si="51"/>
        <v>0</v>
      </c>
      <c r="L635" t="str">
        <f>VLOOKUP(A635,Countries!$H$1:$J$43,3)</f>
        <v>2-Northern Europe</v>
      </c>
    </row>
    <row r="636" spans="1:12" x14ac:dyDescent="0.35">
      <c r="A636" t="s">
        <v>38</v>
      </c>
      <c r="B636" t="s">
        <v>63</v>
      </c>
      <c r="C636">
        <v>5.1282051282051402</v>
      </c>
      <c r="D636">
        <v>7.7228327228327318</v>
      </c>
      <c r="E636">
        <v>10.317460317460323</v>
      </c>
      <c r="F636">
        <v>2020</v>
      </c>
      <c r="G636" t="s">
        <v>79</v>
      </c>
      <c r="H636" t="s">
        <v>98</v>
      </c>
      <c r="I636" t="s">
        <v>100</v>
      </c>
      <c r="J636">
        <f t="shared" si="51"/>
        <v>2.5946275946275916</v>
      </c>
      <c r="K636">
        <f t="shared" si="51"/>
        <v>2.5946275946275916</v>
      </c>
      <c r="L636" t="str">
        <f>VLOOKUP(A636,Countries!$H$1:$J$43,3)</f>
        <v>2-Northern Europe</v>
      </c>
    </row>
    <row r="637" spans="1:12" x14ac:dyDescent="0.35">
      <c r="A637" t="s">
        <v>38</v>
      </c>
      <c r="B637" t="s">
        <v>63</v>
      </c>
      <c r="C637">
        <v>16.239316239316242</v>
      </c>
      <c r="D637">
        <v>20.421245421245423</v>
      </c>
      <c r="E637">
        <v>24.603174603174601</v>
      </c>
      <c r="F637">
        <v>2040</v>
      </c>
      <c r="G637" t="s">
        <v>79</v>
      </c>
      <c r="H637" t="s">
        <v>98</v>
      </c>
      <c r="I637" t="s">
        <v>100</v>
      </c>
      <c r="J637">
        <f t="shared" si="51"/>
        <v>4.1819291819291813</v>
      </c>
      <c r="K637">
        <f t="shared" si="51"/>
        <v>4.1819291819291777</v>
      </c>
      <c r="L637" t="str">
        <f>VLOOKUP(A637,Countries!$H$1:$J$43,3)</f>
        <v>2-Northern Europe</v>
      </c>
    </row>
    <row r="638" spans="1:12" x14ac:dyDescent="0.35">
      <c r="A638" t="s">
        <v>38</v>
      </c>
      <c r="B638" t="s">
        <v>63</v>
      </c>
      <c r="C638">
        <v>25.641025641025646</v>
      </c>
      <c r="D638">
        <v>28.693528693528705</v>
      </c>
      <c r="E638">
        <v>31.746031746031761</v>
      </c>
      <c r="F638">
        <v>2060</v>
      </c>
      <c r="G638" t="s">
        <v>79</v>
      </c>
      <c r="H638" t="s">
        <v>98</v>
      </c>
      <c r="I638" t="s">
        <v>100</v>
      </c>
      <c r="J638">
        <f t="shared" si="51"/>
        <v>3.0525030525030594</v>
      </c>
      <c r="K638">
        <f t="shared" si="51"/>
        <v>3.0525030525030559</v>
      </c>
      <c r="L638" t="str">
        <f>VLOOKUP(A638,Countries!$H$1:$J$43,3)</f>
        <v>2-Northern Europe</v>
      </c>
    </row>
    <row r="639" spans="1:12" x14ac:dyDescent="0.35">
      <c r="A639" t="s">
        <v>38</v>
      </c>
      <c r="B639" t="s">
        <v>63</v>
      </c>
      <c r="C639">
        <v>34.126984126984119</v>
      </c>
      <c r="D639">
        <v>35.012210012210019</v>
      </c>
      <c r="E639">
        <v>35.897435897435912</v>
      </c>
      <c r="F639">
        <v>2080</v>
      </c>
      <c r="G639" t="s">
        <v>79</v>
      </c>
      <c r="H639" t="s">
        <v>98</v>
      </c>
      <c r="I639" t="s">
        <v>100</v>
      </c>
      <c r="J639">
        <f t="shared" si="51"/>
        <v>0.88522588522589984</v>
      </c>
      <c r="K639">
        <f t="shared" si="51"/>
        <v>0.88522588522589274</v>
      </c>
      <c r="L639" t="str">
        <f>VLOOKUP(A639,Countries!$H$1:$J$43,3)</f>
        <v>2-Northern Europe</v>
      </c>
    </row>
    <row r="640" spans="1:12" x14ac:dyDescent="0.35">
      <c r="A640" t="s">
        <v>38</v>
      </c>
      <c r="B640" t="s">
        <v>15</v>
      </c>
      <c r="C640">
        <v>-12.5</v>
      </c>
      <c r="D640">
        <v>-11.011904761904766</v>
      </c>
      <c r="E640">
        <v>-9.5238095238095308</v>
      </c>
      <c r="F640">
        <v>2020</v>
      </c>
      <c r="G640" t="s">
        <v>79</v>
      </c>
      <c r="H640" t="s">
        <v>98</v>
      </c>
      <c r="I640" t="s">
        <v>100</v>
      </c>
      <c r="J640">
        <f t="shared" si="51"/>
        <v>1.4880952380952337</v>
      </c>
      <c r="K640">
        <f t="shared" si="51"/>
        <v>1.4880952380952355</v>
      </c>
      <c r="L640" t="str">
        <f>VLOOKUP(A640,Countries!$H$1:$J$43,3)</f>
        <v>2-Northern Europe</v>
      </c>
    </row>
    <row r="641" spans="1:12" x14ac:dyDescent="0.35">
      <c r="A641" t="s">
        <v>38</v>
      </c>
      <c r="B641" t="s">
        <v>15</v>
      </c>
      <c r="C641">
        <v>-22.499999999999996</v>
      </c>
      <c r="D641">
        <v>-19.583333333333336</v>
      </c>
      <c r="E641">
        <v>-16.666666666666671</v>
      </c>
      <c r="F641">
        <v>2040</v>
      </c>
      <c r="G641" t="s">
        <v>79</v>
      </c>
      <c r="H641" t="s">
        <v>98</v>
      </c>
      <c r="I641" t="s">
        <v>100</v>
      </c>
      <c r="J641">
        <f t="shared" si="51"/>
        <v>2.9166666666666607</v>
      </c>
      <c r="K641">
        <f t="shared" si="51"/>
        <v>2.9166666666666643</v>
      </c>
      <c r="L641" t="str">
        <f>VLOOKUP(A641,Countries!$H$1:$J$43,3)</f>
        <v>2-Northern Europe</v>
      </c>
    </row>
    <row r="642" spans="1:12" x14ac:dyDescent="0.35">
      <c r="A642" t="s">
        <v>38</v>
      </c>
      <c r="B642" t="s">
        <v>15</v>
      </c>
      <c r="C642">
        <v>-27.500000000000004</v>
      </c>
      <c r="D642">
        <v>-25.654761904761905</v>
      </c>
      <c r="E642">
        <v>-23.809523809523807</v>
      </c>
      <c r="F642">
        <v>2060</v>
      </c>
      <c r="G642" t="s">
        <v>79</v>
      </c>
      <c r="H642" t="s">
        <v>98</v>
      </c>
      <c r="I642" t="s">
        <v>100</v>
      </c>
      <c r="J642">
        <f t="shared" si="51"/>
        <v>1.8452380952380985</v>
      </c>
      <c r="K642">
        <f t="shared" si="51"/>
        <v>1.8452380952380985</v>
      </c>
      <c r="L642" t="str">
        <f>VLOOKUP(A642,Countries!$H$1:$J$43,3)</f>
        <v>2-Northern Europe</v>
      </c>
    </row>
    <row r="643" spans="1:12" x14ac:dyDescent="0.35">
      <c r="A643" t="s">
        <v>38</v>
      </c>
      <c r="B643" t="s">
        <v>15</v>
      </c>
      <c r="C643">
        <v>-32.499999999999993</v>
      </c>
      <c r="D643">
        <v>-31.726190476190474</v>
      </c>
      <c r="E643">
        <v>-30.95238095238096</v>
      </c>
      <c r="F643">
        <v>2080</v>
      </c>
      <c r="G643" t="s">
        <v>79</v>
      </c>
      <c r="H643" t="s">
        <v>98</v>
      </c>
      <c r="I643" t="s">
        <v>100</v>
      </c>
      <c r="J643">
        <f t="shared" si="51"/>
        <v>0.7738095238095184</v>
      </c>
      <c r="K643">
        <f t="shared" si="51"/>
        <v>0.77380952380951484</v>
      </c>
      <c r="L643" t="str">
        <f>VLOOKUP(A643,Countries!$H$1:$J$43,3)</f>
        <v>2-Northern Europe</v>
      </c>
    </row>
    <row r="644" spans="1:12" x14ac:dyDescent="0.35">
      <c r="A644" t="s">
        <v>38</v>
      </c>
      <c r="B644" t="s">
        <v>12</v>
      </c>
      <c r="C644">
        <v>5.1724137931034457</v>
      </c>
      <c r="D644">
        <v>6.0344827586206922</v>
      </c>
      <c r="E644">
        <v>6.8965517241379377</v>
      </c>
      <c r="F644">
        <v>2020</v>
      </c>
      <c r="G644" t="s">
        <v>164</v>
      </c>
      <c r="H644" t="s">
        <v>98</v>
      </c>
      <c r="I644" t="s">
        <v>100</v>
      </c>
      <c r="J644">
        <f t="shared" si="51"/>
        <v>0.86206896551724643</v>
      </c>
      <c r="K644">
        <f t="shared" si="51"/>
        <v>0.86206896551724554</v>
      </c>
      <c r="L644" t="str">
        <f>VLOOKUP(A644,Countries!$H$1:$J$43,3)</f>
        <v>2-Northern Europe</v>
      </c>
    </row>
    <row r="645" spans="1:12" x14ac:dyDescent="0.35">
      <c r="A645" t="s">
        <v>38</v>
      </c>
      <c r="B645" t="s">
        <v>12</v>
      </c>
      <c r="C645">
        <v>8.6206896551724146</v>
      </c>
      <c r="D645">
        <v>11.206896551724137</v>
      </c>
      <c r="E645">
        <v>13.793103448275859</v>
      </c>
      <c r="F645">
        <v>2040</v>
      </c>
      <c r="G645" t="s">
        <v>164</v>
      </c>
      <c r="H645" t="s">
        <v>98</v>
      </c>
      <c r="I645" t="s">
        <v>100</v>
      </c>
      <c r="J645">
        <f t="shared" si="51"/>
        <v>2.5862068965517224</v>
      </c>
      <c r="K645">
        <f t="shared" si="51"/>
        <v>2.5862068965517224</v>
      </c>
      <c r="L645" t="str">
        <f>VLOOKUP(A645,Countries!$H$1:$J$43,3)</f>
        <v>2-Northern Europe</v>
      </c>
    </row>
    <row r="646" spans="1:12" x14ac:dyDescent="0.35">
      <c r="A646" t="s">
        <v>38</v>
      </c>
      <c r="B646" t="s">
        <v>12</v>
      </c>
      <c r="C646">
        <v>15.517241379310351</v>
      </c>
      <c r="D646">
        <v>16.379310344827591</v>
      </c>
      <c r="E646">
        <v>17.241379310344829</v>
      </c>
      <c r="F646">
        <v>2060</v>
      </c>
      <c r="G646" t="s">
        <v>164</v>
      </c>
      <c r="H646" t="s">
        <v>98</v>
      </c>
      <c r="I646" t="s">
        <v>100</v>
      </c>
      <c r="J646">
        <f t="shared" si="51"/>
        <v>0.86206896551724022</v>
      </c>
      <c r="K646">
        <f t="shared" si="51"/>
        <v>0.86206896551723844</v>
      </c>
      <c r="L646" t="str">
        <f>VLOOKUP(A646,Countries!$H$1:$J$43,3)</f>
        <v>2-Northern Europe</v>
      </c>
    </row>
    <row r="647" spans="1:12" x14ac:dyDescent="0.35">
      <c r="A647" t="s">
        <v>38</v>
      </c>
      <c r="B647" t="s">
        <v>12</v>
      </c>
      <c r="C647">
        <v>15.517241379310351</v>
      </c>
      <c r="D647">
        <v>16.379310344827591</v>
      </c>
      <c r="E647">
        <v>17.241379310344829</v>
      </c>
      <c r="F647">
        <v>2080</v>
      </c>
      <c r="G647" t="s">
        <v>164</v>
      </c>
      <c r="H647" t="s">
        <v>98</v>
      </c>
      <c r="I647" t="s">
        <v>100</v>
      </c>
      <c r="J647">
        <f t="shared" si="51"/>
        <v>0.86206896551724022</v>
      </c>
      <c r="K647">
        <f t="shared" si="51"/>
        <v>0.86206896551723844</v>
      </c>
      <c r="L647" t="str">
        <f>VLOOKUP(A647,Countries!$H$1:$J$43,3)</f>
        <v>2-Northern Europe</v>
      </c>
    </row>
    <row r="648" spans="1:12" x14ac:dyDescent="0.35">
      <c r="A648" t="s">
        <v>38</v>
      </c>
      <c r="B648" t="s">
        <v>12</v>
      </c>
      <c r="C648">
        <v>1.7241379310344922</v>
      </c>
      <c r="D648">
        <v>2.5862068965517304</v>
      </c>
      <c r="E648">
        <v>3.4482758620689689</v>
      </c>
      <c r="F648">
        <v>2020</v>
      </c>
      <c r="G648" t="s">
        <v>164</v>
      </c>
      <c r="H648" t="s">
        <v>98</v>
      </c>
      <c r="I648" t="s">
        <v>100</v>
      </c>
      <c r="J648">
        <f t="shared" si="51"/>
        <v>0.86206896551723822</v>
      </c>
      <c r="K648">
        <f t="shared" si="51"/>
        <v>0.86206896551723844</v>
      </c>
      <c r="L648" t="str">
        <f>VLOOKUP(A648,Countries!$H$1:$J$43,3)</f>
        <v>2-Northern Europe</v>
      </c>
    </row>
    <row r="649" spans="1:12" x14ac:dyDescent="0.35">
      <c r="A649" t="s">
        <v>38</v>
      </c>
      <c r="B649" t="s">
        <v>12</v>
      </c>
      <c r="C649">
        <v>5.1724137931034457</v>
      </c>
      <c r="D649">
        <v>5.1724137931034457</v>
      </c>
      <c r="E649">
        <v>5.1724137931034457</v>
      </c>
      <c r="F649">
        <v>2040</v>
      </c>
      <c r="G649" t="s">
        <v>164</v>
      </c>
      <c r="H649" t="s">
        <v>98</v>
      </c>
      <c r="I649" t="s">
        <v>100</v>
      </c>
      <c r="J649">
        <f t="shared" si="51"/>
        <v>0</v>
      </c>
      <c r="K649">
        <f t="shared" si="51"/>
        <v>0</v>
      </c>
      <c r="L649" t="str">
        <f>VLOOKUP(A649,Countries!$H$1:$J$43,3)</f>
        <v>2-Northern Europe</v>
      </c>
    </row>
    <row r="650" spans="1:12" x14ac:dyDescent="0.35">
      <c r="A650" t="s">
        <v>38</v>
      </c>
      <c r="B650" t="s">
        <v>12</v>
      </c>
      <c r="C650">
        <v>8.6206896551724146</v>
      </c>
      <c r="D650">
        <v>8.6206896551724146</v>
      </c>
      <c r="E650">
        <v>8.6206896551724146</v>
      </c>
      <c r="F650">
        <v>2060</v>
      </c>
      <c r="G650" t="s">
        <v>164</v>
      </c>
      <c r="H650" t="s">
        <v>98</v>
      </c>
      <c r="I650" t="s">
        <v>100</v>
      </c>
      <c r="J650">
        <f t="shared" si="51"/>
        <v>0</v>
      </c>
      <c r="K650">
        <f t="shared" si="51"/>
        <v>0</v>
      </c>
      <c r="L650" t="str">
        <f>VLOOKUP(A650,Countries!$H$1:$J$43,3)</f>
        <v>2-Northern Europe</v>
      </c>
    </row>
    <row r="651" spans="1:12" x14ac:dyDescent="0.35">
      <c r="A651" t="s">
        <v>38</v>
      </c>
      <c r="B651" t="s">
        <v>12</v>
      </c>
      <c r="C651">
        <v>10.344827586206906</v>
      </c>
      <c r="D651">
        <v>11.206896551724144</v>
      </c>
      <c r="E651">
        <v>12.068965517241383</v>
      </c>
      <c r="F651">
        <v>2080</v>
      </c>
      <c r="G651" t="s">
        <v>164</v>
      </c>
      <c r="H651" t="s">
        <v>98</v>
      </c>
      <c r="I651" t="s">
        <v>100</v>
      </c>
      <c r="J651">
        <f t="shared" si="51"/>
        <v>0.86206896551723844</v>
      </c>
      <c r="K651">
        <f t="shared" si="51"/>
        <v>0.86206896551723844</v>
      </c>
      <c r="L651" t="str">
        <f>VLOOKUP(A651,Countries!$H$1:$J$43,3)</f>
        <v>2-Northern Europe</v>
      </c>
    </row>
    <row r="652" spans="1:12" x14ac:dyDescent="0.35">
      <c r="A652" t="s">
        <v>38</v>
      </c>
      <c r="B652" t="s">
        <v>63</v>
      </c>
      <c r="C652">
        <v>5.1282051282051402</v>
      </c>
      <c r="D652">
        <v>13.675213675213683</v>
      </c>
      <c r="E652">
        <v>22.222222222222229</v>
      </c>
      <c r="F652">
        <v>2020</v>
      </c>
      <c r="G652" t="s">
        <v>164</v>
      </c>
      <c r="H652" t="s">
        <v>98</v>
      </c>
      <c r="I652" t="s">
        <v>100</v>
      </c>
      <c r="J652">
        <f t="shared" si="51"/>
        <v>8.5470085470085433</v>
      </c>
      <c r="K652">
        <f t="shared" si="51"/>
        <v>8.5470085470085451</v>
      </c>
      <c r="L652" t="str">
        <f>VLOOKUP(A652,Countries!$H$1:$J$43,3)</f>
        <v>2-Northern Europe</v>
      </c>
    </row>
    <row r="653" spans="1:12" x14ac:dyDescent="0.35">
      <c r="A653" t="s">
        <v>38</v>
      </c>
      <c r="B653" t="s">
        <v>63</v>
      </c>
      <c r="C653">
        <v>16.239316239316242</v>
      </c>
      <c r="D653">
        <v>24.786324786324791</v>
      </c>
      <c r="E653">
        <v>33.333333333333343</v>
      </c>
      <c r="F653">
        <v>2040</v>
      </c>
      <c r="G653" t="s">
        <v>164</v>
      </c>
      <c r="H653" t="s">
        <v>98</v>
      </c>
      <c r="I653" t="s">
        <v>100</v>
      </c>
      <c r="J653">
        <f t="shared" si="51"/>
        <v>8.5470085470085486</v>
      </c>
      <c r="K653">
        <f t="shared" si="51"/>
        <v>8.5470085470085522</v>
      </c>
      <c r="L653" t="str">
        <f>VLOOKUP(A653,Countries!$H$1:$J$43,3)</f>
        <v>2-Northern Europe</v>
      </c>
    </row>
    <row r="654" spans="1:12" x14ac:dyDescent="0.35">
      <c r="A654" t="s">
        <v>38</v>
      </c>
      <c r="B654" t="s">
        <v>63</v>
      </c>
      <c r="C654">
        <v>25.641025641025646</v>
      </c>
      <c r="D654">
        <v>33.852258852258849</v>
      </c>
      <c r="E654">
        <v>42.063492063492056</v>
      </c>
      <c r="F654">
        <v>2060</v>
      </c>
      <c r="G654" t="s">
        <v>164</v>
      </c>
      <c r="H654" t="s">
        <v>98</v>
      </c>
      <c r="I654" t="s">
        <v>100</v>
      </c>
      <c r="J654">
        <f t="shared" si="51"/>
        <v>8.2112332112332034</v>
      </c>
      <c r="K654">
        <f t="shared" si="51"/>
        <v>8.2112332112332069</v>
      </c>
      <c r="L654" t="str">
        <f>VLOOKUP(A654,Countries!$H$1:$J$43,3)</f>
        <v>2-Northern Europe</v>
      </c>
    </row>
    <row r="655" spans="1:12" x14ac:dyDescent="0.35">
      <c r="A655" t="s">
        <v>38</v>
      </c>
      <c r="B655" t="s">
        <v>63</v>
      </c>
      <c r="C655">
        <v>34.126984126984119</v>
      </c>
      <c r="D655">
        <v>42.857142857142861</v>
      </c>
      <c r="E655">
        <v>51.587301587301603</v>
      </c>
      <c r="F655">
        <v>2080</v>
      </c>
      <c r="G655" t="s">
        <v>164</v>
      </c>
      <c r="H655" t="s">
        <v>98</v>
      </c>
      <c r="I655" t="s">
        <v>100</v>
      </c>
      <c r="J655">
        <f t="shared" si="51"/>
        <v>8.7301587301587418</v>
      </c>
      <c r="K655">
        <f t="shared" si="51"/>
        <v>8.7301587301587418</v>
      </c>
      <c r="L655" t="str">
        <f>VLOOKUP(A655,Countries!$H$1:$J$43,3)</f>
        <v>2-Northern Europe</v>
      </c>
    </row>
    <row r="656" spans="1:12" x14ac:dyDescent="0.35">
      <c r="A656" t="s">
        <v>38</v>
      </c>
      <c r="B656" t="s">
        <v>15</v>
      </c>
      <c r="C656">
        <v>-17.500000000000004</v>
      </c>
      <c r="D656">
        <v>-15.000000000000002</v>
      </c>
      <c r="E656">
        <v>-12.5</v>
      </c>
      <c r="F656">
        <v>2020</v>
      </c>
      <c r="G656" t="s">
        <v>164</v>
      </c>
      <c r="H656" t="s">
        <v>98</v>
      </c>
      <c r="I656" t="s">
        <v>100</v>
      </c>
      <c r="J656">
        <f t="shared" si="51"/>
        <v>2.5000000000000018</v>
      </c>
      <c r="K656">
        <f t="shared" si="51"/>
        <v>2.5000000000000018</v>
      </c>
      <c r="L656" t="str">
        <f>VLOOKUP(A656,Countries!$H$1:$J$43,3)</f>
        <v>2-Northern Europe</v>
      </c>
    </row>
    <row r="657" spans="1:12" x14ac:dyDescent="0.35">
      <c r="A657" t="s">
        <v>38</v>
      </c>
      <c r="B657" t="s">
        <v>15</v>
      </c>
      <c r="C657">
        <v>-30.000000000000004</v>
      </c>
      <c r="D657">
        <v>-26.25</v>
      </c>
      <c r="E657">
        <v>-22.499999999999996</v>
      </c>
      <c r="F657">
        <v>2040</v>
      </c>
      <c r="G657" t="s">
        <v>164</v>
      </c>
      <c r="H657" t="s">
        <v>98</v>
      </c>
      <c r="I657" t="s">
        <v>100</v>
      </c>
      <c r="J657">
        <f t="shared" si="51"/>
        <v>3.7500000000000036</v>
      </c>
      <c r="K657">
        <f t="shared" si="51"/>
        <v>3.7500000000000036</v>
      </c>
      <c r="L657" t="str">
        <f>VLOOKUP(A657,Countries!$H$1:$J$43,3)</f>
        <v>2-Northern Europe</v>
      </c>
    </row>
    <row r="658" spans="1:12" x14ac:dyDescent="0.35">
      <c r="A658" t="s">
        <v>38</v>
      </c>
      <c r="B658" t="s">
        <v>15</v>
      </c>
      <c r="C658">
        <v>-35</v>
      </c>
      <c r="D658">
        <v>-31.25</v>
      </c>
      <c r="E658">
        <v>-27.500000000000004</v>
      </c>
      <c r="F658">
        <v>2060</v>
      </c>
      <c r="G658" t="s">
        <v>164</v>
      </c>
      <c r="H658" t="s">
        <v>98</v>
      </c>
      <c r="I658" t="s">
        <v>100</v>
      </c>
      <c r="J658">
        <f t="shared" si="51"/>
        <v>3.75</v>
      </c>
      <c r="K658">
        <f t="shared" si="51"/>
        <v>3.7499999999999964</v>
      </c>
      <c r="L658" t="str">
        <f>VLOOKUP(A658,Countries!$H$1:$J$43,3)</f>
        <v>2-Northern Europe</v>
      </c>
    </row>
    <row r="659" spans="1:12" x14ac:dyDescent="0.35">
      <c r="A659" t="s">
        <v>38</v>
      </c>
      <c r="B659" t="s">
        <v>15</v>
      </c>
      <c r="C659">
        <v>-40</v>
      </c>
      <c r="D659">
        <v>-36.25</v>
      </c>
      <c r="E659">
        <v>-32.499999999999993</v>
      </c>
      <c r="F659">
        <v>2080</v>
      </c>
      <c r="G659" t="s">
        <v>164</v>
      </c>
      <c r="H659" t="s">
        <v>98</v>
      </c>
      <c r="I659" t="s">
        <v>100</v>
      </c>
      <c r="J659">
        <f t="shared" si="51"/>
        <v>3.75</v>
      </c>
      <c r="K659">
        <f t="shared" si="51"/>
        <v>3.7500000000000071</v>
      </c>
      <c r="L659" t="str">
        <f>VLOOKUP(A659,Countries!$H$1:$J$43,3)</f>
        <v>2-Northern Europe</v>
      </c>
    </row>
    <row r="660" spans="1:12" x14ac:dyDescent="0.35">
      <c r="A660" t="s">
        <v>38</v>
      </c>
      <c r="B660" t="s">
        <v>12</v>
      </c>
      <c r="C660">
        <v>6.7796610169491425</v>
      </c>
      <c r="D660">
        <v>6.7796610169491425</v>
      </c>
      <c r="E660">
        <v>6.7796610169491425</v>
      </c>
      <c r="F660">
        <v>2020</v>
      </c>
      <c r="G660" t="s">
        <v>79</v>
      </c>
      <c r="H660" t="s">
        <v>98</v>
      </c>
      <c r="I660" t="s">
        <v>101</v>
      </c>
      <c r="J660">
        <f t="shared" si="51"/>
        <v>0</v>
      </c>
      <c r="K660">
        <f t="shared" si="51"/>
        <v>0</v>
      </c>
      <c r="L660" t="str">
        <f>VLOOKUP(A660,Countries!$H$1:$J$43,3)</f>
        <v>2-Northern Europe</v>
      </c>
    </row>
    <row r="661" spans="1:12" x14ac:dyDescent="0.35">
      <c r="A661" t="s">
        <v>38</v>
      </c>
      <c r="B661" t="s">
        <v>12</v>
      </c>
      <c r="C661">
        <v>10.169491525423723</v>
      </c>
      <c r="D661">
        <v>10.169491525423723</v>
      </c>
      <c r="E661">
        <v>10.169491525423723</v>
      </c>
      <c r="F661">
        <v>2040</v>
      </c>
      <c r="G661" t="s">
        <v>79</v>
      </c>
      <c r="H661" t="s">
        <v>98</v>
      </c>
      <c r="I661" t="s">
        <v>101</v>
      </c>
      <c r="J661">
        <f t="shared" si="51"/>
        <v>0</v>
      </c>
      <c r="K661">
        <f t="shared" si="51"/>
        <v>0</v>
      </c>
      <c r="L661" t="str">
        <f>VLOOKUP(A661,Countries!$H$1:$J$43,3)</f>
        <v>2-Northern Europe</v>
      </c>
    </row>
    <row r="662" spans="1:12" x14ac:dyDescent="0.35">
      <c r="A662" t="s">
        <v>38</v>
      </c>
      <c r="B662" t="s">
        <v>12</v>
      </c>
      <c r="C662">
        <v>15.254237288135583</v>
      </c>
      <c r="D662">
        <v>15.254237288135583</v>
      </c>
      <c r="E662">
        <v>15.254237288135583</v>
      </c>
      <c r="F662">
        <v>2060</v>
      </c>
      <c r="G662" t="s">
        <v>79</v>
      </c>
      <c r="H662" t="s">
        <v>98</v>
      </c>
      <c r="I662" t="s">
        <v>101</v>
      </c>
      <c r="J662">
        <f t="shared" si="51"/>
        <v>0</v>
      </c>
      <c r="K662">
        <f t="shared" si="51"/>
        <v>0</v>
      </c>
      <c r="L662" t="str">
        <f>VLOOKUP(A662,Countries!$H$1:$J$43,3)</f>
        <v>2-Northern Europe</v>
      </c>
    </row>
    <row r="663" spans="1:12" x14ac:dyDescent="0.35">
      <c r="A663" t="s">
        <v>38</v>
      </c>
      <c r="B663" t="s">
        <v>12</v>
      </c>
      <c r="C663">
        <v>13.559322033898303</v>
      </c>
      <c r="D663">
        <v>14.406779661016943</v>
      </c>
      <c r="E663">
        <v>15.254237288135583</v>
      </c>
      <c r="F663">
        <v>2080</v>
      </c>
      <c r="G663" t="s">
        <v>79</v>
      </c>
      <c r="H663" t="s">
        <v>98</v>
      </c>
      <c r="I663" t="s">
        <v>101</v>
      </c>
      <c r="J663">
        <f t="shared" si="51"/>
        <v>0.84745762711864003</v>
      </c>
      <c r="K663">
        <f t="shared" si="51"/>
        <v>0.84745762711864003</v>
      </c>
      <c r="L663" t="str">
        <f>VLOOKUP(A663,Countries!$H$1:$J$43,3)</f>
        <v>2-Northern Europe</v>
      </c>
    </row>
    <row r="664" spans="1:12" x14ac:dyDescent="0.35">
      <c r="A664" t="s">
        <v>38</v>
      </c>
      <c r="B664" t="s">
        <v>12</v>
      </c>
      <c r="C664">
        <v>4.9999999999999964</v>
      </c>
      <c r="D664">
        <v>4.9999999999999964</v>
      </c>
      <c r="E664">
        <v>4.9999999999999964</v>
      </c>
      <c r="F664">
        <v>2020</v>
      </c>
      <c r="G664" t="s">
        <v>79</v>
      </c>
      <c r="H664" t="s">
        <v>98</v>
      </c>
      <c r="I664" t="s">
        <v>101</v>
      </c>
      <c r="J664">
        <f t="shared" si="51"/>
        <v>0</v>
      </c>
      <c r="K664">
        <f t="shared" si="51"/>
        <v>0</v>
      </c>
      <c r="L664" t="str">
        <f>VLOOKUP(A664,Countries!$H$1:$J$43,3)</f>
        <v>2-Northern Europe</v>
      </c>
    </row>
    <row r="665" spans="1:12" x14ac:dyDescent="0.35">
      <c r="A665" t="s">
        <v>38</v>
      </c>
      <c r="B665" t="s">
        <v>12</v>
      </c>
      <c r="C665">
        <v>6.6666666666666723</v>
      </c>
      <c r="D665">
        <v>6.6666666666666723</v>
      </c>
      <c r="E665">
        <v>6.6666666666666723</v>
      </c>
      <c r="F665">
        <v>2040</v>
      </c>
      <c r="G665" t="s">
        <v>79</v>
      </c>
      <c r="H665" t="s">
        <v>98</v>
      </c>
      <c r="I665" t="s">
        <v>101</v>
      </c>
      <c r="J665">
        <f t="shared" si="51"/>
        <v>0</v>
      </c>
      <c r="K665">
        <f t="shared" si="51"/>
        <v>0</v>
      </c>
      <c r="L665" t="str">
        <f>VLOOKUP(A665,Countries!$H$1:$J$43,3)</f>
        <v>2-Northern Europe</v>
      </c>
    </row>
    <row r="666" spans="1:12" x14ac:dyDescent="0.35">
      <c r="A666" t="s">
        <v>38</v>
      </c>
      <c r="B666" t="s">
        <v>12</v>
      </c>
      <c r="C666">
        <v>9.9999999999999929</v>
      </c>
      <c r="D666">
        <v>9.9999999999999929</v>
      </c>
      <c r="E666">
        <v>9.9999999999999929</v>
      </c>
      <c r="F666">
        <v>2060</v>
      </c>
      <c r="G666" t="s">
        <v>79</v>
      </c>
      <c r="H666" t="s">
        <v>98</v>
      </c>
      <c r="I666" t="s">
        <v>101</v>
      </c>
      <c r="J666">
        <f t="shared" si="51"/>
        <v>0</v>
      </c>
      <c r="K666">
        <f t="shared" si="51"/>
        <v>0</v>
      </c>
      <c r="L666" t="str">
        <f>VLOOKUP(A666,Countries!$H$1:$J$43,3)</f>
        <v>2-Northern Europe</v>
      </c>
    </row>
    <row r="667" spans="1:12" x14ac:dyDescent="0.35">
      <c r="A667" t="s">
        <v>38</v>
      </c>
      <c r="B667" t="s">
        <v>12</v>
      </c>
      <c r="C667">
        <v>11.66666666666667</v>
      </c>
      <c r="D667">
        <v>11.66666666666667</v>
      </c>
      <c r="E667">
        <v>11.66666666666667</v>
      </c>
      <c r="F667">
        <v>2080</v>
      </c>
      <c r="G667" t="s">
        <v>79</v>
      </c>
      <c r="H667" t="s">
        <v>98</v>
      </c>
      <c r="I667" t="s">
        <v>101</v>
      </c>
      <c r="J667">
        <f t="shared" si="51"/>
        <v>0</v>
      </c>
      <c r="K667">
        <f t="shared" si="51"/>
        <v>0</v>
      </c>
      <c r="L667" t="str">
        <f>VLOOKUP(A667,Countries!$H$1:$J$43,3)</f>
        <v>2-Northern Europe</v>
      </c>
    </row>
    <row r="668" spans="1:12" x14ac:dyDescent="0.35">
      <c r="A668" t="s">
        <v>38</v>
      </c>
      <c r="B668" t="s">
        <v>15</v>
      </c>
      <c r="C668">
        <v>-9.5238095238095308</v>
      </c>
      <c r="D668">
        <v>-7.9533941236068912</v>
      </c>
      <c r="E668">
        <v>-6.3829787234042508</v>
      </c>
      <c r="F668">
        <v>2020</v>
      </c>
      <c r="G668" t="s">
        <v>79</v>
      </c>
      <c r="H668" t="s">
        <v>98</v>
      </c>
      <c r="I668" t="s">
        <v>101</v>
      </c>
      <c r="J668">
        <f t="shared" si="51"/>
        <v>1.5704154002026396</v>
      </c>
      <c r="K668">
        <f t="shared" si="51"/>
        <v>1.5704154002026405</v>
      </c>
      <c r="L668" t="str">
        <f>VLOOKUP(A668,Countries!$H$1:$J$43,3)</f>
        <v>2-Northern Europe</v>
      </c>
    </row>
    <row r="669" spans="1:12" x14ac:dyDescent="0.35">
      <c r="A669" t="s">
        <v>38</v>
      </c>
      <c r="B669" t="s">
        <v>15</v>
      </c>
      <c r="C669">
        <v>-14.285714285714288</v>
      </c>
      <c r="D669">
        <v>-10.334346504559269</v>
      </c>
      <c r="E669">
        <v>-6.3829787234042508</v>
      </c>
      <c r="F669">
        <v>2040</v>
      </c>
      <c r="G669" t="s">
        <v>79</v>
      </c>
      <c r="H669" t="s">
        <v>98</v>
      </c>
      <c r="I669" t="s">
        <v>101</v>
      </c>
      <c r="J669">
        <f t="shared" si="51"/>
        <v>3.9513677811550192</v>
      </c>
      <c r="K669">
        <f t="shared" si="51"/>
        <v>3.9513677811550183</v>
      </c>
      <c r="L669" t="str">
        <f>VLOOKUP(A669,Countries!$H$1:$J$43,3)</f>
        <v>2-Northern Europe</v>
      </c>
    </row>
    <row r="670" spans="1:12" x14ac:dyDescent="0.35">
      <c r="A670" t="s">
        <v>38</v>
      </c>
      <c r="B670" t="s">
        <v>15</v>
      </c>
      <c r="C670">
        <v>-9.5238095238095308</v>
      </c>
      <c r="D670">
        <v>-5.8257345491388133</v>
      </c>
      <c r="E670">
        <v>-2.1276595744680966</v>
      </c>
      <c r="F670">
        <v>2060</v>
      </c>
      <c r="G670" t="s">
        <v>79</v>
      </c>
      <c r="H670" t="s">
        <v>98</v>
      </c>
      <c r="I670" t="s">
        <v>101</v>
      </c>
      <c r="J670">
        <f t="shared" si="51"/>
        <v>3.6980749746707176</v>
      </c>
      <c r="K670">
        <f t="shared" si="51"/>
        <v>3.6980749746707167</v>
      </c>
      <c r="L670" t="str">
        <f>VLOOKUP(A670,Countries!$H$1:$J$43,3)</f>
        <v>2-Northern Europe</v>
      </c>
    </row>
    <row r="671" spans="1:12" x14ac:dyDescent="0.35">
      <c r="A671" t="s">
        <v>38</v>
      </c>
      <c r="B671" t="s">
        <v>15</v>
      </c>
      <c r="C671">
        <v>-4.2553191489361737</v>
      </c>
      <c r="D671">
        <v>-3.3181357649442837</v>
      </c>
      <c r="E671">
        <v>-2.3809523809523938</v>
      </c>
      <c r="F671">
        <v>2080</v>
      </c>
      <c r="G671" t="s">
        <v>79</v>
      </c>
      <c r="H671" t="s">
        <v>98</v>
      </c>
      <c r="I671" t="s">
        <v>101</v>
      </c>
      <c r="J671">
        <f t="shared" si="51"/>
        <v>0.93718338399188994</v>
      </c>
      <c r="K671">
        <f t="shared" si="51"/>
        <v>0.93718338399188994</v>
      </c>
      <c r="L671" t="str">
        <f>VLOOKUP(A671,Countries!$H$1:$J$43,3)</f>
        <v>2-Northern Europe</v>
      </c>
    </row>
    <row r="672" spans="1:12" x14ac:dyDescent="0.35">
      <c r="A672" t="s">
        <v>38</v>
      </c>
      <c r="B672" t="s">
        <v>15</v>
      </c>
      <c r="C672">
        <v>3.0769230769230793</v>
      </c>
      <c r="D672">
        <v>3.7772675086107919</v>
      </c>
      <c r="E672">
        <v>4.4776119402985044</v>
      </c>
      <c r="F672">
        <v>2020</v>
      </c>
      <c r="G672" t="s">
        <v>79</v>
      </c>
      <c r="H672" t="s">
        <v>98</v>
      </c>
      <c r="I672" t="s">
        <v>101</v>
      </c>
      <c r="J672">
        <f t="shared" si="51"/>
        <v>0.70034443168771254</v>
      </c>
      <c r="K672">
        <f t="shared" si="51"/>
        <v>0.70034443168771254</v>
      </c>
      <c r="L672" t="str">
        <f>VLOOKUP(A672,Countries!$H$1:$J$43,3)</f>
        <v>2-Northern Europe</v>
      </c>
    </row>
    <row r="673" spans="1:12" x14ac:dyDescent="0.35">
      <c r="A673" t="s">
        <v>38</v>
      </c>
      <c r="B673" t="s">
        <v>15</v>
      </c>
      <c r="C673">
        <v>3.0769230769230793</v>
      </c>
      <c r="D673">
        <v>4.523536165327207</v>
      </c>
      <c r="E673">
        <v>5.9701492537313348</v>
      </c>
      <c r="F673">
        <v>2040</v>
      </c>
      <c r="G673" t="s">
        <v>79</v>
      </c>
      <c r="H673" t="s">
        <v>98</v>
      </c>
      <c r="I673" t="s">
        <v>101</v>
      </c>
      <c r="J673">
        <f t="shared" si="51"/>
        <v>1.4466130884041277</v>
      </c>
      <c r="K673">
        <f t="shared" si="51"/>
        <v>1.4466130884041277</v>
      </c>
      <c r="L673" t="str">
        <f>VLOOKUP(A673,Countries!$H$1:$J$43,3)</f>
        <v>2-Northern Europe</v>
      </c>
    </row>
    <row r="674" spans="1:12" x14ac:dyDescent="0.35">
      <c r="A674" t="s">
        <v>38</v>
      </c>
      <c r="B674" t="s">
        <v>15</v>
      </c>
      <c r="C674">
        <v>1.538461538461533</v>
      </c>
      <c r="D674">
        <v>3.0080367393800187</v>
      </c>
      <c r="E674">
        <v>4.4776119402985044</v>
      </c>
      <c r="F674">
        <v>2060</v>
      </c>
      <c r="G674" t="s">
        <v>79</v>
      </c>
      <c r="H674" t="s">
        <v>98</v>
      </c>
      <c r="I674" t="s">
        <v>101</v>
      </c>
      <c r="J674">
        <f t="shared" si="51"/>
        <v>1.4695752009184857</v>
      </c>
      <c r="K674">
        <f t="shared" si="51"/>
        <v>1.4695752009184857</v>
      </c>
      <c r="L674" t="str">
        <f>VLOOKUP(A674,Countries!$H$1:$J$43,3)</f>
        <v>2-Northern Europe</v>
      </c>
    </row>
    <row r="675" spans="1:12" x14ac:dyDescent="0.35">
      <c r="A675" t="s">
        <v>38</v>
      </c>
      <c r="B675" t="s">
        <v>15</v>
      </c>
      <c r="C675">
        <v>-1.538461538461533</v>
      </c>
      <c r="D675">
        <v>-0.7692307692307665</v>
      </c>
      <c r="E675">
        <v>0</v>
      </c>
      <c r="F675">
        <v>2080</v>
      </c>
      <c r="G675" t="s">
        <v>79</v>
      </c>
      <c r="H675" t="s">
        <v>98</v>
      </c>
      <c r="I675" t="s">
        <v>101</v>
      </c>
      <c r="J675">
        <f t="shared" si="51"/>
        <v>0.7692307692307665</v>
      </c>
      <c r="K675">
        <f t="shared" si="51"/>
        <v>0.7692307692307665</v>
      </c>
      <c r="L675" t="str">
        <f>VLOOKUP(A675,Countries!$H$1:$J$43,3)</f>
        <v>2-Northern Europe</v>
      </c>
    </row>
    <row r="676" spans="1:12" x14ac:dyDescent="0.35">
      <c r="A676" t="s">
        <v>38</v>
      </c>
      <c r="B676" t="s">
        <v>12</v>
      </c>
      <c r="C676">
        <v>6.7796610169491425</v>
      </c>
      <c r="D676">
        <v>6.7796610169491425</v>
      </c>
      <c r="E676">
        <v>6.7796610169491425</v>
      </c>
      <c r="F676">
        <v>2020</v>
      </c>
      <c r="G676" t="s">
        <v>164</v>
      </c>
      <c r="H676" t="s">
        <v>98</v>
      </c>
      <c r="I676" t="s">
        <v>101</v>
      </c>
      <c r="J676">
        <f t="shared" si="51"/>
        <v>0</v>
      </c>
      <c r="K676">
        <f t="shared" si="51"/>
        <v>0</v>
      </c>
      <c r="L676" t="str">
        <f>VLOOKUP(A676,Countries!$H$1:$J$43,3)</f>
        <v>2-Northern Europe</v>
      </c>
    </row>
    <row r="677" spans="1:12" x14ac:dyDescent="0.35">
      <c r="A677" t="s">
        <v>38</v>
      </c>
      <c r="B677" t="s">
        <v>12</v>
      </c>
      <c r="C677">
        <v>8.4745762711864394</v>
      </c>
      <c r="D677">
        <v>9.3220338983050812</v>
      </c>
      <c r="E677">
        <v>10.169491525423723</v>
      </c>
      <c r="F677">
        <v>2040</v>
      </c>
      <c r="G677" t="s">
        <v>164</v>
      </c>
      <c r="H677" t="s">
        <v>98</v>
      </c>
      <c r="I677" t="s">
        <v>101</v>
      </c>
      <c r="J677">
        <f t="shared" si="51"/>
        <v>0.84745762711864181</v>
      </c>
      <c r="K677">
        <f t="shared" si="51"/>
        <v>0.84745762711864181</v>
      </c>
      <c r="L677" t="str">
        <f>VLOOKUP(A677,Countries!$H$1:$J$43,3)</f>
        <v>2-Northern Europe</v>
      </c>
    </row>
    <row r="678" spans="1:12" x14ac:dyDescent="0.35">
      <c r="A678" t="s">
        <v>38</v>
      </c>
      <c r="B678" t="s">
        <v>12</v>
      </c>
      <c r="C678">
        <v>13.559322033898303</v>
      </c>
      <c r="D678">
        <v>14.406779661016943</v>
      </c>
      <c r="E678">
        <v>15.254237288135583</v>
      </c>
      <c r="F678">
        <v>2060</v>
      </c>
      <c r="G678" t="s">
        <v>164</v>
      </c>
      <c r="H678" t="s">
        <v>98</v>
      </c>
      <c r="I678" t="s">
        <v>101</v>
      </c>
      <c r="J678">
        <f t="shared" si="51"/>
        <v>0.84745762711864003</v>
      </c>
      <c r="K678">
        <f t="shared" si="51"/>
        <v>0.84745762711864003</v>
      </c>
      <c r="L678" t="str">
        <f>VLOOKUP(A678,Countries!$H$1:$J$43,3)</f>
        <v>2-Northern Europe</v>
      </c>
    </row>
    <row r="679" spans="1:12" x14ac:dyDescent="0.35">
      <c r="A679" t="s">
        <v>38</v>
      </c>
      <c r="B679" t="s">
        <v>12</v>
      </c>
      <c r="C679">
        <v>11.864406779661005</v>
      </c>
      <c r="D679">
        <v>12.711864406779654</v>
      </c>
      <c r="E679">
        <v>13.559322033898303</v>
      </c>
      <c r="F679">
        <v>2080</v>
      </c>
      <c r="G679" t="s">
        <v>164</v>
      </c>
      <c r="H679" t="s">
        <v>98</v>
      </c>
      <c r="I679" t="s">
        <v>101</v>
      </c>
      <c r="J679">
        <f t="shared" si="51"/>
        <v>0.84745762711864892</v>
      </c>
      <c r="K679">
        <f t="shared" si="51"/>
        <v>0.84745762711864892</v>
      </c>
      <c r="L679" t="str">
        <f>VLOOKUP(A679,Countries!$H$1:$J$43,3)</f>
        <v>2-Northern Europe</v>
      </c>
    </row>
    <row r="680" spans="1:12" x14ac:dyDescent="0.35">
      <c r="A680" t="s">
        <v>38</v>
      </c>
      <c r="B680" t="s">
        <v>12</v>
      </c>
      <c r="C680">
        <v>3.3333333333333361</v>
      </c>
      <c r="D680">
        <v>4.1666666666666661</v>
      </c>
      <c r="E680">
        <v>4.9999999999999964</v>
      </c>
      <c r="F680">
        <v>2020</v>
      </c>
      <c r="G680" t="s">
        <v>164</v>
      </c>
      <c r="H680" t="s">
        <v>98</v>
      </c>
      <c r="I680" t="s">
        <v>101</v>
      </c>
      <c r="J680">
        <f t="shared" si="51"/>
        <v>0.83333333333332993</v>
      </c>
      <c r="K680">
        <f t="shared" si="51"/>
        <v>0.83333333333333037</v>
      </c>
      <c r="L680" t="str">
        <f>VLOOKUP(A680,Countries!$H$1:$J$43,3)</f>
        <v>2-Northern Europe</v>
      </c>
    </row>
    <row r="681" spans="1:12" x14ac:dyDescent="0.35">
      <c r="A681" t="s">
        <v>38</v>
      </c>
      <c r="B681" t="s">
        <v>12</v>
      </c>
      <c r="C681">
        <v>6.6666666666666723</v>
      </c>
      <c r="D681">
        <v>6.6666666666666723</v>
      </c>
      <c r="E681">
        <v>6.6666666666666723</v>
      </c>
      <c r="F681">
        <v>2040</v>
      </c>
      <c r="G681" t="s">
        <v>164</v>
      </c>
      <c r="H681" t="s">
        <v>98</v>
      </c>
      <c r="I681" t="s">
        <v>101</v>
      </c>
      <c r="J681">
        <f t="shared" si="51"/>
        <v>0</v>
      </c>
      <c r="K681">
        <f t="shared" si="51"/>
        <v>0</v>
      </c>
      <c r="L681" t="str">
        <f>VLOOKUP(A681,Countries!$H$1:$J$43,3)</f>
        <v>2-Northern Europe</v>
      </c>
    </row>
    <row r="682" spans="1:12" x14ac:dyDescent="0.35">
      <c r="A682" t="s">
        <v>38</v>
      </c>
      <c r="B682" t="s">
        <v>12</v>
      </c>
      <c r="C682">
        <v>9.9999999999999929</v>
      </c>
      <c r="D682">
        <v>9.9999999999999929</v>
      </c>
      <c r="E682">
        <v>9.9999999999999929</v>
      </c>
      <c r="F682">
        <v>2060</v>
      </c>
      <c r="G682" t="s">
        <v>164</v>
      </c>
      <c r="H682" t="s">
        <v>98</v>
      </c>
      <c r="I682" t="s">
        <v>101</v>
      </c>
      <c r="J682">
        <f t="shared" si="51"/>
        <v>0</v>
      </c>
      <c r="K682">
        <f t="shared" si="51"/>
        <v>0</v>
      </c>
      <c r="L682" t="str">
        <f>VLOOKUP(A682,Countries!$H$1:$J$43,3)</f>
        <v>2-Northern Europe</v>
      </c>
    </row>
    <row r="683" spans="1:12" x14ac:dyDescent="0.35">
      <c r="A683" t="s">
        <v>38</v>
      </c>
      <c r="B683" t="s">
        <v>12</v>
      </c>
      <c r="C683">
        <v>9.9999999999999929</v>
      </c>
      <c r="D683">
        <v>10.833333333333332</v>
      </c>
      <c r="E683">
        <v>11.66666666666667</v>
      </c>
      <c r="F683">
        <v>2080</v>
      </c>
      <c r="G683" t="s">
        <v>164</v>
      </c>
      <c r="H683" t="s">
        <v>98</v>
      </c>
      <c r="I683" t="s">
        <v>101</v>
      </c>
      <c r="J683">
        <f t="shared" ref="J683:K732" si="52">D683-C683</f>
        <v>0.83333333333333925</v>
      </c>
      <c r="K683">
        <f t="shared" si="52"/>
        <v>0.83333333333333748</v>
      </c>
      <c r="L683" t="str">
        <f>VLOOKUP(A683,Countries!$H$1:$J$43,3)</f>
        <v>2-Northern Europe</v>
      </c>
    </row>
    <row r="684" spans="1:12" x14ac:dyDescent="0.35">
      <c r="A684" t="s">
        <v>38</v>
      </c>
      <c r="B684" t="s">
        <v>15</v>
      </c>
      <c r="C684">
        <v>-9.5238095238095308</v>
      </c>
      <c r="D684">
        <v>-7.9533941236068912</v>
      </c>
      <c r="E684">
        <v>-6.3829787234042508</v>
      </c>
      <c r="F684">
        <v>2020</v>
      </c>
      <c r="G684" t="s">
        <v>164</v>
      </c>
      <c r="H684" t="s">
        <v>98</v>
      </c>
      <c r="I684" t="s">
        <v>101</v>
      </c>
      <c r="J684">
        <f t="shared" si="52"/>
        <v>1.5704154002026396</v>
      </c>
      <c r="K684">
        <f t="shared" si="52"/>
        <v>1.5704154002026405</v>
      </c>
      <c r="L684" t="str">
        <f>VLOOKUP(A684,Countries!$H$1:$J$43,3)</f>
        <v>2-Northern Europe</v>
      </c>
    </row>
    <row r="685" spans="1:12" x14ac:dyDescent="0.35">
      <c r="A685" t="s">
        <v>38</v>
      </c>
      <c r="B685" t="s">
        <v>15</v>
      </c>
      <c r="C685">
        <v>-14.285714285714288</v>
      </c>
      <c r="D685">
        <v>-11.398176291793318</v>
      </c>
      <c r="E685">
        <v>-8.5106382978723474</v>
      </c>
      <c r="F685">
        <v>2040</v>
      </c>
      <c r="G685" t="s">
        <v>164</v>
      </c>
      <c r="H685" t="s">
        <v>98</v>
      </c>
      <c r="I685" t="s">
        <v>101</v>
      </c>
      <c r="J685">
        <f t="shared" si="52"/>
        <v>2.8875379939209704</v>
      </c>
      <c r="K685">
        <f t="shared" si="52"/>
        <v>2.8875379939209704</v>
      </c>
      <c r="L685" t="str">
        <f>VLOOKUP(A685,Countries!$H$1:$J$43,3)</f>
        <v>2-Northern Europe</v>
      </c>
    </row>
    <row r="686" spans="1:12" x14ac:dyDescent="0.35">
      <c r="A686" t="s">
        <v>38</v>
      </c>
      <c r="B686" t="s">
        <v>15</v>
      </c>
      <c r="C686">
        <v>-9.5238095238095308</v>
      </c>
      <c r="D686">
        <v>-9.01722391084094</v>
      </c>
      <c r="E686">
        <v>-8.5106382978723474</v>
      </c>
      <c r="F686">
        <v>2060</v>
      </c>
      <c r="G686" t="s">
        <v>164</v>
      </c>
      <c r="H686" t="s">
        <v>98</v>
      </c>
      <c r="I686" t="s">
        <v>101</v>
      </c>
      <c r="J686">
        <f t="shared" si="52"/>
        <v>0.50658561296859084</v>
      </c>
      <c r="K686">
        <f t="shared" si="52"/>
        <v>0.50658561296859261</v>
      </c>
      <c r="L686" t="str">
        <f>VLOOKUP(A686,Countries!$H$1:$J$43,3)</f>
        <v>2-Northern Europe</v>
      </c>
    </row>
    <row r="687" spans="1:12" x14ac:dyDescent="0.35">
      <c r="A687" t="s">
        <v>38</v>
      </c>
      <c r="B687" t="s">
        <v>15</v>
      </c>
      <c r="C687">
        <v>-4.2553191489361737</v>
      </c>
      <c r="D687">
        <v>-4.2553191489361737</v>
      </c>
      <c r="E687">
        <v>-4.2553191489361737</v>
      </c>
      <c r="F687">
        <v>2080</v>
      </c>
      <c r="G687" t="s">
        <v>164</v>
      </c>
      <c r="H687" t="s">
        <v>98</v>
      </c>
      <c r="I687" t="s">
        <v>101</v>
      </c>
      <c r="J687">
        <f t="shared" si="52"/>
        <v>0</v>
      </c>
      <c r="K687">
        <f t="shared" si="52"/>
        <v>0</v>
      </c>
      <c r="L687" t="str">
        <f>VLOOKUP(A687,Countries!$H$1:$J$43,3)</f>
        <v>2-Northern Europe</v>
      </c>
    </row>
    <row r="688" spans="1:12" x14ac:dyDescent="0.35">
      <c r="A688" t="s">
        <v>38</v>
      </c>
      <c r="B688" t="s">
        <v>15</v>
      </c>
      <c r="C688">
        <v>3.0769230769230793</v>
      </c>
      <c r="D688">
        <v>3.8461538461538463</v>
      </c>
      <c r="E688">
        <v>4.6153846153846132</v>
      </c>
      <c r="F688">
        <v>2020</v>
      </c>
      <c r="G688" t="s">
        <v>164</v>
      </c>
      <c r="H688" t="s">
        <v>98</v>
      </c>
      <c r="I688" t="s">
        <v>101</v>
      </c>
      <c r="J688">
        <f t="shared" si="52"/>
        <v>0.76923076923076694</v>
      </c>
      <c r="K688">
        <f t="shared" si="52"/>
        <v>0.76923076923076694</v>
      </c>
      <c r="L688" t="str">
        <f>VLOOKUP(A688,Countries!$H$1:$J$43,3)</f>
        <v>2-Northern Europe</v>
      </c>
    </row>
    <row r="689" spans="1:12" x14ac:dyDescent="0.35">
      <c r="A689" t="s">
        <v>38</v>
      </c>
      <c r="B689" t="s">
        <v>15</v>
      </c>
      <c r="C689">
        <v>3.0769230769230793</v>
      </c>
      <c r="D689">
        <v>3.8461538461538463</v>
      </c>
      <c r="E689">
        <v>4.6153846153846132</v>
      </c>
      <c r="F689">
        <v>2040</v>
      </c>
      <c r="G689" t="s">
        <v>164</v>
      </c>
      <c r="H689" t="s">
        <v>98</v>
      </c>
      <c r="I689" t="s">
        <v>101</v>
      </c>
      <c r="J689">
        <f t="shared" si="52"/>
        <v>0.76923076923076694</v>
      </c>
      <c r="K689">
        <f t="shared" si="52"/>
        <v>0.76923076923076694</v>
      </c>
      <c r="L689" t="str">
        <f>VLOOKUP(A689,Countries!$H$1:$J$43,3)</f>
        <v>2-Northern Europe</v>
      </c>
    </row>
    <row r="690" spans="1:12" x14ac:dyDescent="0.35">
      <c r="A690" t="s">
        <v>38</v>
      </c>
      <c r="B690" t="s">
        <v>15</v>
      </c>
      <c r="C690">
        <v>1.538461538461533</v>
      </c>
      <c r="D690">
        <v>2.3076923076923062</v>
      </c>
      <c r="E690">
        <v>3.0769230769230793</v>
      </c>
      <c r="F690">
        <v>2060</v>
      </c>
      <c r="G690" t="s">
        <v>164</v>
      </c>
      <c r="H690" t="s">
        <v>98</v>
      </c>
      <c r="I690" t="s">
        <v>101</v>
      </c>
      <c r="J690">
        <f t="shared" si="52"/>
        <v>0.76923076923077316</v>
      </c>
      <c r="K690">
        <f t="shared" si="52"/>
        <v>0.76923076923077316</v>
      </c>
      <c r="L690" t="str">
        <f>VLOOKUP(A690,Countries!$H$1:$J$43,3)</f>
        <v>2-Northern Europe</v>
      </c>
    </row>
    <row r="691" spans="1:12" x14ac:dyDescent="0.35">
      <c r="A691" t="s">
        <v>38</v>
      </c>
      <c r="B691" t="s">
        <v>15</v>
      </c>
      <c r="C691">
        <v>-1.538461538461533</v>
      </c>
      <c r="D691">
        <v>0</v>
      </c>
      <c r="E691">
        <v>1.538461538461533</v>
      </c>
      <c r="F691">
        <v>2080</v>
      </c>
      <c r="G691" t="s">
        <v>164</v>
      </c>
      <c r="H691" t="s">
        <v>98</v>
      </c>
      <c r="I691" t="s">
        <v>101</v>
      </c>
      <c r="J691">
        <f t="shared" si="52"/>
        <v>1.538461538461533</v>
      </c>
      <c r="K691">
        <f t="shared" si="52"/>
        <v>1.538461538461533</v>
      </c>
      <c r="L691" t="str">
        <f>VLOOKUP(A691,Countries!$H$1:$J$43,3)</f>
        <v>2-Northern Europe</v>
      </c>
    </row>
    <row r="692" spans="1:12" x14ac:dyDescent="0.35">
      <c r="A692" t="s">
        <v>55</v>
      </c>
      <c r="B692" t="s">
        <v>17</v>
      </c>
      <c r="C692">
        <v>-23.076923076923073</v>
      </c>
      <c r="D692">
        <v>-8.9485021925631454</v>
      </c>
      <c r="E692">
        <v>0.90909090909090595</v>
      </c>
      <c r="F692">
        <v>2020</v>
      </c>
      <c r="G692" t="s">
        <v>79</v>
      </c>
      <c r="H692" t="s">
        <v>102</v>
      </c>
      <c r="I692" s="2" t="s">
        <v>18</v>
      </c>
      <c r="J692">
        <f t="shared" si="52"/>
        <v>14.128420884359928</v>
      </c>
      <c r="K692">
        <f t="shared" si="52"/>
        <v>9.8575931016540519</v>
      </c>
      <c r="L692" t="str">
        <f>VLOOKUP(A692,Countries!$H$1:$J$43,3)</f>
        <v>2-Northern Europe</v>
      </c>
    </row>
    <row r="693" spans="1:12" x14ac:dyDescent="0.35">
      <c r="A693" t="s">
        <v>55</v>
      </c>
      <c r="B693" t="s">
        <v>17</v>
      </c>
      <c r="C693">
        <v>-21.978021978021978</v>
      </c>
      <c r="D693">
        <v>-1.2916409005606679</v>
      </c>
      <c r="E693">
        <v>10.869565217391305</v>
      </c>
      <c r="F693">
        <v>2050</v>
      </c>
      <c r="G693" t="s">
        <v>79</v>
      </c>
      <c r="H693" t="s">
        <v>102</v>
      </c>
      <c r="I693" s="2" t="s">
        <v>18</v>
      </c>
      <c r="J693">
        <f t="shared" si="52"/>
        <v>20.686381077461309</v>
      </c>
      <c r="K693">
        <f t="shared" si="52"/>
        <v>12.161206117951973</v>
      </c>
      <c r="L693" t="str">
        <f>VLOOKUP(A693,Countries!$H$1:$J$43,3)</f>
        <v>2-Northern Europe</v>
      </c>
    </row>
    <row r="694" spans="1:12" x14ac:dyDescent="0.35">
      <c r="A694" t="s">
        <v>55</v>
      </c>
      <c r="B694" t="s">
        <v>17</v>
      </c>
      <c r="C694">
        <v>-32.967032967032964</v>
      </c>
      <c r="D694">
        <v>-6.9135727562441973</v>
      </c>
      <c r="E694">
        <v>6.5217391304347991</v>
      </c>
      <c r="F694">
        <v>2080</v>
      </c>
      <c r="G694" t="s">
        <v>79</v>
      </c>
      <c r="H694" t="s">
        <v>102</v>
      </c>
      <c r="I694" s="2" t="s">
        <v>18</v>
      </c>
      <c r="J694">
        <f t="shared" si="52"/>
        <v>26.053460210788767</v>
      </c>
      <c r="K694">
        <f t="shared" si="52"/>
        <v>13.435311886678996</v>
      </c>
      <c r="L694" t="str">
        <f>VLOOKUP(A694,Countries!$H$1:$J$43,3)</f>
        <v>2-Northern Europe</v>
      </c>
    </row>
    <row r="695" spans="1:12" x14ac:dyDescent="0.35">
      <c r="A695" t="s">
        <v>55</v>
      </c>
      <c r="B695" t="s">
        <v>17</v>
      </c>
      <c r="C695">
        <v>-16.483516483516482</v>
      </c>
      <c r="D695">
        <v>-8.7082023758402052</v>
      </c>
      <c r="E695">
        <v>3.6363636363636398</v>
      </c>
      <c r="F695">
        <v>2020</v>
      </c>
      <c r="G695" t="s">
        <v>79</v>
      </c>
      <c r="H695" t="s">
        <v>102</v>
      </c>
      <c r="I695" s="2" t="s">
        <v>18</v>
      </c>
      <c r="J695">
        <f t="shared" si="52"/>
        <v>7.7753141076762766</v>
      </c>
      <c r="K695">
        <f t="shared" si="52"/>
        <v>12.344566012203845</v>
      </c>
      <c r="L695" t="str">
        <f>VLOOKUP(A695,Countries!$H$1:$J$43,3)</f>
        <v>2-Northern Europe</v>
      </c>
    </row>
    <row r="696" spans="1:12" x14ac:dyDescent="0.35">
      <c r="A696" t="s">
        <v>55</v>
      </c>
      <c r="B696" t="s">
        <v>17</v>
      </c>
      <c r="C696">
        <v>-13.186813186813179</v>
      </c>
      <c r="D696">
        <v>1.2997882888066701</v>
      </c>
      <c r="E696">
        <v>10.869565217391305</v>
      </c>
      <c r="F696">
        <v>2050</v>
      </c>
      <c r="G696" t="s">
        <v>79</v>
      </c>
      <c r="H696" t="s">
        <v>102</v>
      </c>
      <c r="I696" s="2" t="s">
        <v>18</v>
      </c>
      <c r="J696">
        <f t="shared" si="52"/>
        <v>14.48660147561985</v>
      </c>
      <c r="K696">
        <f t="shared" si="52"/>
        <v>9.5697769285846341</v>
      </c>
      <c r="L696" t="str">
        <f>VLOOKUP(A696,Countries!$H$1:$J$43,3)</f>
        <v>2-Northern Europe</v>
      </c>
    </row>
    <row r="697" spans="1:12" x14ac:dyDescent="0.35">
      <c r="A697" t="s">
        <v>55</v>
      </c>
      <c r="B697" t="s">
        <v>17</v>
      </c>
      <c r="C697">
        <v>-25.274725274725274</v>
      </c>
      <c r="D697">
        <v>-0.99595608336082853</v>
      </c>
      <c r="E697">
        <v>13.043478260869579</v>
      </c>
      <c r="F697">
        <v>2080</v>
      </c>
      <c r="G697" t="s">
        <v>79</v>
      </c>
      <c r="H697" t="s">
        <v>102</v>
      </c>
      <c r="I697" s="2" t="s">
        <v>18</v>
      </c>
      <c r="J697">
        <f t="shared" si="52"/>
        <v>24.278769191364447</v>
      </c>
      <c r="K697">
        <f t="shared" si="52"/>
        <v>14.039434344230408</v>
      </c>
      <c r="L697" t="str">
        <f>VLOOKUP(A697,Countries!$H$1:$J$43,3)</f>
        <v>2-Northern Europe</v>
      </c>
    </row>
    <row r="698" spans="1:12" x14ac:dyDescent="0.35">
      <c r="A698" t="s">
        <v>57</v>
      </c>
      <c r="B698" t="s">
        <v>15</v>
      </c>
      <c r="C698">
        <v>-33.33333333333335</v>
      </c>
      <c r="D698">
        <v>7.0905587668593641</v>
      </c>
      <c r="E698">
        <v>32.947976878612714</v>
      </c>
      <c r="F698">
        <v>2050</v>
      </c>
      <c r="G698" t="s">
        <v>165</v>
      </c>
      <c r="H698" t="s">
        <v>87</v>
      </c>
      <c r="I698" s="2" t="s">
        <v>18</v>
      </c>
      <c r="J698">
        <f t="shared" si="52"/>
        <v>40.423892100192717</v>
      </c>
      <c r="K698">
        <f t="shared" si="52"/>
        <v>25.857418111753351</v>
      </c>
      <c r="L698" t="str">
        <f>VLOOKUP(A698,Countries!$H$1:$J$43,3)</f>
        <v>3-Central Europe</v>
      </c>
    </row>
    <row r="699" spans="1:12" x14ac:dyDescent="0.35">
      <c r="A699" t="s">
        <v>57</v>
      </c>
      <c r="B699" t="s">
        <v>15</v>
      </c>
      <c r="C699">
        <v>-40.655105973025073</v>
      </c>
      <c r="D699">
        <v>6.9364161849711143</v>
      </c>
      <c r="E699">
        <v>37.764932562620515</v>
      </c>
      <c r="F699">
        <v>2100</v>
      </c>
      <c r="G699" t="s">
        <v>165</v>
      </c>
      <c r="H699" t="s">
        <v>87</v>
      </c>
      <c r="I699" s="2" t="s">
        <v>18</v>
      </c>
      <c r="J699">
        <f t="shared" si="52"/>
        <v>47.591522157996188</v>
      </c>
      <c r="K699">
        <f t="shared" si="52"/>
        <v>30.8285163776494</v>
      </c>
      <c r="L699" t="str">
        <f>VLOOKUP(A699,Countries!$H$1:$J$43,3)</f>
        <v>3-Central Europe</v>
      </c>
    </row>
    <row r="700" spans="1:12" x14ac:dyDescent="0.35">
      <c r="A700" t="s">
        <v>57</v>
      </c>
      <c r="B700" t="s">
        <v>12</v>
      </c>
      <c r="C700">
        <v>-59.61106955871356</v>
      </c>
      <c r="D700">
        <v>11.41859885315381</v>
      </c>
      <c r="E700">
        <v>52.331089503864412</v>
      </c>
      <c r="F700">
        <v>2050</v>
      </c>
      <c r="G700" t="s">
        <v>165</v>
      </c>
      <c r="H700" t="s">
        <v>103</v>
      </c>
      <c r="I700" s="2" t="s">
        <v>18</v>
      </c>
      <c r="J700">
        <f t="shared" si="52"/>
        <v>71.029668411867362</v>
      </c>
      <c r="K700">
        <f t="shared" si="52"/>
        <v>40.912490650710602</v>
      </c>
      <c r="L700" t="str">
        <f>VLOOKUP(A700,Countries!$H$1:$J$43,3)</f>
        <v>3-Central Europe</v>
      </c>
    </row>
    <row r="701" spans="1:12" x14ac:dyDescent="0.35">
      <c r="A701" t="s">
        <v>57</v>
      </c>
      <c r="B701" t="s">
        <v>12</v>
      </c>
      <c r="C701">
        <v>-50.261780104712052</v>
      </c>
      <c r="D701">
        <v>12.839690850161981</v>
      </c>
      <c r="E701">
        <v>55.198204936424425</v>
      </c>
      <c r="F701">
        <v>2100</v>
      </c>
      <c r="G701" t="s">
        <v>165</v>
      </c>
      <c r="H701" t="s">
        <v>87</v>
      </c>
      <c r="I701" s="2" t="s">
        <v>18</v>
      </c>
      <c r="J701">
        <f t="shared" si="52"/>
        <v>63.101470954874031</v>
      </c>
      <c r="K701">
        <f t="shared" si="52"/>
        <v>42.358514086262446</v>
      </c>
      <c r="L701" t="str">
        <f>VLOOKUP(A701,Countries!$H$1:$J$43,3)</f>
        <v>3-Central Europe</v>
      </c>
    </row>
    <row r="702" spans="1:12" x14ac:dyDescent="0.35">
      <c r="A702" t="s">
        <v>57</v>
      </c>
      <c r="B702" t="s">
        <v>17</v>
      </c>
      <c r="C702">
        <v>-68.718209562563544</v>
      </c>
      <c r="D702">
        <v>-3.2553407934892706</v>
      </c>
      <c r="E702">
        <v>59.33367243133241</v>
      </c>
      <c r="F702">
        <v>2050</v>
      </c>
      <c r="G702" t="s">
        <v>165</v>
      </c>
      <c r="H702" t="s">
        <v>87</v>
      </c>
      <c r="I702" s="2" t="s">
        <v>18</v>
      </c>
      <c r="J702">
        <f t="shared" si="52"/>
        <v>65.462868769074277</v>
      </c>
      <c r="K702">
        <f t="shared" si="52"/>
        <v>62.589013224821677</v>
      </c>
      <c r="L702" t="str">
        <f>VLOOKUP(A702,Countries!$H$1:$J$43,3)</f>
        <v>3-Central Europe</v>
      </c>
    </row>
    <row r="703" spans="1:12" x14ac:dyDescent="0.35">
      <c r="A703" t="s">
        <v>57</v>
      </c>
      <c r="B703" t="s">
        <v>17</v>
      </c>
      <c r="C703">
        <v>-73.550356052899289</v>
      </c>
      <c r="D703">
        <v>-26.856561546286763</v>
      </c>
      <c r="E703">
        <v>41.149542217701189</v>
      </c>
      <c r="F703">
        <v>2100</v>
      </c>
      <c r="G703" t="s">
        <v>165</v>
      </c>
      <c r="H703" t="s">
        <v>103</v>
      </c>
      <c r="I703" s="2" t="s">
        <v>18</v>
      </c>
      <c r="J703">
        <f t="shared" si="52"/>
        <v>46.693794506612527</v>
      </c>
      <c r="K703">
        <f t="shared" si="52"/>
        <v>68.006103763987952</v>
      </c>
      <c r="L703" t="str">
        <f>VLOOKUP(A703,Countries!$H$1:$J$43,3)</f>
        <v>3-Central Europe</v>
      </c>
    </row>
    <row r="704" spans="1:12" x14ac:dyDescent="0.35">
      <c r="A704" t="s">
        <v>37</v>
      </c>
      <c r="B704" t="s">
        <v>12</v>
      </c>
      <c r="C704">
        <v>-9</v>
      </c>
      <c r="D704">
        <v>5.5</v>
      </c>
      <c r="E704">
        <v>20</v>
      </c>
      <c r="F704">
        <v>2060</v>
      </c>
      <c r="G704" t="s">
        <v>79</v>
      </c>
      <c r="H704" t="s">
        <v>104</v>
      </c>
      <c r="I704" s="2" t="s">
        <v>18</v>
      </c>
      <c r="J704">
        <f t="shared" si="52"/>
        <v>14.5</v>
      </c>
      <c r="K704">
        <f t="shared" si="52"/>
        <v>14.5</v>
      </c>
      <c r="L704" t="str">
        <f>VLOOKUP(A704,Countries!$H$1:$J$43,3)</f>
        <v>3-Central Europe</v>
      </c>
    </row>
    <row r="705" spans="1:12" x14ac:dyDescent="0.35">
      <c r="A705" t="s">
        <v>37</v>
      </c>
      <c r="B705" t="s">
        <v>12</v>
      </c>
      <c r="C705">
        <v>-22.786725909469599</v>
      </c>
      <c r="D705">
        <v>-1.7516353886560212</v>
      </c>
      <c r="E705">
        <v>13.962264150943399</v>
      </c>
      <c r="F705">
        <v>2050</v>
      </c>
      <c r="G705" t="s">
        <v>79</v>
      </c>
      <c r="H705" t="s">
        <v>105</v>
      </c>
      <c r="I705" s="2" t="s">
        <v>18</v>
      </c>
      <c r="J705">
        <f t="shared" si="52"/>
        <v>21.035090520813579</v>
      </c>
      <c r="K705">
        <f t="shared" si="52"/>
        <v>15.713899539599421</v>
      </c>
      <c r="L705" t="str">
        <f>VLOOKUP(A705,Countries!$H$1:$J$43,3)</f>
        <v>3-Central Europe</v>
      </c>
    </row>
    <row r="706" spans="1:12" x14ac:dyDescent="0.35">
      <c r="A706" t="s">
        <v>106</v>
      </c>
      <c r="B706" t="s">
        <v>12</v>
      </c>
      <c r="C706">
        <v>-16</v>
      </c>
      <c r="D706">
        <v>2.5</v>
      </c>
      <c r="E706">
        <v>21</v>
      </c>
      <c r="F706">
        <v>2020</v>
      </c>
      <c r="G706" t="s">
        <v>79</v>
      </c>
      <c r="H706" t="s">
        <v>87</v>
      </c>
      <c r="I706" t="s">
        <v>107</v>
      </c>
      <c r="J706">
        <f t="shared" si="52"/>
        <v>18.5</v>
      </c>
      <c r="K706">
        <f t="shared" si="52"/>
        <v>18.5</v>
      </c>
      <c r="L706" t="str">
        <f>VLOOKUP(A706,Countries!$H$1:$J$43,3)</f>
        <v>4-Southern Europe</v>
      </c>
    </row>
    <row r="707" spans="1:12" x14ac:dyDescent="0.35">
      <c r="A707" t="s">
        <v>106</v>
      </c>
      <c r="B707" t="s">
        <v>12</v>
      </c>
      <c r="C707">
        <v>-10</v>
      </c>
      <c r="D707">
        <v>-2</v>
      </c>
      <c r="E707">
        <v>6</v>
      </c>
      <c r="F707">
        <v>2080</v>
      </c>
      <c r="G707" t="s">
        <v>79</v>
      </c>
      <c r="H707" t="s">
        <v>87</v>
      </c>
      <c r="I707" t="s">
        <v>107</v>
      </c>
      <c r="J707">
        <f t="shared" si="52"/>
        <v>8</v>
      </c>
      <c r="K707">
        <f t="shared" si="52"/>
        <v>8</v>
      </c>
      <c r="L707" t="str">
        <f>VLOOKUP(A707,Countries!$H$1:$J$43,3)</f>
        <v>4-Southern Europe</v>
      </c>
    </row>
    <row r="708" spans="1:12" x14ac:dyDescent="0.35">
      <c r="A708" t="s">
        <v>106</v>
      </c>
      <c r="B708" t="s">
        <v>17</v>
      </c>
      <c r="C708">
        <v>-6</v>
      </c>
      <c r="D708">
        <v>32.5</v>
      </c>
      <c r="E708">
        <v>71</v>
      </c>
      <c r="F708">
        <v>2020</v>
      </c>
      <c r="G708" t="s">
        <v>79</v>
      </c>
      <c r="H708" t="s">
        <v>87</v>
      </c>
      <c r="I708" t="s">
        <v>107</v>
      </c>
      <c r="J708">
        <f t="shared" si="52"/>
        <v>38.5</v>
      </c>
      <c r="K708">
        <f t="shared" si="52"/>
        <v>38.5</v>
      </c>
      <c r="L708" t="str">
        <f>VLOOKUP(A708,Countries!$H$1:$J$43,3)</f>
        <v>4-Southern Europe</v>
      </c>
    </row>
    <row r="709" spans="1:12" x14ac:dyDescent="0.35">
      <c r="A709" t="s">
        <v>106</v>
      </c>
      <c r="B709" t="s">
        <v>17</v>
      </c>
      <c r="C709">
        <v>-52</v>
      </c>
      <c r="D709">
        <v>-37</v>
      </c>
      <c r="E709">
        <v>-22</v>
      </c>
      <c r="F709">
        <v>2080</v>
      </c>
      <c r="G709" t="s">
        <v>79</v>
      </c>
      <c r="H709" t="s">
        <v>87</v>
      </c>
      <c r="I709" t="s">
        <v>107</v>
      </c>
      <c r="J709">
        <f t="shared" si="52"/>
        <v>15</v>
      </c>
      <c r="K709">
        <f t="shared" si="52"/>
        <v>15</v>
      </c>
      <c r="L709" t="str">
        <f>VLOOKUP(A709,Countries!$H$1:$J$43,3)</f>
        <v>4-Southern Europe</v>
      </c>
    </row>
    <row r="710" spans="1:12" x14ac:dyDescent="0.35">
      <c r="A710" t="s">
        <v>106</v>
      </c>
      <c r="B710" t="s">
        <v>17</v>
      </c>
      <c r="C710">
        <v>-5</v>
      </c>
      <c r="D710">
        <v>0.5</v>
      </c>
      <c r="E710">
        <v>6</v>
      </c>
      <c r="F710">
        <v>2020</v>
      </c>
      <c r="G710" t="s">
        <v>79</v>
      </c>
      <c r="H710" t="s">
        <v>87</v>
      </c>
      <c r="I710" t="s">
        <v>108</v>
      </c>
      <c r="J710">
        <f t="shared" si="52"/>
        <v>5.5</v>
      </c>
      <c r="K710">
        <f t="shared" si="52"/>
        <v>5.5</v>
      </c>
      <c r="L710" t="str">
        <f>VLOOKUP(A710,Countries!$H$1:$J$43,3)</f>
        <v>4-Southern Europe</v>
      </c>
    </row>
    <row r="711" spans="1:12" x14ac:dyDescent="0.35">
      <c r="A711" t="s">
        <v>106</v>
      </c>
      <c r="B711" t="s">
        <v>17</v>
      </c>
      <c r="C711">
        <v>-7</v>
      </c>
      <c r="D711">
        <v>-1.5</v>
      </c>
      <c r="E711">
        <v>4</v>
      </c>
      <c r="F711">
        <v>2080</v>
      </c>
      <c r="G711" t="s">
        <v>79</v>
      </c>
      <c r="H711" t="s">
        <v>87</v>
      </c>
      <c r="I711" t="s">
        <v>108</v>
      </c>
      <c r="J711">
        <f t="shared" si="52"/>
        <v>5.5</v>
      </c>
      <c r="K711">
        <f t="shared" si="52"/>
        <v>5.5</v>
      </c>
      <c r="L711" t="str">
        <f>VLOOKUP(A711,Countries!$H$1:$J$43,3)</f>
        <v>4-Southern Europe</v>
      </c>
    </row>
    <row r="712" spans="1:12" x14ac:dyDescent="0.35">
      <c r="A712" t="s">
        <v>37</v>
      </c>
      <c r="B712" t="s">
        <v>12</v>
      </c>
      <c r="C712">
        <v>-8.64</v>
      </c>
      <c r="D712">
        <v>-2.11</v>
      </c>
      <c r="E712">
        <v>5.05</v>
      </c>
      <c r="F712">
        <v>2040</v>
      </c>
      <c r="G712" t="s">
        <v>109</v>
      </c>
      <c r="H712" t="s">
        <v>110</v>
      </c>
      <c r="I712" s="2" t="s">
        <v>18</v>
      </c>
      <c r="J712">
        <f t="shared" si="52"/>
        <v>6.5300000000000011</v>
      </c>
      <c r="K712">
        <f t="shared" si="52"/>
        <v>7.16</v>
      </c>
      <c r="L712" t="str">
        <f>VLOOKUP(A712,Countries!$H$1:$J$43,3)</f>
        <v>3-Central Europe</v>
      </c>
    </row>
    <row r="713" spans="1:12" x14ac:dyDescent="0.35">
      <c r="A713" t="s">
        <v>37</v>
      </c>
      <c r="B713" t="s">
        <v>12</v>
      </c>
      <c r="C713">
        <v>-24.7</v>
      </c>
      <c r="D713">
        <v>-8.6999999999999993</v>
      </c>
      <c r="E713">
        <v>9.1</v>
      </c>
      <c r="F713">
        <v>2070</v>
      </c>
      <c r="G713" t="s">
        <v>109</v>
      </c>
      <c r="H713" t="s">
        <v>110</v>
      </c>
      <c r="I713" s="2" t="s">
        <v>18</v>
      </c>
      <c r="J713">
        <f t="shared" si="52"/>
        <v>16</v>
      </c>
      <c r="K713">
        <f t="shared" si="52"/>
        <v>17.799999999999997</v>
      </c>
      <c r="L713" t="str">
        <f>VLOOKUP(A713,Countries!$H$1:$J$43,3)</f>
        <v>3-Central Europe</v>
      </c>
    </row>
    <row r="714" spans="1:12" x14ac:dyDescent="0.35">
      <c r="A714" t="s">
        <v>37</v>
      </c>
      <c r="B714" t="s">
        <v>15</v>
      </c>
      <c r="C714">
        <v>0</v>
      </c>
      <c r="D714">
        <v>2.6</v>
      </c>
      <c r="E714">
        <v>4.2</v>
      </c>
      <c r="F714">
        <v>2040</v>
      </c>
      <c r="G714" t="s">
        <v>109</v>
      </c>
      <c r="H714" t="s">
        <v>110</v>
      </c>
      <c r="I714" s="2" t="s">
        <v>18</v>
      </c>
      <c r="J714">
        <f t="shared" si="52"/>
        <v>2.6</v>
      </c>
      <c r="K714">
        <f t="shared" si="52"/>
        <v>1.6</v>
      </c>
      <c r="L714" t="str">
        <f>VLOOKUP(A714,Countries!$H$1:$J$43,3)</f>
        <v>3-Central Europe</v>
      </c>
    </row>
    <row r="715" spans="1:12" x14ac:dyDescent="0.35">
      <c r="A715" t="s">
        <v>37</v>
      </c>
      <c r="B715" t="s">
        <v>15</v>
      </c>
      <c r="C715">
        <v>-7.4</v>
      </c>
      <c r="D715">
        <v>0.5</v>
      </c>
      <c r="E715">
        <v>3.2</v>
      </c>
      <c r="F715">
        <v>2070</v>
      </c>
      <c r="G715" t="s">
        <v>109</v>
      </c>
      <c r="H715" t="s">
        <v>110</v>
      </c>
      <c r="I715" s="2" t="s">
        <v>18</v>
      </c>
      <c r="J715">
        <f t="shared" si="52"/>
        <v>7.9</v>
      </c>
      <c r="K715">
        <f t="shared" si="52"/>
        <v>2.7</v>
      </c>
      <c r="L715" t="str">
        <f>VLOOKUP(A715,Countries!$H$1:$J$43,3)</f>
        <v>3-Central Europe</v>
      </c>
    </row>
    <row r="716" spans="1:12" x14ac:dyDescent="0.35">
      <c r="A716" t="s">
        <v>37</v>
      </c>
      <c r="B716" t="s">
        <v>17</v>
      </c>
      <c r="C716">
        <v>9.6</v>
      </c>
      <c r="D716">
        <v>13.5</v>
      </c>
      <c r="E716">
        <v>20.3</v>
      </c>
      <c r="F716">
        <v>2040</v>
      </c>
      <c r="G716" t="s">
        <v>109</v>
      </c>
      <c r="H716" t="s">
        <v>110</v>
      </c>
      <c r="I716" s="2" t="s">
        <v>18</v>
      </c>
      <c r="J716">
        <f t="shared" si="52"/>
        <v>3.9000000000000004</v>
      </c>
      <c r="K716">
        <f t="shared" si="52"/>
        <v>6.8000000000000007</v>
      </c>
      <c r="L716" t="str">
        <f>VLOOKUP(A716,Countries!$H$1:$J$43,3)</f>
        <v>3-Central Europe</v>
      </c>
    </row>
    <row r="717" spans="1:12" x14ac:dyDescent="0.35">
      <c r="A717" t="s">
        <v>37</v>
      </c>
      <c r="B717" t="s">
        <v>17</v>
      </c>
      <c r="C717">
        <v>6.6</v>
      </c>
      <c r="D717">
        <v>13.9</v>
      </c>
      <c r="E717">
        <v>32.4</v>
      </c>
      <c r="F717">
        <v>2070</v>
      </c>
      <c r="G717" t="s">
        <v>109</v>
      </c>
      <c r="H717" t="s">
        <v>110</v>
      </c>
      <c r="I717" s="2" t="s">
        <v>18</v>
      </c>
      <c r="J717">
        <f t="shared" si="52"/>
        <v>7.3000000000000007</v>
      </c>
      <c r="K717">
        <f t="shared" si="52"/>
        <v>18.5</v>
      </c>
      <c r="L717" t="str">
        <f>VLOOKUP(A717,Countries!$H$1:$J$43,3)</f>
        <v>3-Central Europe</v>
      </c>
    </row>
    <row r="718" spans="1:12" x14ac:dyDescent="0.35">
      <c r="A718" t="s">
        <v>31</v>
      </c>
      <c r="B718" t="s">
        <v>23</v>
      </c>
      <c r="C718">
        <v>-16.876234022654032</v>
      </c>
      <c r="D718">
        <v>-16.182609420905834</v>
      </c>
      <c r="E718">
        <v>-15.542584239851376</v>
      </c>
      <c r="F718">
        <v>2050</v>
      </c>
      <c r="G718" t="s">
        <v>164</v>
      </c>
      <c r="H718" t="s">
        <v>75</v>
      </c>
      <c r="I718" s="2" t="s">
        <v>18</v>
      </c>
      <c r="J718">
        <f t="shared" si="52"/>
        <v>0.69362460174819773</v>
      </c>
      <c r="K718">
        <f t="shared" si="52"/>
        <v>0.64002518105445816</v>
      </c>
      <c r="L718" t="str">
        <f>VLOOKUP(A718,Countries!$H$1:$J$43,3)</f>
        <v>3-Central Europe</v>
      </c>
    </row>
    <row r="719" spans="1:12" x14ac:dyDescent="0.35">
      <c r="A719" t="s">
        <v>22</v>
      </c>
      <c r="B719" t="s">
        <v>12</v>
      </c>
      <c r="C719">
        <v>3.04</v>
      </c>
      <c r="D719">
        <v>23.7</v>
      </c>
      <c r="E719">
        <v>37.97</v>
      </c>
      <c r="F719">
        <v>2050</v>
      </c>
      <c r="G719" t="s">
        <v>111</v>
      </c>
      <c r="H719" t="s">
        <v>112</v>
      </c>
      <c r="I719" s="2" t="s">
        <v>18</v>
      </c>
      <c r="J719">
        <f t="shared" si="52"/>
        <v>20.66</v>
      </c>
      <c r="K719">
        <f t="shared" si="52"/>
        <v>14.27</v>
      </c>
      <c r="L719" t="str">
        <f>VLOOKUP(A719,Countries!$H$1:$J$43,3)</f>
        <v>2-Northern Europe</v>
      </c>
    </row>
    <row r="720" spans="1:12" x14ac:dyDescent="0.35">
      <c r="A720" t="s">
        <v>41</v>
      </c>
      <c r="B720" t="s">
        <v>15</v>
      </c>
      <c r="C720">
        <v>-21.549078292696809</v>
      </c>
      <c r="D720">
        <v>-21.549078292696809</v>
      </c>
      <c r="E720">
        <v>-21.549078292696809</v>
      </c>
      <c r="F720">
        <v>2080</v>
      </c>
      <c r="G720" t="s">
        <v>111</v>
      </c>
      <c r="H720" t="s">
        <v>113</v>
      </c>
      <c r="I720" t="s">
        <v>114</v>
      </c>
      <c r="J720">
        <f t="shared" si="52"/>
        <v>0</v>
      </c>
      <c r="K720">
        <f t="shared" si="52"/>
        <v>0</v>
      </c>
      <c r="L720" t="str">
        <f>VLOOKUP(A720,Countries!$H$1:$J$43,3)</f>
        <v>2-Northern Europe</v>
      </c>
    </row>
    <row r="721" spans="1:12" x14ac:dyDescent="0.35">
      <c r="A721" t="s">
        <v>41</v>
      </c>
      <c r="B721" t="s">
        <v>15</v>
      </c>
      <c r="C721">
        <v>-1.8977448195665567</v>
      </c>
      <c r="D721">
        <v>-1.8977448195665567</v>
      </c>
      <c r="E721">
        <v>-1.8977448195665567</v>
      </c>
      <c r="F721">
        <v>2080</v>
      </c>
      <c r="G721" t="s">
        <v>111</v>
      </c>
      <c r="H721" t="s">
        <v>113</v>
      </c>
      <c r="I721" t="s">
        <v>115</v>
      </c>
      <c r="J721">
        <f t="shared" si="52"/>
        <v>0</v>
      </c>
      <c r="K721">
        <f t="shared" si="52"/>
        <v>0</v>
      </c>
      <c r="L721" t="str">
        <f>VLOOKUP(A721,Countries!$H$1:$J$43,3)</f>
        <v>2-Northern Europe</v>
      </c>
    </row>
    <row r="722" spans="1:12" x14ac:dyDescent="0.35">
      <c r="A722" t="s">
        <v>41</v>
      </c>
      <c r="B722" t="s">
        <v>15</v>
      </c>
      <c r="C722">
        <v>9.0083306327087644</v>
      </c>
      <c r="D722">
        <v>9.0083306327087644</v>
      </c>
      <c r="E722">
        <v>9.0083306327087644</v>
      </c>
      <c r="F722">
        <v>2080</v>
      </c>
      <c r="G722" t="s">
        <v>111</v>
      </c>
      <c r="H722" t="s">
        <v>113</v>
      </c>
      <c r="I722" t="s">
        <v>116</v>
      </c>
      <c r="J722">
        <f t="shared" si="52"/>
        <v>0</v>
      </c>
      <c r="K722">
        <f t="shared" si="52"/>
        <v>0</v>
      </c>
      <c r="L722" t="str">
        <f>VLOOKUP(A722,Countries!$H$1:$J$43,3)</f>
        <v>2-Northern Europe</v>
      </c>
    </row>
    <row r="723" spans="1:12" x14ac:dyDescent="0.35">
      <c r="A723" t="s">
        <v>41</v>
      </c>
      <c r="B723" t="s">
        <v>15</v>
      </c>
      <c r="C723">
        <v>28.977066931010238</v>
      </c>
      <c r="D723">
        <v>28.977066931010238</v>
      </c>
      <c r="E723">
        <v>28.977066931010238</v>
      </c>
      <c r="F723">
        <v>2080</v>
      </c>
      <c r="G723" t="s">
        <v>111</v>
      </c>
      <c r="H723" t="s">
        <v>113</v>
      </c>
      <c r="I723" t="s">
        <v>117</v>
      </c>
      <c r="J723">
        <f t="shared" si="52"/>
        <v>0</v>
      </c>
      <c r="K723">
        <f t="shared" si="52"/>
        <v>0</v>
      </c>
      <c r="L723" t="str">
        <f>VLOOKUP(A723,Countries!$H$1:$J$43,3)</f>
        <v>2-Northern Europe</v>
      </c>
    </row>
    <row r="724" spans="1:12" x14ac:dyDescent="0.35">
      <c r="A724" t="s">
        <v>11</v>
      </c>
      <c r="B724" t="s">
        <v>12</v>
      </c>
      <c r="C724">
        <v>-17.7</v>
      </c>
      <c r="D724">
        <v>-1.2833333333333334</v>
      </c>
      <c r="E724">
        <v>9</v>
      </c>
      <c r="F724">
        <v>2050</v>
      </c>
      <c r="G724" t="s">
        <v>79</v>
      </c>
      <c r="H724" t="s">
        <v>87</v>
      </c>
      <c r="I724" s="2" t="s">
        <v>18</v>
      </c>
      <c r="J724">
        <f t="shared" si="52"/>
        <v>16.416666666666664</v>
      </c>
      <c r="K724">
        <f t="shared" si="52"/>
        <v>10.283333333333333</v>
      </c>
      <c r="L724" t="str">
        <f>VLOOKUP(A724,Countries!$H$1:$J$43,3)</f>
        <v>3-Central Europe</v>
      </c>
    </row>
    <row r="725" spans="1:12" x14ac:dyDescent="0.35">
      <c r="A725" t="s">
        <v>11</v>
      </c>
      <c r="B725" t="s">
        <v>12</v>
      </c>
      <c r="C725">
        <v>-13.5</v>
      </c>
      <c r="D725">
        <v>-0.55000000000000016</v>
      </c>
      <c r="E725">
        <v>6</v>
      </c>
      <c r="F725">
        <v>2050</v>
      </c>
      <c r="G725" t="s">
        <v>164</v>
      </c>
      <c r="H725" t="s">
        <v>87</v>
      </c>
      <c r="I725" s="2" t="s">
        <v>18</v>
      </c>
      <c r="J725">
        <f t="shared" si="52"/>
        <v>12.95</v>
      </c>
      <c r="K725">
        <f t="shared" si="52"/>
        <v>6.55</v>
      </c>
      <c r="L725" t="str">
        <f>VLOOKUP(A725,Countries!$H$1:$J$43,3)</f>
        <v>3-Central Europe</v>
      </c>
    </row>
    <row r="726" spans="1:12" x14ac:dyDescent="0.35">
      <c r="A726" t="s">
        <v>11</v>
      </c>
      <c r="B726" t="s">
        <v>12</v>
      </c>
      <c r="C726">
        <v>-2.8</v>
      </c>
      <c r="D726">
        <v>1.7833333333333332</v>
      </c>
      <c r="E726">
        <v>7.1</v>
      </c>
      <c r="F726">
        <v>2050</v>
      </c>
      <c r="G726" t="s">
        <v>97</v>
      </c>
      <c r="H726" t="s">
        <v>87</v>
      </c>
      <c r="I726" s="2" t="s">
        <v>18</v>
      </c>
      <c r="J726">
        <f t="shared" si="52"/>
        <v>4.583333333333333</v>
      </c>
      <c r="K726">
        <f t="shared" si="52"/>
        <v>5.3166666666666664</v>
      </c>
      <c r="L726" t="str">
        <f>VLOOKUP(A726,Countries!$H$1:$J$43,3)</f>
        <v>3-Central Europe</v>
      </c>
    </row>
    <row r="727" spans="1:12" x14ac:dyDescent="0.35">
      <c r="A727" t="s">
        <v>118</v>
      </c>
      <c r="B727" t="s">
        <v>12</v>
      </c>
      <c r="C727">
        <v>-7.2916666666666616</v>
      </c>
      <c r="D727">
        <v>8.0729166666666696</v>
      </c>
      <c r="E727">
        <v>33.854166666666664</v>
      </c>
      <c r="F727">
        <v>2050</v>
      </c>
      <c r="G727" t="s">
        <v>111</v>
      </c>
      <c r="H727" t="s">
        <v>119</v>
      </c>
      <c r="I727" s="2" t="s">
        <v>18</v>
      </c>
      <c r="J727">
        <f t="shared" si="52"/>
        <v>15.364583333333332</v>
      </c>
      <c r="K727">
        <f t="shared" si="52"/>
        <v>25.781249999999993</v>
      </c>
      <c r="L727" t="str">
        <f>VLOOKUP(A727,Countries!$H$1:$J$43,3)</f>
        <v>1-Europe</v>
      </c>
    </row>
    <row r="728" spans="1:12" x14ac:dyDescent="0.35">
      <c r="A728" t="s">
        <v>118</v>
      </c>
      <c r="B728" t="s">
        <v>15</v>
      </c>
      <c r="C728">
        <v>-2.9673590504451064</v>
      </c>
      <c r="D728">
        <v>33.036597428288815</v>
      </c>
      <c r="E728">
        <v>103.85756676557862</v>
      </c>
      <c r="F728">
        <v>2050</v>
      </c>
      <c r="G728" t="s">
        <v>111</v>
      </c>
      <c r="H728" t="s">
        <v>119</v>
      </c>
      <c r="I728" s="2" t="s">
        <v>18</v>
      </c>
      <c r="J728">
        <f t="shared" si="52"/>
        <v>36.003956478733919</v>
      </c>
      <c r="K728">
        <f t="shared" si="52"/>
        <v>70.82096933728981</v>
      </c>
      <c r="L728" t="str">
        <f>VLOOKUP(A728,Countries!$H$1:$J$43,3)</f>
        <v>1-Europe</v>
      </c>
    </row>
    <row r="729" spans="1:12" x14ac:dyDescent="0.35">
      <c r="A729" t="s">
        <v>118</v>
      </c>
      <c r="B729" t="s">
        <v>23</v>
      </c>
      <c r="C729">
        <v>-8.6105675146771095</v>
      </c>
      <c r="D729">
        <v>-1.5655577299412986</v>
      </c>
      <c r="E729">
        <v>7.4363992172211315</v>
      </c>
      <c r="F729">
        <v>2050</v>
      </c>
      <c r="G729" t="s">
        <v>111</v>
      </c>
      <c r="H729" t="s">
        <v>119</v>
      </c>
      <c r="I729" s="2" t="s">
        <v>18</v>
      </c>
      <c r="J729">
        <f t="shared" si="52"/>
        <v>7.0450097847358109</v>
      </c>
      <c r="K729">
        <f t="shared" si="52"/>
        <v>9.0019569471624301</v>
      </c>
      <c r="L729" t="str">
        <f>VLOOKUP(A729,Countries!$H$1:$J$43,3)</f>
        <v>1-Europe</v>
      </c>
    </row>
    <row r="730" spans="1:12" x14ac:dyDescent="0.35">
      <c r="A730" t="s">
        <v>118</v>
      </c>
      <c r="B730" t="s">
        <v>63</v>
      </c>
      <c r="C730">
        <v>-45.049063336306872</v>
      </c>
      <c r="D730">
        <v>65.269104965804317</v>
      </c>
      <c r="E730">
        <v>260.66012488849236</v>
      </c>
      <c r="F730">
        <v>2050</v>
      </c>
      <c r="G730" t="s">
        <v>111</v>
      </c>
      <c r="H730" t="s">
        <v>119</v>
      </c>
      <c r="I730" s="2" t="s">
        <v>18</v>
      </c>
      <c r="J730">
        <f t="shared" si="52"/>
        <v>110.31816830211119</v>
      </c>
      <c r="K730">
        <f t="shared" si="52"/>
        <v>195.39101992268803</v>
      </c>
      <c r="L730" t="str">
        <f>VLOOKUP(A730,Countries!$H$1:$J$43,3)</f>
        <v>1-Europe</v>
      </c>
    </row>
    <row r="731" spans="1:12" x14ac:dyDescent="0.35">
      <c r="A731" t="s">
        <v>118</v>
      </c>
      <c r="B731" t="s">
        <v>17</v>
      </c>
      <c r="C731">
        <v>-7.3701842546063574</v>
      </c>
      <c r="D731">
        <v>8.7660524846454564</v>
      </c>
      <c r="E731">
        <v>40.871021775544399</v>
      </c>
      <c r="F731">
        <v>2050</v>
      </c>
      <c r="G731" t="s">
        <v>111</v>
      </c>
      <c r="H731" t="s">
        <v>119</v>
      </c>
      <c r="I731" s="2" t="s">
        <v>18</v>
      </c>
      <c r="J731">
        <f t="shared" si="52"/>
        <v>16.136236739251814</v>
      </c>
      <c r="K731">
        <f t="shared" si="52"/>
        <v>32.104969290898943</v>
      </c>
      <c r="L731" t="str">
        <f>VLOOKUP(A731,Countries!$H$1:$J$43,3)</f>
        <v>1-Europe</v>
      </c>
    </row>
    <row r="732" spans="1:12" x14ac:dyDescent="0.35">
      <c r="A732" t="s">
        <v>41</v>
      </c>
      <c r="B732" t="s">
        <v>15</v>
      </c>
      <c r="C732">
        <v>-20.689655172413808</v>
      </c>
      <c r="D732">
        <v>13.417696878257399</v>
      </c>
      <c r="E732">
        <v>30.17241379310342</v>
      </c>
      <c r="F732">
        <v>2050</v>
      </c>
      <c r="G732" t="s">
        <v>111</v>
      </c>
      <c r="H732" t="s">
        <v>21</v>
      </c>
      <c r="I732" s="2" t="s">
        <v>18</v>
      </c>
      <c r="J732">
        <f t="shared" si="52"/>
        <v>34.10735205067121</v>
      </c>
      <c r="K732">
        <f t="shared" si="52"/>
        <v>16.754716914846021</v>
      </c>
      <c r="L732" t="str">
        <f>VLOOKUP(A732,Countries!$H$1:$J$43,3)</f>
        <v>2-Northern Europe</v>
      </c>
    </row>
  </sheetData>
  <autoFilter ref="A2:L732"/>
  <mergeCells count="1">
    <mergeCell ref="C1:E1"/>
  </mergeCell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731"/>
  <sheetViews>
    <sheetView tabSelected="1" workbookViewId="0">
      <pane ySplit="2" topLeftCell="A3" activePane="bottomLeft" state="frozen"/>
      <selection activeCell="J1" sqref="J1"/>
      <selection pane="bottomLeft" activeCell="N8" sqref="N8"/>
    </sheetView>
  </sheetViews>
  <sheetFormatPr defaultColWidth="8.81640625" defaultRowHeight="14.5" x14ac:dyDescent="0.35"/>
  <cols>
    <col min="1" max="1" width="16" bestFit="1" customWidth="1"/>
    <col min="7" max="7" width="15.81640625" bestFit="1" customWidth="1"/>
    <col min="12" max="12" width="14.26953125" bestFit="1" customWidth="1"/>
    <col min="15" max="15" width="11.1796875" bestFit="1" customWidth="1"/>
    <col min="16" max="20" width="9.453125" bestFit="1" customWidth="1"/>
    <col min="21" max="21" width="10.453125" bestFit="1" customWidth="1"/>
    <col min="32" max="32" width="16" bestFit="1" customWidth="1"/>
    <col min="37" max="37" width="12" bestFit="1" customWidth="1"/>
    <col min="40" max="40" width="9.26953125" bestFit="1" customWidth="1"/>
    <col min="44" max="44" width="9.26953125" bestFit="1" customWidth="1"/>
    <col min="45" max="45" width="9" bestFit="1" customWidth="1"/>
    <col min="50" max="50" width="9.26953125" bestFit="1" customWidth="1"/>
  </cols>
  <sheetData>
    <row r="1" spans="1:50" x14ac:dyDescent="0.35">
      <c r="A1" s="1"/>
      <c r="B1" s="1"/>
      <c r="C1" s="31" t="s">
        <v>0</v>
      </c>
      <c r="D1" s="31"/>
      <c r="E1" s="31"/>
      <c r="F1" s="1"/>
      <c r="G1" s="1"/>
      <c r="H1" s="1"/>
      <c r="I1" s="1"/>
      <c r="J1" s="1"/>
      <c r="K1" s="1"/>
    </row>
    <row r="2" spans="1:50" x14ac:dyDescent="0.3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162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121</v>
      </c>
      <c r="N2" s="1" t="s">
        <v>128</v>
      </c>
      <c r="O2" s="1" t="s">
        <v>12</v>
      </c>
      <c r="P2" s="1" t="s">
        <v>15</v>
      </c>
      <c r="Q2" s="1" t="s">
        <v>17</v>
      </c>
      <c r="R2" s="1" t="s">
        <v>23</v>
      </c>
      <c r="S2" s="1" t="s">
        <v>63</v>
      </c>
      <c r="T2" s="1" t="s">
        <v>92</v>
      </c>
      <c r="U2" s="1" t="s">
        <v>62</v>
      </c>
      <c r="W2" s="1">
        <v>2080</v>
      </c>
      <c r="X2" s="1" t="s">
        <v>12</v>
      </c>
      <c r="Y2" s="1" t="s">
        <v>15</v>
      </c>
      <c r="Z2" s="1" t="s">
        <v>17</v>
      </c>
      <c r="AA2" s="1" t="s">
        <v>23</v>
      </c>
      <c r="AB2" s="1" t="s">
        <v>63</v>
      </c>
      <c r="AC2" s="1" t="s">
        <v>92</v>
      </c>
      <c r="AD2" s="1" t="s">
        <v>62</v>
      </c>
      <c r="AG2" s="1" t="s">
        <v>130</v>
      </c>
      <c r="AH2" s="1" t="s">
        <v>129</v>
      </c>
      <c r="AI2" s="1" t="s">
        <v>185</v>
      </c>
      <c r="AJ2" s="1" t="s">
        <v>122</v>
      </c>
      <c r="AK2" s="1" t="s">
        <v>123</v>
      </c>
      <c r="AL2" s="1" t="s">
        <v>127</v>
      </c>
      <c r="AM2" s="1" t="s">
        <v>124</v>
      </c>
      <c r="AN2" s="1" t="s">
        <v>186</v>
      </c>
      <c r="AP2">
        <f>W2</f>
        <v>2080</v>
      </c>
      <c r="AQ2" s="1" t="s">
        <v>130</v>
      </c>
      <c r="AR2" s="1" t="s">
        <v>129</v>
      </c>
      <c r="AS2" s="1" t="s">
        <v>185</v>
      </c>
      <c r="AT2" s="1" t="s">
        <v>122</v>
      </c>
      <c r="AU2" s="1" t="s">
        <v>123</v>
      </c>
      <c r="AV2" s="1" t="s">
        <v>127</v>
      </c>
      <c r="AW2" s="1" t="s">
        <v>124</v>
      </c>
      <c r="AX2" s="1" t="s">
        <v>186</v>
      </c>
    </row>
    <row r="3" spans="1:50" x14ac:dyDescent="0.35">
      <c r="A3" t="s">
        <v>11</v>
      </c>
      <c r="B3" t="s">
        <v>12</v>
      </c>
      <c r="C3">
        <v>-8</v>
      </c>
      <c r="D3">
        <v>4.3899999999999997</v>
      </c>
      <c r="E3">
        <v>15</v>
      </c>
      <c r="F3">
        <v>2020</v>
      </c>
      <c r="G3" t="s">
        <v>13</v>
      </c>
      <c r="H3" t="s">
        <v>87</v>
      </c>
      <c r="I3" t="s">
        <v>14</v>
      </c>
      <c r="J3">
        <f>D3-C3</f>
        <v>12.39</v>
      </c>
      <c r="K3">
        <f>E3-D3</f>
        <v>10.61</v>
      </c>
      <c r="L3" t="str">
        <f>VLOOKUP(A3,Countries!$H$1:$J$43,3)</f>
        <v>3-Central Europe</v>
      </c>
      <c r="N3" t="s">
        <v>125</v>
      </c>
      <c r="O3" s="3">
        <f t="shared" ref="O3:U3" si="0">AVERAGEIFS($D$3:$D$731,$B$3:$B$731,O2)</f>
        <v>14.224504340953422</v>
      </c>
      <c r="P3" s="3">
        <f t="shared" si="0"/>
        <v>1.0602366796468534</v>
      </c>
      <c r="Q3" s="3">
        <f t="shared" si="0"/>
        <v>-5.8701671251730216</v>
      </c>
      <c r="R3" s="3">
        <f t="shared" si="0"/>
        <v>8.0069659729454639</v>
      </c>
      <c r="S3" s="3">
        <f t="shared" si="0"/>
        <v>14.878251087248167</v>
      </c>
      <c r="T3" s="3">
        <f t="shared" si="0"/>
        <v>0.49019607843137392</v>
      </c>
      <c r="U3" s="3">
        <f t="shared" si="0"/>
        <v>159.49925122145768</v>
      </c>
      <c r="W3" t="s">
        <v>125</v>
      </c>
      <c r="X3" s="3">
        <f t="shared" ref="X3:AD3" si="1">AVERAGEIFS($D$3:$D$731,$B$3:$B$731,X2,$F$3:$F$731,$W$2)</f>
        <v>13.2478851307156</v>
      </c>
      <c r="Y3" s="3">
        <f t="shared" si="1"/>
        <v>3.8947873102877923</v>
      </c>
      <c r="Z3" s="3">
        <f t="shared" si="1"/>
        <v>-12.160288529557814</v>
      </c>
      <c r="AA3" s="3">
        <f t="shared" si="1"/>
        <v>-4.3897411035420077</v>
      </c>
      <c r="AB3" s="3">
        <f t="shared" si="1"/>
        <v>15.883981510552939</v>
      </c>
      <c r="AC3" s="3">
        <f t="shared" si="1"/>
        <v>-5.8210784313725563</v>
      </c>
      <c r="AD3" s="3" t="e">
        <f t="shared" si="1"/>
        <v>#DIV/0!</v>
      </c>
      <c r="AF3" s="1" t="s">
        <v>128</v>
      </c>
      <c r="AG3">
        <f>COUNT($D$3:$D$731)</f>
        <v>729</v>
      </c>
      <c r="AH3" s="3">
        <f>AVERAGE($D$3:$D$731)</f>
        <v>8.3572834580774522</v>
      </c>
      <c r="AI3" s="3">
        <f>_xlfn.STDEV.S($D$3:$D$731)</f>
        <v>22.50821798097703</v>
      </c>
      <c r="AJ3" s="16">
        <f>AH3*SQRT(AG3)/AI3</f>
        <v>10.02507855392186</v>
      </c>
      <c r="AK3" s="20">
        <f>_xlfn.T.DIST.2T(ABS(AJ3),AG3-1)</f>
        <v>3.0304298162126007E-22</v>
      </c>
      <c r="AL3">
        <v>0.05</v>
      </c>
      <c r="AM3" t="str">
        <f>IF(AK3&lt;AL3,"YES","NO")</f>
        <v>YES</v>
      </c>
      <c r="AN3" s="16">
        <f>AI3/AH3</f>
        <v>2.6932457291756049</v>
      </c>
      <c r="AP3" s="1" t="s">
        <v>128</v>
      </c>
      <c r="AQ3">
        <f>COUNT($D$3:$D$731)</f>
        <v>729</v>
      </c>
      <c r="AR3" s="3">
        <f>AVERAGE($D$3:$D$731)</f>
        <v>8.3572834580774522</v>
      </c>
      <c r="AS3" s="3">
        <f>_xlfn.STDEV.S($D$3:$D$731)</f>
        <v>22.50821798097703</v>
      </c>
      <c r="AT3" s="16">
        <f>AR3*SQRT(AQ3)/AS3</f>
        <v>10.02507855392186</v>
      </c>
      <c r="AU3" s="20">
        <f>_xlfn.T.DIST.2T(ABS(AT3),AQ3-1)</f>
        <v>3.0304298162126007E-22</v>
      </c>
      <c r="AV3">
        <v>0.05</v>
      </c>
      <c r="AW3" t="str">
        <f>IF(AU3&lt;AV3,"YES","NO")</f>
        <v>YES</v>
      </c>
      <c r="AX3" s="16">
        <f>AS3/AR3</f>
        <v>2.6932457291756049</v>
      </c>
    </row>
    <row r="4" spans="1:50" x14ac:dyDescent="0.35">
      <c r="A4" t="s">
        <v>11</v>
      </c>
      <c r="B4" t="s">
        <v>12</v>
      </c>
      <c r="C4">
        <v>3</v>
      </c>
      <c r="D4">
        <v>10.46</v>
      </c>
      <c r="E4">
        <v>22</v>
      </c>
      <c r="F4">
        <v>2050</v>
      </c>
      <c r="G4" t="s">
        <v>13</v>
      </c>
      <c r="H4" t="s">
        <v>87</v>
      </c>
      <c r="I4" t="s">
        <v>14</v>
      </c>
      <c r="J4">
        <f t="shared" ref="J4:K60" si="2">D4-C4</f>
        <v>7.4600000000000009</v>
      </c>
      <c r="K4">
        <f t="shared" si="2"/>
        <v>11.54</v>
      </c>
      <c r="L4" t="str">
        <f>VLOOKUP(A4,Countries!$H$1:$J$43,3)</f>
        <v>3-Central Europe</v>
      </c>
      <c r="N4" t="s">
        <v>126</v>
      </c>
      <c r="O4" s="3">
        <f t="array" ref="O4">_xlfn.STDEV.S(IF($B$3:$B$731=O2,$D$3:$D$731,""))</f>
        <v>19.942598634805176</v>
      </c>
      <c r="P4" s="3">
        <f t="array" ref="P4">_xlfn.STDEV.S(IF($B$3:$B$731=P2,$D$3:$D$731,""))</f>
        <v>28.424494306703409</v>
      </c>
      <c r="Q4" s="3">
        <f t="array" ref="Q4">_xlfn.STDEV.S(IF($B$3:$B$731=Q2,$D$3:$D$731,""))</f>
        <v>20.257114957519544</v>
      </c>
      <c r="R4" s="3">
        <f t="array" ref="R4">_xlfn.STDEV.S(IF($B$3:$B$731=R2,$D$3:$D$731,""))</f>
        <v>14.245983997814369</v>
      </c>
      <c r="S4" s="3">
        <f t="array" ref="S4">_xlfn.STDEV.S(IF($B$3:$B$731=S2,$D$3:$D$731,""))</f>
        <v>12.545975408382887</v>
      </c>
      <c r="T4" s="3">
        <f t="array" ref="T4">_xlfn.STDEV.S(IF($B$3:$B$731=T2,$D$3:$D$731,""))</f>
        <v>10.728931620998136</v>
      </c>
      <c r="U4" s="3">
        <f t="array" ref="U4">_xlfn.STDEV.S(IF($B$3:$B$731=U2,$D$3:$D$731,""))</f>
        <v>66.692337163319706</v>
      </c>
      <c r="W4" t="s">
        <v>126</v>
      </c>
      <c r="X4" s="3">
        <f t="array" ref="X4">_xlfn.STDEV.S(IF($B$3:$B$731=X2,IF($F$3:$F$731=$W$2,$D$3:$D$731,""),""))</f>
        <v>19.524227093838704</v>
      </c>
      <c r="Y4" s="3">
        <f t="array" ref="Y4">_xlfn.STDEV.S(IF($B$3:$B$731=Y2,IF($F$3:$F$731=$W$2,$D$3:$D$731,""),""))</f>
        <v>41.384391935824326</v>
      </c>
      <c r="Z4" s="3">
        <f t="array" ref="Z4">_xlfn.STDEV.S(IF($B$3:$B$731=Z2,IF($F$3:$F$731=$W$2,$D$3:$D$731,""),""))</f>
        <v>23.226442501532279</v>
      </c>
      <c r="AA4" s="3">
        <f t="array" ref="AA4">_xlfn.STDEV.S(IF($B$3:$B$731=AA2,IF($F$3:$F$731=$W$2,$D$3:$D$731,""),""))</f>
        <v>12.526535152200884</v>
      </c>
      <c r="AB4" s="3">
        <f t="array" ref="AB4">_xlfn.STDEV.S(IF($B$3:$B$731=AB2,IF($F$3:$F$731=$W$2,$D$3:$D$731,""),""))</f>
        <v>16.713224811024812</v>
      </c>
      <c r="AC4" s="3">
        <f t="array" ref="AC4">_xlfn.STDEV.S(IF($B$3:$B$731=AC2,IF($F$3:$F$731=$W$2,$D$3:$D$731,""),""))</f>
        <v>10.311973892303842</v>
      </c>
      <c r="AD4" s="3" t="e">
        <f t="array" ref="AD4">_xlfn.STDEV.S(IF($B$3:$B$731=AD2,IF($F$3:$F$731=$W$2,$D$3:$D$731,""),""))</f>
        <v>#DIV/0!</v>
      </c>
      <c r="AF4" s="1" t="s">
        <v>177</v>
      </c>
      <c r="AG4">
        <f>COUNTIFS($L$3:$L$731,AF4)</f>
        <v>224</v>
      </c>
      <c r="AH4" s="3">
        <f>AVERAGEIFS($D$3:$D$731,$L$3:$L$731,AF4)</f>
        <v>14.259161312390175</v>
      </c>
      <c r="AI4" s="3">
        <f t="array" ref="AI4">_xlfn.STDEV.S(IF($L$3:$L$731=AF4,$D$3:$D$731,""))</f>
        <v>28.486120157195245</v>
      </c>
      <c r="AJ4" s="16">
        <f t="shared" ref="AJ4:AJ46" si="3">AH4*SQRT(AG4)/AI4</f>
        <v>7.4917743742268978</v>
      </c>
      <c r="AK4" s="20">
        <f t="shared" ref="AK4:AK46" si="4">_xlfn.T.DIST.2T(ABS(AJ4),AG4-1)</f>
        <v>1.5754270973084139E-12</v>
      </c>
      <c r="AL4">
        <v>0.05</v>
      </c>
      <c r="AM4" t="str">
        <f t="shared" ref="AM4:AM46" si="5">IF(AK4&lt;AL4,"YES","NO")</f>
        <v>YES</v>
      </c>
      <c r="AN4" s="16">
        <f t="shared" ref="AN4:AN46" si="6">AI4/AH4</f>
        <v>1.9977416296176465</v>
      </c>
      <c r="AP4" s="1" t="s">
        <v>177</v>
      </c>
      <c r="AQ4">
        <f>COUNTIFS($L$3:$L$731,AP4,$F$3:$F$731,$AP$2)</f>
        <v>60</v>
      </c>
      <c r="AR4" s="3">
        <f>AVERAGEIFS($D$3:$D$731,$L$3:$L$731,AP4,$F$3:$F$731,$AP$2)</f>
        <v>14.375779128749558</v>
      </c>
      <c r="AS4" s="3">
        <f t="array" ref="AS4">_xlfn.STDEV.S(IF($L$3:$L$731=AP4,IF($F$3:$F$731=$AP$2,$D$3:$D$731,""),""))</f>
        <v>27.123039122559426</v>
      </c>
      <c r="AT4" s="16">
        <f t="shared" ref="AT4:AT6" si="7">AR4*SQRT(AQ4)/AS4</f>
        <v>4.1055246724246377</v>
      </c>
      <c r="AU4" s="20">
        <f t="shared" ref="AU4:AU6" si="8">_xlfn.T.DIST.2T(ABS(AT4),AQ4-1)</f>
        <v>1.2580171778991408E-4</v>
      </c>
      <c r="AV4">
        <v>0.05</v>
      </c>
      <c r="AW4" t="str">
        <f t="shared" ref="AW4:AW6" si="9">IF(AU4&lt;AV4,"YES","NO")</f>
        <v>YES</v>
      </c>
      <c r="AX4" s="16">
        <f t="shared" ref="AX4:AX46" si="10">AS4/AR4</f>
        <v>1.8867178522739767</v>
      </c>
    </row>
    <row r="5" spans="1:50" x14ac:dyDescent="0.35">
      <c r="A5" t="s">
        <v>11</v>
      </c>
      <c r="B5" t="s">
        <v>12</v>
      </c>
      <c r="C5">
        <v>-15</v>
      </c>
      <c r="D5">
        <v>12.68</v>
      </c>
      <c r="E5">
        <v>30</v>
      </c>
      <c r="F5">
        <v>2080</v>
      </c>
      <c r="G5" t="s">
        <v>13</v>
      </c>
      <c r="H5" t="s">
        <v>87</v>
      </c>
      <c r="I5" t="s">
        <v>14</v>
      </c>
      <c r="J5">
        <f t="shared" si="2"/>
        <v>27.68</v>
      </c>
      <c r="K5">
        <f t="shared" si="2"/>
        <v>17.32</v>
      </c>
      <c r="L5" t="str">
        <f>VLOOKUP(A5,Countries!$H$1:$J$43,3)</f>
        <v>3-Central Europe</v>
      </c>
      <c r="N5" t="s">
        <v>130</v>
      </c>
      <c r="O5">
        <f t="shared" ref="O5:U5" si="11">COUNTIFS($B$3:$B$731,O2)</f>
        <v>293</v>
      </c>
      <c r="P5">
        <f t="shared" si="11"/>
        <v>69</v>
      </c>
      <c r="Q5">
        <f t="shared" si="11"/>
        <v>149</v>
      </c>
      <c r="R5">
        <f t="shared" si="11"/>
        <v>109</v>
      </c>
      <c r="S5">
        <f t="shared" si="11"/>
        <v>103</v>
      </c>
      <c r="T5">
        <f t="shared" si="11"/>
        <v>4</v>
      </c>
      <c r="U5">
        <f t="shared" si="11"/>
        <v>2</v>
      </c>
      <c r="W5" t="s">
        <v>130</v>
      </c>
      <c r="X5">
        <f t="shared" ref="X5:AD5" si="12">COUNTIFS($B$3:$B$731,X2,$F$3:$F$731,$W$2)</f>
        <v>93</v>
      </c>
      <c r="Y5">
        <f t="shared" si="12"/>
        <v>22</v>
      </c>
      <c r="Z5">
        <f t="shared" si="12"/>
        <v>53</v>
      </c>
      <c r="AA5">
        <f t="shared" si="12"/>
        <v>26</v>
      </c>
      <c r="AB5">
        <f t="shared" si="12"/>
        <v>35</v>
      </c>
      <c r="AC5">
        <f t="shared" si="12"/>
        <v>2</v>
      </c>
      <c r="AD5">
        <f t="shared" si="12"/>
        <v>0</v>
      </c>
      <c r="AF5" s="1" t="s">
        <v>178</v>
      </c>
      <c r="AG5">
        <f>COUNTIFS($L$3:$L$731,AF5)</f>
        <v>312</v>
      </c>
      <c r="AH5" s="3">
        <f>AVERAGEIFS($D$3:$D$731,$L$3:$L$731,AF5)</f>
        <v>6.0711748659750073</v>
      </c>
      <c r="AI5" s="3">
        <f t="array" ref="AI5">_xlfn.STDEV.S(IF($L$3:$L$731=AF5,$D$3:$D$731,""))</f>
        <v>16.098046736895736</v>
      </c>
      <c r="AJ5" s="16">
        <f t="shared" si="3"/>
        <v>6.6615739748176335</v>
      </c>
      <c r="AK5" s="20">
        <f t="shared" si="4"/>
        <v>1.229920873759522E-10</v>
      </c>
      <c r="AL5">
        <v>0.05</v>
      </c>
      <c r="AM5" t="str">
        <f t="shared" si="5"/>
        <v>YES</v>
      </c>
      <c r="AN5" s="16">
        <f t="shared" si="6"/>
        <v>2.6515537918558127</v>
      </c>
      <c r="AP5" s="1" t="s">
        <v>178</v>
      </c>
      <c r="AQ5">
        <f>COUNTIFS($L$3:$L$731,AP5,$F$3:$F$731,$AP$2)</f>
        <v>111</v>
      </c>
      <c r="AR5" s="3">
        <f t="shared" ref="AR5:AR6" si="13">AVERAGEIFS($D$3:$D$731,$L$3:$L$731,AP5,$F$3:$F$731,$AP$2)</f>
        <v>3.6926803181390837</v>
      </c>
      <c r="AS5" s="3">
        <f t="array" ref="AS5">_xlfn.STDEV.S(IF($L$3:$L$731=AP5,IF($F$3:$F$731=$AP$2,$D$3:$D$731,""),""))</f>
        <v>20.424114865042974</v>
      </c>
      <c r="AT5" s="16">
        <f t="shared" si="7"/>
        <v>1.9048463793393196</v>
      </c>
      <c r="AU5" s="20">
        <f t="shared" si="8"/>
        <v>5.9411588414940597E-2</v>
      </c>
      <c r="AV5">
        <v>0.05</v>
      </c>
      <c r="AW5" t="str">
        <f t="shared" si="9"/>
        <v>NO</v>
      </c>
      <c r="AX5" s="16">
        <f t="shared" si="10"/>
        <v>5.5309729262823515</v>
      </c>
    </row>
    <row r="6" spans="1:50" x14ac:dyDescent="0.35">
      <c r="A6" t="s">
        <v>11</v>
      </c>
      <c r="B6" t="s">
        <v>15</v>
      </c>
      <c r="C6">
        <v>-10</v>
      </c>
      <c r="D6">
        <v>5.36</v>
      </c>
      <c r="E6">
        <v>13</v>
      </c>
      <c r="F6">
        <v>2020</v>
      </c>
      <c r="G6" t="s">
        <v>13</v>
      </c>
      <c r="H6" t="s">
        <v>87</v>
      </c>
      <c r="I6" t="s">
        <v>14</v>
      </c>
      <c r="J6">
        <f t="shared" si="2"/>
        <v>15.36</v>
      </c>
      <c r="K6">
        <f t="shared" si="2"/>
        <v>7.64</v>
      </c>
      <c r="L6" t="str">
        <f>VLOOKUP(A6,Countries!$H$1:$J$43,3)</f>
        <v>3-Central Europe</v>
      </c>
      <c r="N6" t="s">
        <v>122</v>
      </c>
      <c r="O6">
        <f>O3*SQRT(O5)/O4</f>
        <v>12.209256101784847</v>
      </c>
      <c r="P6">
        <f t="shared" ref="P6:U6" si="14">P3*SQRT(P5)/P4</f>
        <v>0.30983795906682526</v>
      </c>
      <c r="Q6">
        <f>Q3*SQRT(Q5)/Q4</f>
        <v>-3.5372520537766698</v>
      </c>
      <c r="R6">
        <f t="shared" si="14"/>
        <v>5.8679820907276792</v>
      </c>
      <c r="S6">
        <f t="shared" si="14"/>
        <v>12.035553398407298</v>
      </c>
      <c r="T6">
        <f t="shared" si="14"/>
        <v>9.1378358208935986E-2</v>
      </c>
      <c r="U6">
        <f t="shared" si="14"/>
        <v>3.3821877274050389</v>
      </c>
      <c r="W6" t="s">
        <v>122</v>
      </c>
      <c r="X6">
        <f>X3*SQRT(X5)/X4</f>
        <v>6.5435613357872473</v>
      </c>
      <c r="Y6">
        <f t="shared" ref="Y6:AD6" si="15">Y3*SQRT(Y5)/Y4</f>
        <v>0.44142660860314242</v>
      </c>
      <c r="Z6">
        <f t="shared" si="15"/>
        <v>-3.8115280364049711</v>
      </c>
      <c r="AA6">
        <f t="shared" si="15"/>
        <v>-1.7868768398137862</v>
      </c>
      <c r="AB6">
        <f t="shared" si="15"/>
        <v>5.6225475904400462</v>
      </c>
      <c r="AC6">
        <f t="shared" si="15"/>
        <v>-0.7983193277310916</v>
      </c>
      <c r="AD6" t="e">
        <f t="shared" si="15"/>
        <v>#DIV/0!</v>
      </c>
      <c r="AF6" s="1" t="s">
        <v>179</v>
      </c>
      <c r="AG6">
        <f>COUNTIFS($L$3:$L$731,AF6)</f>
        <v>188</v>
      </c>
      <c r="AH6" s="3">
        <f>AVERAGEIFS($D$3:$D$731,$L$3:$L$731,AF6)</f>
        <v>4.7373501859755338</v>
      </c>
      <c r="AI6" s="3">
        <f t="array" ref="AI6">_xlfn.STDEV.S(IF($L$3:$L$731=AF6,$D$3:$D$731,""))</f>
        <v>22.111273585005712</v>
      </c>
      <c r="AJ6" s="16">
        <f t="shared" si="3"/>
        <v>2.9376540859426501</v>
      </c>
      <c r="AK6" s="20">
        <f t="shared" si="4"/>
        <v>3.7230911347884677E-3</v>
      </c>
      <c r="AL6">
        <v>0.05</v>
      </c>
      <c r="AM6" t="str">
        <f t="shared" si="5"/>
        <v>YES</v>
      </c>
      <c r="AN6" s="16">
        <f t="shared" si="6"/>
        <v>4.6674348986199066</v>
      </c>
      <c r="AP6" s="1" t="s">
        <v>179</v>
      </c>
      <c r="AQ6">
        <f>COUNTIFS($L$3:$L$731,AP6,$F$3:$F$731,$AP$2)</f>
        <v>60</v>
      </c>
      <c r="AR6" s="3">
        <f t="shared" si="13"/>
        <v>-2.8171164967929725</v>
      </c>
      <c r="AS6" s="3">
        <f t="array" ref="AS6">_xlfn.STDEV.S(IF($L$3:$L$731=AP6,IF($F$3:$F$731=$AP$2,$D$3:$D$731,""),""))</f>
        <v>26.942458047010913</v>
      </c>
      <c r="AT6" s="16">
        <f t="shared" si="7"/>
        <v>-0.80992203884053759</v>
      </c>
      <c r="AU6" s="20">
        <f t="shared" si="8"/>
        <v>0.42123964119170276</v>
      </c>
      <c r="AV6">
        <v>0.05</v>
      </c>
      <c r="AW6" t="str">
        <f t="shared" si="9"/>
        <v>NO</v>
      </c>
      <c r="AX6" s="16">
        <f t="shared" si="10"/>
        <v>-9.563842346485286</v>
      </c>
    </row>
    <row r="7" spans="1:50" x14ac:dyDescent="0.35">
      <c r="A7" t="s">
        <v>11</v>
      </c>
      <c r="B7" t="s">
        <v>15</v>
      </c>
      <c r="C7">
        <v>3</v>
      </c>
      <c r="D7">
        <v>11.63</v>
      </c>
      <c r="E7">
        <v>23</v>
      </c>
      <c r="F7">
        <v>2050</v>
      </c>
      <c r="G7" t="s">
        <v>13</v>
      </c>
      <c r="H7" t="s">
        <v>87</v>
      </c>
      <c r="I7" t="s">
        <v>14</v>
      </c>
      <c r="J7">
        <f t="shared" si="2"/>
        <v>8.6300000000000008</v>
      </c>
      <c r="K7">
        <f t="shared" si="2"/>
        <v>11.37</v>
      </c>
      <c r="L7" t="str">
        <f>VLOOKUP(A7,Countries!$H$1:$J$43,3)</f>
        <v>3-Central Europe</v>
      </c>
      <c r="N7" t="s">
        <v>123</v>
      </c>
      <c r="O7">
        <f>_xlfn.T.DIST.2T(ABS(O6),O5-1)</f>
        <v>5.6230889978159473E-28</v>
      </c>
      <c r="P7">
        <f t="shared" ref="P7:U7" si="16">_xlfn.T.DIST.2T(ABS(P6),P5-1)</f>
        <v>0.75763171996597811</v>
      </c>
      <c r="Q7">
        <f t="shared" si="16"/>
        <v>5.4033290252477782E-4</v>
      </c>
      <c r="R7">
        <f t="shared" si="16"/>
        <v>4.9067695437613112E-8</v>
      </c>
      <c r="S7">
        <f t="shared" si="16"/>
        <v>2.7136129779528681E-21</v>
      </c>
      <c r="T7">
        <f t="shared" si="16"/>
        <v>0.93295162561833056</v>
      </c>
      <c r="U7">
        <f t="shared" si="16"/>
        <v>0.1830132154598112</v>
      </c>
      <c r="W7" t="s">
        <v>123</v>
      </c>
      <c r="X7">
        <f>_xlfn.T.DIST.2T(ABS(X6),X5-1)</f>
        <v>3.3443292849319278E-9</v>
      </c>
      <c r="Y7">
        <f t="shared" ref="Y7:AD7" si="17">_xlfn.T.DIST.2T(ABS(Y6),Y5-1)</f>
        <v>0.6634158839116544</v>
      </c>
      <c r="Z7">
        <f t="shared" si="17"/>
        <v>3.6733004222053585E-4</v>
      </c>
      <c r="AA7">
        <f t="shared" si="17"/>
        <v>8.6090370794104018E-2</v>
      </c>
      <c r="AB7">
        <f t="shared" si="17"/>
        <v>2.6650803425422177E-6</v>
      </c>
      <c r="AC7">
        <f t="shared" si="17"/>
        <v>0.5710995180818772</v>
      </c>
      <c r="AD7" t="e">
        <f t="shared" si="17"/>
        <v>#DIV/0!</v>
      </c>
      <c r="AF7" s="1"/>
      <c r="AH7" s="3"/>
      <c r="AI7" s="3"/>
      <c r="AJ7" s="16"/>
      <c r="AK7" s="20"/>
      <c r="AP7" s="1"/>
      <c r="AR7" s="3"/>
      <c r="AS7" s="3"/>
      <c r="AT7" s="16"/>
      <c r="AU7" s="20"/>
    </row>
    <row r="8" spans="1:50" x14ac:dyDescent="0.35">
      <c r="A8" t="s">
        <v>11</v>
      </c>
      <c r="B8" t="s">
        <v>15</v>
      </c>
      <c r="C8">
        <v>-13</v>
      </c>
      <c r="D8">
        <v>12.43</v>
      </c>
      <c r="E8">
        <v>28</v>
      </c>
      <c r="F8">
        <v>2080</v>
      </c>
      <c r="G8" t="s">
        <v>13</v>
      </c>
      <c r="H8" t="s">
        <v>87</v>
      </c>
      <c r="I8" t="s">
        <v>14</v>
      </c>
      <c r="J8">
        <f t="shared" si="2"/>
        <v>25.43</v>
      </c>
      <c r="K8">
        <f t="shared" si="2"/>
        <v>15.57</v>
      </c>
      <c r="L8" t="str">
        <f>VLOOKUP(A8,Countries!$H$1:$J$43,3)</f>
        <v>3-Central Europe</v>
      </c>
      <c r="N8" t="s">
        <v>127</v>
      </c>
      <c r="O8">
        <v>0.05</v>
      </c>
      <c r="P8">
        <v>0.05</v>
      </c>
      <c r="Q8">
        <v>0.05</v>
      </c>
      <c r="R8">
        <v>0.05</v>
      </c>
      <c r="S8">
        <v>0.05</v>
      </c>
      <c r="T8">
        <v>0.05</v>
      </c>
      <c r="U8">
        <v>0.05</v>
      </c>
      <c r="W8" t="s">
        <v>127</v>
      </c>
      <c r="X8">
        <v>0.05</v>
      </c>
      <c r="Y8">
        <v>0.05</v>
      </c>
      <c r="Z8">
        <v>0.05</v>
      </c>
      <c r="AA8">
        <v>0.05</v>
      </c>
      <c r="AB8">
        <v>0.05</v>
      </c>
      <c r="AC8">
        <v>0.05</v>
      </c>
      <c r="AD8">
        <v>0.05</v>
      </c>
      <c r="AF8" s="18" t="s">
        <v>38</v>
      </c>
      <c r="AG8" s="18">
        <f t="shared" ref="AG8:AG46" si="18">COUNTIFS($A$3:$A$731,AF8)</f>
        <v>112</v>
      </c>
      <c r="AH8" s="23">
        <f t="shared" ref="AH8:AH46" si="19">AVERAGEIFS($D$3:$D$731,$A$3:$A$731,AF8)</f>
        <v>4.9287638514939243</v>
      </c>
      <c r="AI8" s="23">
        <f t="array" ref="AI8">_xlfn.STDEV.S(IF($A$3:$A$731=AF8,$D$3:$D$731,""))</f>
        <v>14.554804031189246</v>
      </c>
      <c r="AJ8" s="22">
        <f t="shared" si="3"/>
        <v>3.5837743727978766</v>
      </c>
      <c r="AK8" s="21">
        <f t="shared" si="4"/>
        <v>5.0447666173241627E-4</v>
      </c>
      <c r="AL8" s="18">
        <v>0.05</v>
      </c>
      <c r="AM8" s="18" t="str">
        <f t="shared" si="5"/>
        <v>YES</v>
      </c>
      <c r="AN8" s="22">
        <f t="shared" si="6"/>
        <v>2.9530333507006299</v>
      </c>
      <c r="AP8" s="18" t="s">
        <v>38</v>
      </c>
      <c r="AQ8" s="18">
        <f>COUNTIFS($A$3:$A$731,AP8,$F$3:$F$731,$AP$2)</f>
        <v>27</v>
      </c>
      <c r="AR8" s="23">
        <f>AVERAGEIFS($D$3:$D$731,$A$3:$A$731,AP8,$F$3:$F$731,$AP$2)</f>
        <v>6.6005884099357157</v>
      </c>
      <c r="AS8" s="23">
        <f t="array" ref="AS8">_xlfn.STDEV.S(IF($A$3:$A$731=AP8,IF($F$3:$F$731=$AP$2,$D$3:$D$731,""),""))</f>
        <v>19.768462170652263</v>
      </c>
      <c r="AT8" s="22">
        <f t="shared" ref="AT8:AT46" si="20">AR8*SQRT(AQ8)/AS8</f>
        <v>1.7349687174197186</v>
      </c>
      <c r="AU8" s="21">
        <f t="shared" ref="AU8:AU46" si="21">_xlfn.T.DIST.2T(ABS(AT8),AQ8-1)</f>
        <v>9.4587562106877091E-2</v>
      </c>
      <c r="AV8" s="18">
        <v>0.05</v>
      </c>
      <c r="AW8" s="18" t="str">
        <f t="shared" ref="AW8:AW46" si="22">IF(AU8&lt;AV8,"YES","NO")</f>
        <v>NO</v>
      </c>
      <c r="AX8" s="22">
        <f t="shared" si="10"/>
        <v>2.9949545317649631</v>
      </c>
    </row>
    <row r="9" spans="1:50" x14ac:dyDescent="0.35">
      <c r="A9" t="s">
        <v>16</v>
      </c>
      <c r="B9" t="s">
        <v>17</v>
      </c>
      <c r="C9">
        <v>-8</v>
      </c>
      <c r="D9">
        <v>-5.5714285714285712</v>
      </c>
      <c r="E9">
        <v>-3</v>
      </c>
      <c r="F9">
        <v>2020</v>
      </c>
      <c r="G9" t="s">
        <v>79</v>
      </c>
      <c r="H9" t="s">
        <v>87</v>
      </c>
      <c r="I9" t="s">
        <v>14</v>
      </c>
      <c r="J9">
        <f t="shared" si="2"/>
        <v>2.4285714285714288</v>
      </c>
      <c r="K9">
        <f t="shared" si="2"/>
        <v>2.5714285714285712</v>
      </c>
      <c r="L9" t="str">
        <f>VLOOKUP(A9,Countries!$H$1:$J$43,3)</f>
        <v>3-Central Europe</v>
      </c>
      <c r="N9" t="s">
        <v>124</v>
      </c>
      <c r="O9" t="str">
        <f>IF(O7&lt;O8,"YES","NO")</f>
        <v>YES</v>
      </c>
      <c r="P9" t="str">
        <f t="shared" ref="P9:U9" si="23">IF(P7&lt;P8,"YES","NO")</f>
        <v>NO</v>
      </c>
      <c r="Q9" t="str">
        <f t="shared" si="23"/>
        <v>YES</v>
      </c>
      <c r="R9" t="str">
        <f t="shared" si="23"/>
        <v>YES</v>
      </c>
      <c r="S9" t="str">
        <f t="shared" si="23"/>
        <v>YES</v>
      </c>
      <c r="T9" t="str">
        <f t="shared" si="23"/>
        <v>NO</v>
      </c>
      <c r="U9" t="str">
        <f t="shared" si="23"/>
        <v>NO</v>
      </c>
      <c r="W9" t="s">
        <v>124</v>
      </c>
      <c r="X9" t="str">
        <f>IF(X7&lt;X8,"YES","NO")</f>
        <v>YES</v>
      </c>
      <c r="Y9" t="str">
        <f t="shared" ref="Y9:AD9" si="24">IF(Y7&lt;Y8,"YES","NO")</f>
        <v>NO</v>
      </c>
      <c r="Z9" t="str">
        <f t="shared" si="24"/>
        <v>YES</v>
      </c>
      <c r="AA9" t="str">
        <f t="shared" si="24"/>
        <v>NO</v>
      </c>
      <c r="AB9" t="str">
        <f t="shared" si="24"/>
        <v>YES</v>
      </c>
      <c r="AC9" t="str">
        <f t="shared" si="24"/>
        <v>NO</v>
      </c>
      <c r="AD9" t="e">
        <f t="shared" si="24"/>
        <v>#DIV/0!</v>
      </c>
      <c r="AF9" s="18" t="s">
        <v>39</v>
      </c>
      <c r="AG9" s="18">
        <f t="shared" si="18"/>
        <v>9</v>
      </c>
      <c r="AH9" s="23">
        <f t="shared" si="19"/>
        <v>17.528027497675588</v>
      </c>
      <c r="AI9" s="23">
        <f t="array" ref="AI9">_xlfn.STDEV.S(IF($A$3:$A$731=AF9,$D$3:$D$731,""))</f>
        <v>20.892929115721532</v>
      </c>
      <c r="AJ9" s="22">
        <f t="shared" si="3"/>
        <v>2.516836303888967</v>
      </c>
      <c r="AK9" s="21">
        <f t="shared" si="4"/>
        <v>3.5985666395130136E-2</v>
      </c>
      <c r="AL9" s="18">
        <v>0.05</v>
      </c>
      <c r="AM9" s="18" t="str">
        <f t="shared" si="5"/>
        <v>YES</v>
      </c>
      <c r="AN9" s="22">
        <f t="shared" si="6"/>
        <v>1.1919726345986261</v>
      </c>
      <c r="AP9" s="18" t="s">
        <v>39</v>
      </c>
      <c r="AQ9" s="18">
        <f t="shared" ref="AQ9:AQ46" si="25">COUNTIFS($A$3:$A$731,AP9,$F$3:$F$731,$AP$2)</f>
        <v>3</v>
      </c>
      <c r="AR9" s="23">
        <f t="shared" ref="AR9:AR46" si="26">AVERAGEIFS($D$3:$D$731,$A$3:$A$731,AP9,$F$3:$F$731,$AP$2)</f>
        <v>7.833333333333333</v>
      </c>
      <c r="AS9" s="23">
        <f t="array" ref="AS9">_xlfn.STDEV.S(IF($A$3:$A$731=AP9,IF($F$3:$F$731=$AP$2,$D$3:$D$731,""),""))</f>
        <v>3.1754264805429409</v>
      </c>
      <c r="AT9" s="22">
        <f t="shared" si="20"/>
        <v>4.2727272727272734</v>
      </c>
      <c r="AU9" s="21">
        <f t="shared" si="21"/>
        <v>5.0650333185037151E-2</v>
      </c>
      <c r="AV9" s="18">
        <v>0.05</v>
      </c>
      <c r="AW9" s="18" t="str">
        <f t="shared" si="22"/>
        <v>NO</v>
      </c>
      <c r="AX9" s="22">
        <f t="shared" si="10"/>
        <v>0.40537359326080097</v>
      </c>
    </row>
    <row r="10" spans="1:50" x14ac:dyDescent="0.35">
      <c r="A10" t="s">
        <v>16</v>
      </c>
      <c r="B10" t="s">
        <v>12</v>
      </c>
      <c r="C10">
        <v>10</v>
      </c>
      <c r="D10">
        <v>14.476190476190476</v>
      </c>
      <c r="E10">
        <v>20</v>
      </c>
      <c r="F10">
        <v>2020</v>
      </c>
      <c r="G10" t="s">
        <v>79</v>
      </c>
      <c r="H10" t="s">
        <v>87</v>
      </c>
      <c r="I10" t="s">
        <v>14</v>
      </c>
      <c r="J10">
        <f t="shared" si="2"/>
        <v>4.4761904761904763</v>
      </c>
      <c r="K10">
        <f t="shared" si="2"/>
        <v>5.5238095238095237</v>
      </c>
      <c r="L10" t="str">
        <f>VLOOKUP(A10,Countries!$H$1:$J$43,3)</f>
        <v>3-Central Europe</v>
      </c>
      <c r="AF10" s="18" t="s">
        <v>41</v>
      </c>
      <c r="AG10" s="18">
        <f t="shared" si="18"/>
        <v>21</v>
      </c>
      <c r="AH10" s="23">
        <f t="shared" si="19"/>
        <v>59.252721940026468</v>
      </c>
      <c r="AI10" s="23">
        <f t="array" ref="AI10">_xlfn.STDEV.S(IF($A$3:$A$731=AF10,$D$3:$D$731,""))</f>
        <v>67.465626285423113</v>
      </c>
      <c r="AJ10" s="22">
        <f t="shared" si="3"/>
        <v>4.0247174505368788</v>
      </c>
      <c r="AK10" s="21">
        <f t="shared" si="4"/>
        <v>6.640148740498583E-4</v>
      </c>
      <c r="AL10" s="18">
        <v>0.05</v>
      </c>
      <c r="AM10" s="18" t="str">
        <f t="shared" si="5"/>
        <v>YES</v>
      </c>
      <c r="AN10" s="22">
        <f t="shared" si="6"/>
        <v>1.1386080516893293</v>
      </c>
      <c r="AP10" s="18" t="s">
        <v>41</v>
      </c>
      <c r="AQ10" s="18">
        <f t="shared" si="25"/>
        <v>6</v>
      </c>
      <c r="AR10" s="23">
        <f t="shared" si="26"/>
        <v>33.806176027163481</v>
      </c>
      <c r="AS10" s="23">
        <f t="array" ref="AS10">_xlfn.STDEV.S(IF($A$3:$A$731=AP10,IF($F$3:$F$731=$AP$2,$D$3:$D$731,""),""))</f>
        <v>70.187185006535714</v>
      </c>
      <c r="AT10" s="22">
        <f t="shared" si="20"/>
        <v>1.1798148253637553</v>
      </c>
      <c r="AU10" s="21">
        <f t="shared" si="21"/>
        <v>0.29114448009510474</v>
      </c>
      <c r="AV10" s="18">
        <v>0.05</v>
      </c>
      <c r="AW10" s="18" t="str">
        <f t="shared" si="22"/>
        <v>NO</v>
      </c>
      <c r="AX10" s="22">
        <f t="shared" si="10"/>
        <v>2.0761645727141649</v>
      </c>
    </row>
    <row r="11" spans="1:50" x14ac:dyDescent="0.35">
      <c r="A11" t="s">
        <v>16</v>
      </c>
      <c r="B11" t="s">
        <v>17</v>
      </c>
      <c r="C11">
        <v>4</v>
      </c>
      <c r="D11">
        <v>8.6666666666666661</v>
      </c>
      <c r="E11">
        <v>12</v>
      </c>
      <c r="F11">
        <v>2020</v>
      </c>
      <c r="G11" t="s">
        <v>164</v>
      </c>
      <c r="H11" t="s">
        <v>87</v>
      </c>
      <c r="I11" t="s">
        <v>14</v>
      </c>
      <c r="J11">
        <f t="shared" si="2"/>
        <v>4.6666666666666661</v>
      </c>
      <c r="K11">
        <f t="shared" si="2"/>
        <v>3.3333333333333339</v>
      </c>
      <c r="L11" t="str">
        <f>VLOOKUP(A11,Countries!$H$1:$J$43,3)</f>
        <v>3-Central Europe</v>
      </c>
      <c r="AF11" s="18" t="s">
        <v>45</v>
      </c>
      <c r="AG11" s="18">
        <f t="shared" si="18"/>
        <v>11</v>
      </c>
      <c r="AH11" s="23">
        <f t="shared" si="19"/>
        <v>21.562080884223931</v>
      </c>
      <c r="AI11" s="23">
        <f t="array" ref="AI11">_xlfn.STDEV.S(IF($A$3:$A$731=AF11,$D$3:$D$731,""))</f>
        <v>10.140213448007088</v>
      </c>
      <c r="AJ11" s="22">
        <f t="shared" si="3"/>
        <v>7.0524483886796556</v>
      </c>
      <c r="AK11" s="21">
        <f t="shared" si="4"/>
        <v>3.4884008778837134E-5</v>
      </c>
      <c r="AL11" s="18">
        <v>0.05</v>
      </c>
      <c r="AM11" s="18" t="str">
        <f t="shared" si="5"/>
        <v>YES</v>
      </c>
      <c r="AN11" s="22">
        <f t="shared" si="6"/>
        <v>0.47027990955299015</v>
      </c>
      <c r="AP11" s="18" t="s">
        <v>45</v>
      </c>
      <c r="AQ11" s="18">
        <f t="shared" si="25"/>
        <v>3</v>
      </c>
      <c r="AR11" s="23">
        <f t="shared" si="26"/>
        <v>29.666666666666668</v>
      </c>
      <c r="AS11" s="23">
        <f t="array" ref="AS11">_xlfn.STDEV.S(IF($A$3:$A$731=AP11,IF($F$3:$F$731=$AP$2,$D$3:$D$731,""),""))</f>
        <v>13.041600106326419</v>
      </c>
      <c r="AT11" s="22">
        <f t="shared" si="20"/>
        <v>3.9400206676288496</v>
      </c>
      <c r="AU11" s="21">
        <f t="shared" si="21"/>
        <v>5.8793720107210623E-2</v>
      </c>
      <c r="AV11" s="18">
        <v>0.05</v>
      </c>
      <c r="AW11" s="18" t="str">
        <f t="shared" si="22"/>
        <v>NO</v>
      </c>
      <c r="AX11" s="22">
        <f t="shared" si="10"/>
        <v>0.43960449796605905</v>
      </c>
    </row>
    <row r="12" spans="1:50" x14ac:dyDescent="0.35">
      <c r="A12" t="s">
        <v>16</v>
      </c>
      <c r="B12" t="s">
        <v>12</v>
      </c>
      <c r="C12">
        <v>8</v>
      </c>
      <c r="D12">
        <v>10.666666666666666</v>
      </c>
      <c r="E12">
        <v>16</v>
      </c>
      <c r="F12">
        <v>2020</v>
      </c>
      <c r="G12" t="s">
        <v>164</v>
      </c>
      <c r="H12" t="s">
        <v>87</v>
      </c>
      <c r="I12" t="s">
        <v>14</v>
      </c>
      <c r="J12">
        <f t="shared" si="2"/>
        <v>2.6666666666666661</v>
      </c>
      <c r="K12">
        <f t="shared" si="2"/>
        <v>5.3333333333333339</v>
      </c>
      <c r="L12" t="str">
        <f>VLOOKUP(A12,Countries!$H$1:$J$43,3)</f>
        <v>3-Central Europe</v>
      </c>
      <c r="N12" s="1" t="s">
        <v>177</v>
      </c>
      <c r="O12" s="1" t="s">
        <v>12</v>
      </c>
      <c r="P12" s="1" t="s">
        <v>15</v>
      </c>
      <c r="Q12" s="1" t="s">
        <v>17</v>
      </c>
      <c r="R12" s="1" t="s">
        <v>23</v>
      </c>
      <c r="S12" s="1" t="s">
        <v>63</v>
      </c>
      <c r="T12" s="1" t="s">
        <v>92</v>
      </c>
      <c r="U12" s="1" t="s">
        <v>62</v>
      </c>
      <c r="W12" s="1">
        <f>W2</f>
        <v>2080</v>
      </c>
      <c r="X12" s="1" t="s">
        <v>12</v>
      </c>
      <c r="Y12" s="1" t="s">
        <v>15</v>
      </c>
      <c r="Z12" s="1" t="s">
        <v>17</v>
      </c>
      <c r="AA12" s="1" t="s">
        <v>23</v>
      </c>
      <c r="AB12" s="1" t="s">
        <v>63</v>
      </c>
      <c r="AC12" s="1" t="s">
        <v>92</v>
      </c>
      <c r="AD12" s="1" t="s">
        <v>62</v>
      </c>
      <c r="AF12" s="18" t="s">
        <v>48</v>
      </c>
      <c r="AG12" s="18">
        <f t="shared" si="18"/>
        <v>10</v>
      </c>
      <c r="AH12" s="23">
        <f t="shared" si="19"/>
        <v>11.82765858705292</v>
      </c>
      <c r="AI12" s="23">
        <f t="array" ref="AI12">_xlfn.STDEV.S(IF($A$3:$A$731=AF12,$D$3:$D$731,""))</f>
        <v>9.2644648509509899</v>
      </c>
      <c r="AJ12" s="22">
        <f t="shared" si="3"/>
        <v>4.0371830562989102</v>
      </c>
      <c r="AK12" s="21">
        <f t="shared" si="4"/>
        <v>2.9410277653189047E-3</v>
      </c>
      <c r="AL12" s="18">
        <v>0.05</v>
      </c>
      <c r="AM12" s="18" t="str">
        <f t="shared" si="5"/>
        <v>YES</v>
      </c>
      <c r="AN12" s="22">
        <f t="shared" si="6"/>
        <v>0.7832881531677186</v>
      </c>
      <c r="AP12" s="18" t="s">
        <v>48</v>
      </c>
      <c r="AQ12" s="18">
        <f t="shared" si="25"/>
        <v>3</v>
      </c>
      <c r="AR12" s="23">
        <f t="shared" si="26"/>
        <v>10.166666666666666</v>
      </c>
      <c r="AS12" s="23">
        <f t="array" ref="AS12">_xlfn.STDEV.S(IF($A$3:$A$731=AP12,IF($F$3:$F$731=$AP$2,$D$3:$D$731,""),""))</f>
        <v>4.3684474740270529</v>
      </c>
      <c r="AT12" s="22">
        <f t="shared" si="20"/>
        <v>4.0309934627760464</v>
      </c>
      <c r="AU12" s="21">
        <f t="shared" si="21"/>
        <v>5.6387577992310978E-2</v>
      </c>
      <c r="AV12" s="18">
        <v>0.05</v>
      </c>
      <c r="AW12" s="18" t="str">
        <f t="shared" si="22"/>
        <v>NO</v>
      </c>
      <c r="AX12" s="22">
        <f t="shared" si="10"/>
        <v>0.4296833581010216</v>
      </c>
    </row>
    <row r="13" spans="1:50" x14ac:dyDescent="0.35">
      <c r="A13" t="s">
        <v>16</v>
      </c>
      <c r="B13" t="s">
        <v>17</v>
      </c>
      <c r="C13">
        <v>-8</v>
      </c>
      <c r="D13">
        <v>-6.2380952380952381</v>
      </c>
      <c r="E13">
        <v>-3</v>
      </c>
      <c r="F13">
        <v>2020</v>
      </c>
      <c r="G13" t="s">
        <v>78</v>
      </c>
      <c r="H13" t="s">
        <v>87</v>
      </c>
      <c r="I13" t="s">
        <v>14</v>
      </c>
      <c r="J13">
        <f t="shared" si="2"/>
        <v>1.7619047619047619</v>
      </c>
      <c r="K13">
        <f t="shared" si="2"/>
        <v>3.2380952380952381</v>
      </c>
      <c r="L13" t="str">
        <f>VLOOKUP(A13,Countries!$H$1:$J$43,3)</f>
        <v>3-Central Europe</v>
      </c>
      <c r="N13" t="s">
        <v>125</v>
      </c>
      <c r="O13" s="3">
        <f t="shared" ref="O13:U13" si="27">AVERAGEIFS($D$3:$D$731,$B$3:$B$731,O12,$L$3:$L$731,$N$12)</f>
        <v>17.771092634910108</v>
      </c>
      <c r="P13" s="3">
        <f t="shared" si="27"/>
        <v>-0.79783486022761552</v>
      </c>
      <c r="Q13" s="3">
        <f t="shared" si="27"/>
        <v>14.192024193621009</v>
      </c>
      <c r="R13" s="3">
        <f t="shared" si="27"/>
        <v>16.53938572609599</v>
      </c>
      <c r="S13" s="3">
        <f t="shared" si="27"/>
        <v>16.523819207612313</v>
      </c>
      <c r="T13" s="3" t="e">
        <f t="shared" si="27"/>
        <v>#DIV/0!</v>
      </c>
      <c r="U13" s="3">
        <f t="shared" si="27"/>
        <v>159.49925122145768</v>
      </c>
      <c r="W13" t="s">
        <v>125</v>
      </c>
      <c r="X13" s="3">
        <f>AVERAGEIFS($D$3:$D$731,$B$3:$B$731,X12,$F$3:$F$731,$W$12,$L$3:$L$731,$N$12)</f>
        <v>16.265058533907162</v>
      </c>
      <c r="Y13" s="3">
        <f t="shared" ref="Y13:AD13" si="28">AVERAGEIFS($D$3:$D$731,$B$3:$B$731,Y12,$F$3:$F$731,$W$12,$L$3:$L$731,$N$12)</f>
        <v>3.6101491983129117</v>
      </c>
      <c r="Z13" s="3">
        <f t="shared" si="28"/>
        <v>18.932467075187422</v>
      </c>
      <c r="AA13" s="3">
        <f t="shared" si="28"/>
        <v>14.45557710263593</v>
      </c>
      <c r="AB13" s="3">
        <f t="shared" si="28"/>
        <v>22.104372541039211</v>
      </c>
      <c r="AC13" s="3" t="e">
        <f t="shared" si="28"/>
        <v>#DIV/0!</v>
      </c>
      <c r="AD13" s="3" t="e">
        <f t="shared" si="28"/>
        <v>#DIV/0!</v>
      </c>
      <c r="AF13" s="18" t="s">
        <v>46</v>
      </c>
      <c r="AG13" s="18">
        <f t="shared" si="18"/>
        <v>7</v>
      </c>
      <c r="AH13" s="23">
        <f t="shared" si="19"/>
        <v>13.353810068212791</v>
      </c>
      <c r="AI13" s="23">
        <f t="array" ref="AI13">_xlfn.STDEV.S(IF($A$3:$A$731=AF13,$D$3:$D$731,""))</f>
        <v>12.321024495215019</v>
      </c>
      <c r="AJ13" s="22">
        <f t="shared" si="3"/>
        <v>2.8675261955207203</v>
      </c>
      <c r="AK13" s="21">
        <f t="shared" si="4"/>
        <v>2.8519267494483948E-2</v>
      </c>
      <c r="AL13" s="18">
        <v>0.05</v>
      </c>
      <c r="AM13" s="18" t="str">
        <f t="shared" si="5"/>
        <v>YES</v>
      </c>
      <c r="AN13" s="22">
        <f t="shared" si="6"/>
        <v>0.92265985754461199</v>
      </c>
      <c r="AP13" s="18" t="s">
        <v>46</v>
      </c>
      <c r="AQ13" s="18">
        <f t="shared" si="25"/>
        <v>2</v>
      </c>
      <c r="AR13" s="23">
        <f t="shared" si="26"/>
        <v>9.5</v>
      </c>
      <c r="AS13" s="23">
        <f t="array" ref="AS13">_xlfn.STDEV.S(IF($A$3:$A$731=AP13,IF($F$3:$F$731=$AP$2,$D$3:$D$731,""),""))</f>
        <v>6.3639610306789276</v>
      </c>
      <c r="AT13" s="22">
        <f t="shared" si="20"/>
        <v>2.1111111111111112</v>
      </c>
      <c r="AU13" s="21">
        <f t="shared" si="21"/>
        <v>0.28162417713274102</v>
      </c>
      <c r="AV13" s="18">
        <v>0.05</v>
      </c>
      <c r="AW13" s="18" t="str">
        <f t="shared" si="22"/>
        <v>NO</v>
      </c>
      <c r="AX13" s="22">
        <f t="shared" si="10"/>
        <v>0.66989063480830813</v>
      </c>
    </row>
    <row r="14" spans="1:50" x14ac:dyDescent="0.35">
      <c r="A14" t="s">
        <v>16</v>
      </c>
      <c r="B14" t="s">
        <v>12</v>
      </c>
      <c r="C14">
        <v>12</v>
      </c>
      <c r="D14">
        <v>18.428571428571427</v>
      </c>
      <c r="E14">
        <v>30</v>
      </c>
      <c r="F14">
        <v>2020</v>
      </c>
      <c r="G14" t="s">
        <v>78</v>
      </c>
      <c r="H14" t="s">
        <v>87</v>
      </c>
      <c r="I14" t="s">
        <v>14</v>
      </c>
      <c r="J14">
        <f t="shared" si="2"/>
        <v>6.428571428571427</v>
      </c>
      <c r="K14">
        <f t="shared" si="2"/>
        <v>11.571428571428573</v>
      </c>
      <c r="L14" t="str">
        <f>VLOOKUP(A14,Countries!$H$1:$J$43,3)</f>
        <v>3-Central Europe</v>
      </c>
      <c r="N14" t="s">
        <v>126</v>
      </c>
      <c r="O14" s="3">
        <f t="array" ref="O14">_xlfn.STDEV.S(IF($B$3:$B$731=O12,IF($L$3:$L$731=$N$12,$D$3:$D$731,""),""))</f>
        <v>25.765772736414025</v>
      </c>
      <c r="P14" s="3">
        <f t="array" ref="P14">_xlfn.STDEV.S(IF($B$3:$B$731=P12,IF($L$3:$L$731=$N$12,$D$3:$D$731,""),""))</f>
        <v>32.5011085563414</v>
      </c>
      <c r="Q14" s="3">
        <f t="array" ref="Q14">_xlfn.STDEV.S(IF($B$3:$B$731=Q12,IF($L$3:$L$731=$N$12,$D$3:$D$731,""),""))</f>
        <v>17.272527709638329</v>
      </c>
      <c r="R14" s="3">
        <f t="array" ref="R14">_xlfn.STDEV.S(IF($B$3:$B$731=R12,IF($L$3:$L$731=$N$12,$D$3:$D$731,""),""))</f>
        <v>9.028702532675819</v>
      </c>
      <c r="S14" s="3">
        <f t="array" ref="S14">_xlfn.STDEV.S(IF($B$3:$B$731=S12,IF($L$3:$L$731=$N$12,$D$3:$D$731,""),""))</f>
        <v>10.970183620075758</v>
      </c>
      <c r="T14" s="3" t="e">
        <f t="array" ref="T14">_xlfn.STDEV.S(IF($B$3:$B$731=T12,IF($L$3:$L$731=$N$12,$D$3:$D$731,""),""))</f>
        <v>#DIV/0!</v>
      </c>
      <c r="U14" s="3">
        <f t="array" ref="U14">_xlfn.STDEV.S(IF($B$3:$B$731=U12,IF($L$3:$L$731=$N$12,$D$3:$D$731,""),""))</f>
        <v>66.692337163319706</v>
      </c>
      <c r="W14" t="s">
        <v>126</v>
      </c>
      <c r="X14" s="3">
        <f t="array" ref="X14">_xlfn.STDEV.S(IF($B$3:$B$731=X12,IF($F$3:$F$731=$W$12,IF($L$3:$L$731=$N$12,$D$3:$D$731,""),""),""))</f>
        <v>6.5596906934395349</v>
      </c>
      <c r="Y14" s="3">
        <f t="array" ref="Y14">_xlfn.STDEV.S(IF($B$3:$B$731=Y12,IF($F$3:$F$731=$W$12,IF($L$3:$L$731=$N$12,$D$3:$D$731,""),""),""))</f>
        <v>49.437909541158994</v>
      </c>
      <c r="Z14" s="3">
        <f t="array" ref="Z14">_xlfn.STDEV.S(IF($B$3:$B$731=Z12,IF($F$3:$F$731=$W$12,IF($L$3:$L$731=$N$12,$D$3:$D$731,""),""),""))</f>
        <v>20.288327817089055</v>
      </c>
      <c r="AA14" s="3">
        <f t="array" ref="AA14">_xlfn.STDEV.S(IF($B$3:$B$731=AA12,IF($F$3:$F$731=$W$12,IF($L$3:$L$731=$N$12,$D$3:$D$731,""),""),""))</f>
        <v>2.1478414433607629</v>
      </c>
      <c r="AB14" s="3">
        <f t="array" ref="AB14">_xlfn.STDEV.S(IF($B$3:$B$731=AB12,IF($F$3:$F$731=$W$12,IF($L$3:$L$731=$N$12,$D$3:$D$731,""),""),""))</f>
        <v>14.028474947937216</v>
      </c>
      <c r="AC14" s="3" t="e">
        <f t="array" ref="AC14">_xlfn.STDEV.S(IF($B$3:$B$731=AC12,IF($F$3:$F$731=$W$12,IF($L$3:$L$731=$N$12,$D$3:$D$731,""),""),""))</f>
        <v>#DIV/0!</v>
      </c>
      <c r="AD14" s="3" t="e">
        <f t="array" ref="AD14">_xlfn.STDEV.S(IF($B$3:$B$731=AD12,IF($F$3:$F$731=$W$12,IF($L$3:$L$731=$N$12,$D$3:$D$731,""),""),""))</f>
        <v>#DIV/0!</v>
      </c>
      <c r="AF14" s="18" t="s">
        <v>51</v>
      </c>
      <c r="AG14" s="18">
        <f t="shared" si="18"/>
        <v>5</v>
      </c>
      <c r="AH14" s="23">
        <f t="shared" si="19"/>
        <v>24.676710790121273</v>
      </c>
      <c r="AI14" s="23">
        <f t="array" ref="AI14">_xlfn.STDEV.S(IF($A$3:$A$731=AF14,$D$3:$D$731,""))</f>
        <v>5.923705245799435</v>
      </c>
      <c r="AJ14" s="22">
        <f t="shared" si="3"/>
        <v>9.3149136390507632</v>
      </c>
      <c r="AK14" s="21">
        <f t="shared" si="4"/>
        <v>7.3923602337493469E-4</v>
      </c>
      <c r="AL14" s="18">
        <v>0.05</v>
      </c>
      <c r="AM14" s="18" t="str">
        <f t="shared" si="5"/>
        <v>YES</v>
      </c>
      <c r="AN14" s="22">
        <f t="shared" si="6"/>
        <v>0.24005246469763902</v>
      </c>
      <c r="AP14" s="18" t="s">
        <v>51</v>
      </c>
      <c r="AQ14" s="18">
        <f t="shared" si="25"/>
        <v>1</v>
      </c>
      <c r="AR14" s="23">
        <f t="shared" si="26"/>
        <v>31.5</v>
      </c>
      <c r="AS14" s="23" t="e">
        <f t="array" ref="AS14">_xlfn.STDEV.S(IF($A$3:$A$731=AP14,IF($F$3:$F$731=$AP$2,$D$3:$D$731,""),""))</f>
        <v>#DIV/0!</v>
      </c>
      <c r="AT14" s="22" t="e">
        <f t="shared" si="20"/>
        <v>#DIV/0!</v>
      </c>
      <c r="AU14" s="21" t="e">
        <f t="shared" si="21"/>
        <v>#DIV/0!</v>
      </c>
      <c r="AV14" s="18">
        <v>0.05</v>
      </c>
      <c r="AW14" s="18" t="e">
        <f t="shared" si="22"/>
        <v>#DIV/0!</v>
      </c>
      <c r="AX14" s="22" t="e">
        <f t="shared" si="10"/>
        <v>#DIV/0!</v>
      </c>
    </row>
    <row r="15" spans="1:50" x14ac:dyDescent="0.35">
      <c r="A15" t="s">
        <v>16</v>
      </c>
      <c r="B15" t="s">
        <v>17</v>
      </c>
      <c r="C15">
        <v>-8</v>
      </c>
      <c r="D15">
        <v>-6.8095238095238093</v>
      </c>
      <c r="E15">
        <v>-4</v>
      </c>
      <c r="F15">
        <v>2020</v>
      </c>
      <c r="G15" t="s">
        <v>19</v>
      </c>
      <c r="H15" t="s">
        <v>87</v>
      </c>
      <c r="I15" t="s">
        <v>14</v>
      </c>
      <c r="J15">
        <f t="shared" si="2"/>
        <v>1.1904761904761907</v>
      </c>
      <c r="K15">
        <f t="shared" si="2"/>
        <v>2.8095238095238093</v>
      </c>
      <c r="L15" t="str">
        <f>VLOOKUP(A15,Countries!$H$1:$J$43,3)</f>
        <v>3-Central Europe</v>
      </c>
      <c r="N15" t="s">
        <v>130</v>
      </c>
      <c r="O15">
        <f t="shared" ref="O15:U15" si="29">COUNTIFS($B$3:$B$731,O12,$L$3:$L$731,$N$12)</f>
        <v>89</v>
      </c>
      <c r="P15">
        <f t="shared" si="29"/>
        <v>49</v>
      </c>
      <c r="Q15">
        <f t="shared" si="29"/>
        <v>24</v>
      </c>
      <c r="R15">
        <f t="shared" si="29"/>
        <v>31</v>
      </c>
      <c r="S15">
        <f t="shared" si="29"/>
        <v>29</v>
      </c>
      <c r="T15">
        <f t="shared" si="29"/>
        <v>0</v>
      </c>
      <c r="U15">
        <f t="shared" si="29"/>
        <v>2</v>
      </c>
      <c r="W15" t="s">
        <v>130</v>
      </c>
      <c r="X15">
        <f>COUNTIFS($B$3:$B$731,X12,$F$3:$F$731,$W$2,$L$3:$L$731,$N$12)</f>
        <v>22</v>
      </c>
      <c r="Y15">
        <f t="shared" ref="Y15:AD15" si="30">COUNTIFS($B$3:$B$731,Y12,$F$3:$F$731,$W$2,$L$3:$L$731,$N$12)</f>
        <v>15</v>
      </c>
      <c r="Z15">
        <f t="shared" si="30"/>
        <v>11</v>
      </c>
      <c r="AA15">
        <f t="shared" si="30"/>
        <v>3</v>
      </c>
      <c r="AB15">
        <f t="shared" si="30"/>
        <v>9</v>
      </c>
      <c r="AC15">
        <f t="shared" si="30"/>
        <v>0</v>
      </c>
      <c r="AD15">
        <f t="shared" si="30"/>
        <v>0</v>
      </c>
      <c r="AF15" s="18" t="s">
        <v>55</v>
      </c>
      <c r="AG15" s="18">
        <f t="shared" si="18"/>
        <v>17</v>
      </c>
      <c r="AH15" s="23">
        <f t="shared" si="19"/>
        <v>10.023458076359701</v>
      </c>
      <c r="AI15" s="23">
        <f t="array" ref="AI15">_xlfn.STDEV.S(IF($A$3:$A$731=AF15,$D$3:$D$731,""))</f>
        <v>14.532985524386136</v>
      </c>
      <c r="AJ15" s="22">
        <f t="shared" si="3"/>
        <v>2.8437223936839446</v>
      </c>
      <c r="AK15" s="21">
        <f t="shared" si="4"/>
        <v>1.1732375633330003E-2</v>
      </c>
      <c r="AL15" s="18">
        <v>0.05</v>
      </c>
      <c r="AM15" s="18" t="str">
        <f t="shared" si="5"/>
        <v>YES</v>
      </c>
      <c r="AN15" s="22">
        <f t="shared" si="6"/>
        <v>1.449897372111741</v>
      </c>
      <c r="AP15" s="18" t="s">
        <v>55</v>
      </c>
      <c r="AQ15" s="18">
        <f t="shared" si="25"/>
        <v>5</v>
      </c>
      <c r="AR15" s="23">
        <f t="shared" si="26"/>
        <v>14.118094232078993</v>
      </c>
      <c r="AS15" s="23">
        <f t="array" ref="AS15">_xlfn.STDEV.S(IF($A$3:$A$731=AP15,IF($F$3:$F$731=$AP$2,$D$3:$D$731,""),""))</f>
        <v>21.085756407149322</v>
      </c>
      <c r="AT15" s="22">
        <f t="shared" si="20"/>
        <v>1.4971726793245392</v>
      </c>
      <c r="AU15" s="21">
        <f t="shared" si="21"/>
        <v>0.20869602218035102</v>
      </c>
      <c r="AV15" s="18">
        <v>0.05</v>
      </c>
      <c r="AW15" s="18" t="str">
        <f t="shared" si="22"/>
        <v>NO</v>
      </c>
      <c r="AX15" s="22">
        <f t="shared" si="10"/>
        <v>1.4935271050421577</v>
      </c>
    </row>
    <row r="16" spans="1:50" x14ac:dyDescent="0.35">
      <c r="A16" t="s">
        <v>16</v>
      </c>
      <c r="B16" t="s">
        <v>12</v>
      </c>
      <c r="C16">
        <v>12</v>
      </c>
      <c r="D16">
        <v>16</v>
      </c>
      <c r="E16">
        <v>24</v>
      </c>
      <c r="F16">
        <v>2020</v>
      </c>
      <c r="G16" t="s">
        <v>19</v>
      </c>
      <c r="H16" t="s">
        <v>87</v>
      </c>
      <c r="I16" t="s">
        <v>14</v>
      </c>
      <c r="J16">
        <f t="shared" si="2"/>
        <v>4</v>
      </c>
      <c r="K16">
        <f t="shared" si="2"/>
        <v>8</v>
      </c>
      <c r="L16" t="str">
        <f>VLOOKUP(A16,Countries!$H$1:$J$43,3)</f>
        <v>3-Central Europe</v>
      </c>
      <c r="N16" t="s">
        <v>122</v>
      </c>
      <c r="O16">
        <f>O13*SQRT(O15)/O14</f>
        <v>6.5067775893572968</v>
      </c>
      <c r="P16">
        <f t="shared" ref="P16:U16" si="31">P13*SQRT(P15)/P14</f>
        <v>-0.17183549330053949</v>
      </c>
      <c r="Q16">
        <f t="shared" si="31"/>
        <v>4.0252611865496641</v>
      </c>
      <c r="R16">
        <f t="shared" si="31"/>
        <v>10.199405960666313</v>
      </c>
      <c r="S16">
        <f t="shared" si="31"/>
        <v>8.1113947366792072</v>
      </c>
      <c r="T16" t="e">
        <f t="shared" si="31"/>
        <v>#DIV/0!</v>
      </c>
      <c r="U16">
        <f t="shared" si="31"/>
        <v>3.3821877274050389</v>
      </c>
      <c r="W16" t="s">
        <v>122</v>
      </c>
      <c r="X16">
        <f>X13*SQRT(X15)/X14</f>
        <v>11.630104291073909</v>
      </c>
      <c r="Y16">
        <f t="shared" ref="Y16:AD16" si="32">Y13*SQRT(Y15)/Y14</f>
        <v>0.28282036704544239</v>
      </c>
      <c r="Z16">
        <f t="shared" si="32"/>
        <v>3.0949760971066218</v>
      </c>
      <c r="AA16">
        <f t="shared" si="32"/>
        <v>11.657189161653237</v>
      </c>
      <c r="AB16">
        <f t="shared" si="32"/>
        <v>4.7270368211242015</v>
      </c>
      <c r="AC16" t="e">
        <f t="shared" si="32"/>
        <v>#DIV/0!</v>
      </c>
      <c r="AD16" t="e">
        <f t="shared" si="32"/>
        <v>#DIV/0!</v>
      </c>
      <c r="AF16" s="18" t="s">
        <v>22</v>
      </c>
      <c r="AG16" s="18">
        <f t="shared" si="18"/>
        <v>26</v>
      </c>
      <c r="AH16" s="23">
        <f t="shared" si="19"/>
        <v>14.680658904218642</v>
      </c>
      <c r="AI16" s="23">
        <f t="array" ref="AI16">_xlfn.STDEV.S(IF($A$3:$A$731=AF16,$D$3:$D$731,""))</f>
        <v>9.5110819961986728</v>
      </c>
      <c r="AJ16" s="22">
        <f t="shared" si="3"/>
        <v>7.8704995136125282</v>
      </c>
      <c r="AK16" s="21">
        <f t="shared" si="4"/>
        <v>3.1598964011537633E-8</v>
      </c>
      <c r="AL16" s="18">
        <v>0.05</v>
      </c>
      <c r="AM16" s="18" t="str">
        <f t="shared" si="5"/>
        <v>YES</v>
      </c>
      <c r="AN16" s="22">
        <f t="shared" si="6"/>
        <v>0.64786478987435381</v>
      </c>
      <c r="AP16" s="18" t="s">
        <v>22</v>
      </c>
      <c r="AQ16" s="18">
        <f t="shared" si="25"/>
        <v>6</v>
      </c>
      <c r="AR16" s="23">
        <f t="shared" si="26"/>
        <v>21.844999999999999</v>
      </c>
      <c r="AS16" s="23">
        <f t="array" ref="AS16">_xlfn.STDEV.S(IF($A$3:$A$731=AP16,IF($F$3:$F$731=$AP$2,$D$3:$D$731,""),""))</f>
        <v>10.005006246874618</v>
      </c>
      <c r="AT16" s="22">
        <f t="shared" si="20"/>
        <v>5.3482328856929788</v>
      </c>
      <c r="AU16" s="21">
        <f t="shared" si="21"/>
        <v>3.0685965458722144E-3</v>
      </c>
      <c r="AV16" s="18">
        <v>0.05</v>
      </c>
      <c r="AW16" s="18" t="str">
        <f t="shared" si="22"/>
        <v>YES</v>
      </c>
      <c r="AX16" s="22">
        <f t="shared" si="10"/>
        <v>0.45799982819293289</v>
      </c>
    </row>
    <row r="17" spans="1:50" x14ac:dyDescent="0.35">
      <c r="A17" t="s">
        <v>16</v>
      </c>
      <c r="B17" t="s">
        <v>17</v>
      </c>
      <c r="C17">
        <v>-14</v>
      </c>
      <c r="D17">
        <v>-11.857142857142858</v>
      </c>
      <c r="E17">
        <v>-8</v>
      </c>
      <c r="F17">
        <v>2020</v>
      </c>
      <c r="G17" t="s">
        <v>80</v>
      </c>
      <c r="H17" t="s">
        <v>87</v>
      </c>
      <c r="I17" t="s">
        <v>14</v>
      </c>
      <c r="J17">
        <f t="shared" si="2"/>
        <v>2.1428571428571423</v>
      </c>
      <c r="K17">
        <f t="shared" si="2"/>
        <v>3.8571428571428577</v>
      </c>
      <c r="L17" t="str">
        <f>VLOOKUP(A17,Countries!$H$1:$J$43,3)</f>
        <v>3-Central Europe</v>
      </c>
      <c r="N17" t="s">
        <v>123</v>
      </c>
      <c r="O17">
        <f>_xlfn.T.DIST.2T(ABS(O16),O15-1)</f>
        <v>4.5415516125361161E-9</v>
      </c>
      <c r="P17">
        <f t="shared" ref="P17:U17" si="33">_xlfn.T.DIST.2T(ABS(P16),P15-1)</f>
        <v>0.86428928600072374</v>
      </c>
      <c r="Q17">
        <f t="shared" si="33"/>
        <v>5.2832853966074675E-4</v>
      </c>
      <c r="R17">
        <f t="shared" si="33"/>
        <v>2.8829707738785088E-11</v>
      </c>
      <c r="S17">
        <f t="shared" si="33"/>
        <v>7.8563820856709971E-9</v>
      </c>
      <c r="T17" t="e">
        <f t="shared" si="33"/>
        <v>#DIV/0!</v>
      </c>
      <c r="U17">
        <f t="shared" si="33"/>
        <v>0.1830132154598112</v>
      </c>
      <c r="W17" t="s">
        <v>123</v>
      </c>
      <c r="X17">
        <f>_xlfn.T.DIST.2T(ABS(X16),X15-1)</f>
        <v>1.2942960049755939E-10</v>
      </c>
      <c r="Y17">
        <f t="shared" ref="Y17:AD17" si="34">_xlfn.T.DIST.2T(ABS(Y16),Y15-1)</f>
        <v>0.7814531309700794</v>
      </c>
      <c r="Z17">
        <f t="shared" si="34"/>
        <v>1.1347354313379918E-2</v>
      </c>
      <c r="AA17">
        <f t="shared" si="34"/>
        <v>7.2786437332077319E-3</v>
      </c>
      <c r="AB17">
        <f t="shared" si="34"/>
        <v>1.4885991173092536E-3</v>
      </c>
      <c r="AC17" t="e">
        <f t="shared" si="34"/>
        <v>#DIV/0!</v>
      </c>
      <c r="AD17" t="e">
        <f t="shared" si="34"/>
        <v>#DIV/0!</v>
      </c>
      <c r="AF17" s="19" t="s">
        <v>11</v>
      </c>
      <c r="AG17" s="19">
        <f t="shared" si="18"/>
        <v>67</v>
      </c>
      <c r="AH17" s="28">
        <f t="shared" si="19"/>
        <v>3.8596578369001664</v>
      </c>
      <c r="AI17" s="28">
        <f t="array" ref="AI17">_xlfn.STDEV.S(IF($A$3:$A$731=AF17,$D$3:$D$731,""))</f>
        <v>15.581211304120908</v>
      </c>
      <c r="AJ17" s="26">
        <f t="shared" si="3"/>
        <v>2.0276126391658909</v>
      </c>
      <c r="AK17" s="24">
        <f t="shared" si="4"/>
        <v>4.6640750335707741E-2</v>
      </c>
      <c r="AL17" s="19">
        <v>0.05</v>
      </c>
      <c r="AM17" s="19" t="str">
        <f t="shared" si="5"/>
        <v>YES</v>
      </c>
      <c r="AN17" s="26">
        <f t="shared" si="6"/>
        <v>4.0369410871495166</v>
      </c>
      <c r="AP17" s="19" t="s">
        <v>11</v>
      </c>
      <c r="AQ17" s="19">
        <f t="shared" si="25"/>
        <v>26</v>
      </c>
      <c r="AR17" s="28">
        <f t="shared" si="26"/>
        <v>3.6250285743782977</v>
      </c>
      <c r="AS17" s="28">
        <f t="array" ref="AS17">_xlfn.STDEV.S(IF($A$3:$A$731=AP17,IF($F$3:$F$731=$AP$2,$D$3:$D$731,""),""))</f>
        <v>21.937050117802539</v>
      </c>
      <c r="AT17" s="26">
        <f t="shared" si="20"/>
        <v>0.84259694620864312</v>
      </c>
      <c r="AU17" s="24">
        <f t="shared" si="21"/>
        <v>0.40744308989881939</v>
      </c>
      <c r="AV17" s="19">
        <v>0.05</v>
      </c>
      <c r="AW17" s="19" t="str">
        <f t="shared" si="22"/>
        <v>NO</v>
      </c>
      <c r="AX17" s="26">
        <f t="shared" si="10"/>
        <v>6.051552330608815</v>
      </c>
    </row>
    <row r="18" spans="1:50" x14ac:dyDescent="0.35">
      <c r="A18" t="s">
        <v>16</v>
      </c>
      <c r="B18" t="s">
        <v>12</v>
      </c>
      <c r="C18">
        <v>8</v>
      </c>
      <c r="D18">
        <v>13.238095238095237</v>
      </c>
      <c r="E18">
        <v>21</v>
      </c>
      <c r="F18">
        <v>2020</v>
      </c>
      <c r="G18" t="s">
        <v>80</v>
      </c>
      <c r="H18" t="s">
        <v>87</v>
      </c>
      <c r="I18" t="s">
        <v>14</v>
      </c>
      <c r="J18">
        <f t="shared" si="2"/>
        <v>5.2380952380952372</v>
      </c>
      <c r="K18">
        <f t="shared" si="2"/>
        <v>7.7619047619047628</v>
      </c>
      <c r="L18" t="str">
        <f>VLOOKUP(A18,Countries!$H$1:$J$43,3)</f>
        <v>3-Central Europe</v>
      </c>
      <c r="N18" t="s">
        <v>127</v>
      </c>
      <c r="O18">
        <v>0.05</v>
      </c>
      <c r="P18">
        <v>0.05</v>
      </c>
      <c r="Q18">
        <v>0.05</v>
      </c>
      <c r="R18">
        <v>0.05</v>
      </c>
      <c r="S18">
        <v>0.05</v>
      </c>
      <c r="T18">
        <v>0.05</v>
      </c>
      <c r="U18">
        <v>0.05</v>
      </c>
      <c r="W18" t="s">
        <v>127</v>
      </c>
      <c r="X18">
        <v>0.05</v>
      </c>
      <c r="Y18">
        <v>0.05</v>
      </c>
      <c r="Z18">
        <v>0.05</v>
      </c>
      <c r="AA18">
        <v>0.05</v>
      </c>
      <c r="AB18">
        <v>0.05</v>
      </c>
      <c r="AC18">
        <v>0.05</v>
      </c>
      <c r="AD18">
        <v>0.05</v>
      </c>
      <c r="AF18" s="19" t="s">
        <v>120</v>
      </c>
      <c r="AG18" s="19">
        <f t="shared" si="18"/>
        <v>0</v>
      </c>
      <c r="AH18" s="28" t="e">
        <f t="shared" si="19"/>
        <v>#DIV/0!</v>
      </c>
      <c r="AI18" s="28" t="e">
        <f t="array" ref="AI18">_xlfn.STDEV.S(IF($A$3:$A$731=AF18,$D$3:$D$731,""))</f>
        <v>#DIV/0!</v>
      </c>
      <c r="AJ18" s="26" t="e">
        <f t="shared" si="3"/>
        <v>#DIV/0!</v>
      </c>
      <c r="AK18" s="24" t="e">
        <f t="shared" si="4"/>
        <v>#DIV/0!</v>
      </c>
      <c r="AL18" s="19">
        <v>0.05</v>
      </c>
      <c r="AM18" s="19" t="e">
        <f t="shared" si="5"/>
        <v>#DIV/0!</v>
      </c>
      <c r="AN18" s="26" t="e">
        <f t="shared" si="6"/>
        <v>#DIV/0!</v>
      </c>
      <c r="AP18" s="19" t="s">
        <v>120</v>
      </c>
      <c r="AQ18" s="19">
        <f t="shared" si="25"/>
        <v>0</v>
      </c>
      <c r="AR18" s="28" t="e">
        <f t="shared" si="26"/>
        <v>#DIV/0!</v>
      </c>
      <c r="AS18" s="28" t="e">
        <f t="array" ref="AS18">_xlfn.STDEV.S(IF($A$3:$A$731=AP18,IF($F$3:$F$731=$AP$2,$D$3:$D$731,""),""))</f>
        <v>#DIV/0!</v>
      </c>
      <c r="AT18" s="26" t="e">
        <f t="shared" si="20"/>
        <v>#DIV/0!</v>
      </c>
      <c r="AU18" s="24" t="e">
        <f t="shared" si="21"/>
        <v>#DIV/0!</v>
      </c>
      <c r="AV18" s="19">
        <v>0.05</v>
      </c>
      <c r="AW18" s="19" t="e">
        <f t="shared" si="22"/>
        <v>#DIV/0!</v>
      </c>
      <c r="AX18" s="26" t="e">
        <f t="shared" si="10"/>
        <v>#DIV/0!</v>
      </c>
    </row>
    <row r="19" spans="1:50" x14ac:dyDescent="0.35">
      <c r="A19" t="s">
        <v>16</v>
      </c>
      <c r="B19" t="s">
        <v>17</v>
      </c>
      <c r="C19">
        <v>-15</v>
      </c>
      <c r="D19">
        <v>-11.523809523809524</v>
      </c>
      <c r="E19">
        <v>-8</v>
      </c>
      <c r="F19">
        <v>2050</v>
      </c>
      <c r="G19" t="s">
        <v>79</v>
      </c>
      <c r="H19" t="s">
        <v>87</v>
      </c>
      <c r="I19" t="s">
        <v>14</v>
      </c>
      <c r="J19">
        <f t="shared" si="2"/>
        <v>3.4761904761904763</v>
      </c>
      <c r="K19">
        <f t="shared" si="2"/>
        <v>3.5238095238095237</v>
      </c>
      <c r="L19" t="str">
        <f>VLOOKUP(A19,Countries!$H$1:$J$43,3)</f>
        <v>3-Central Europe</v>
      </c>
      <c r="N19" t="s">
        <v>124</v>
      </c>
      <c r="O19" t="str">
        <f>IF(O17&lt;O18,"YES","NO")</f>
        <v>YES</v>
      </c>
      <c r="P19" t="str">
        <f t="shared" ref="P19:U19" si="35">IF(P17&lt;P18,"YES","NO")</f>
        <v>NO</v>
      </c>
      <c r="Q19" t="str">
        <f t="shared" si="35"/>
        <v>YES</v>
      </c>
      <c r="R19" t="str">
        <f t="shared" si="35"/>
        <v>YES</v>
      </c>
      <c r="S19" t="str">
        <f t="shared" si="35"/>
        <v>YES</v>
      </c>
      <c r="T19" t="e">
        <f t="shared" si="35"/>
        <v>#DIV/0!</v>
      </c>
      <c r="U19" t="str">
        <f t="shared" si="35"/>
        <v>NO</v>
      </c>
      <c r="W19" t="s">
        <v>124</v>
      </c>
      <c r="X19" t="str">
        <f>IF(X17&lt;X18,"YES","NO")</f>
        <v>YES</v>
      </c>
      <c r="Y19" t="str">
        <f t="shared" ref="Y19:AD19" si="36">IF(Y17&lt;Y18,"YES","NO")</f>
        <v>NO</v>
      </c>
      <c r="Z19" t="str">
        <f t="shared" si="36"/>
        <v>YES</v>
      </c>
      <c r="AA19" t="str">
        <f t="shared" si="36"/>
        <v>YES</v>
      </c>
      <c r="AB19" t="str">
        <f t="shared" si="36"/>
        <v>YES</v>
      </c>
      <c r="AC19" t="e">
        <f t="shared" si="36"/>
        <v>#DIV/0!</v>
      </c>
      <c r="AD19" t="e">
        <f t="shared" si="36"/>
        <v>#DIV/0!</v>
      </c>
      <c r="AF19" s="19" t="s">
        <v>34</v>
      </c>
      <c r="AG19" s="19">
        <f t="shared" si="18"/>
        <v>14</v>
      </c>
      <c r="AH19" s="28">
        <f t="shared" si="19"/>
        <v>12.440603890547647</v>
      </c>
      <c r="AI19" s="28">
        <f t="array" ref="AI19">_xlfn.STDEV.S(IF($A$3:$A$731=AF19,$D$3:$D$731,""))</f>
        <v>10.111322476582027</v>
      </c>
      <c r="AJ19" s="26">
        <f t="shared" si="3"/>
        <v>4.6035993363680374</v>
      </c>
      <c r="AK19" s="24">
        <f t="shared" si="4"/>
        <v>4.9445168650166175E-4</v>
      </c>
      <c r="AL19" s="19">
        <v>0.05</v>
      </c>
      <c r="AM19" s="19" t="str">
        <f t="shared" si="5"/>
        <v>YES</v>
      </c>
      <c r="AN19" s="26">
        <f t="shared" si="6"/>
        <v>0.81276781782792673</v>
      </c>
      <c r="AP19" s="19" t="s">
        <v>34</v>
      </c>
      <c r="AQ19" s="19">
        <f t="shared" si="25"/>
        <v>4</v>
      </c>
      <c r="AR19" s="28">
        <f t="shared" si="26"/>
        <v>12.75</v>
      </c>
      <c r="AS19" s="28">
        <f t="array" ref="AS19">_xlfn.STDEV.S(IF($A$3:$A$731=AP19,IF($F$3:$F$731=$AP$2,$D$3:$D$731,""),""))</f>
        <v>12.977544708713843</v>
      </c>
      <c r="AT19" s="26">
        <f t="shared" si="20"/>
        <v>1.9649325486721603</v>
      </c>
      <c r="AU19" s="24">
        <f t="shared" si="21"/>
        <v>0.14415699004515276</v>
      </c>
      <c r="AV19" s="19">
        <v>0.05</v>
      </c>
      <c r="AW19" s="19" t="str">
        <f t="shared" si="22"/>
        <v>NO</v>
      </c>
      <c r="AX19" s="26">
        <f t="shared" si="10"/>
        <v>1.0178466438206937</v>
      </c>
    </row>
    <row r="20" spans="1:50" x14ac:dyDescent="0.35">
      <c r="A20" t="s">
        <v>16</v>
      </c>
      <c r="B20" t="s">
        <v>12</v>
      </c>
      <c r="C20">
        <v>20</v>
      </c>
      <c r="D20">
        <v>26.714285714285715</v>
      </c>
      <c r="E20">
        <v>42</v>
      </c>
      <c r="F20">
        <v>2050</v>
      </c>
      <c r="G20" t="s">
        <v>79</v>
      </c>
      <c r="H20" t="s">
        <v>87</v>
      </c>
      <c r="I20" t="s">
        <v>14</v>
      </c>
      <c r="J20">
        <f t="shared" si="2"/>
        <v>6.7142857142857153</v>
      </c>
      <c r="K20">
        <f t="shared" si="2"/>
        <v>15.285714285714285</v>
      </c>
      <c r="L20" t="str">
        <f>VLOOKUP(A20,Countries!$H$1:$J$43,3)</f>
        <v>3-Central Europe</v>
      </c>
      <c r="AF20" s="19" t="s">
        <v>16</v>
      </c>
      <c r="AG20" s="19">
        <f t="shared" si="18"/>
        <v>41</v>
      </c>
      <c r="AH20" s="28">
        <f t="shared" si="19"/>
        <v>5.4438177009227111</v>
      </c>
      <c r="AI20" s="28">
        <f t="array" ref="AI20">_xlfn.STDEV.S(IF($A$3:$A$731=AF20,$D$3:$D$731,""))</f>
        <v>22.4508252880821</v>
      </c>
      <c r="AJ20" s="26">
        <f t="shared" si="3"/>
        <v>1.5526129047669379</v>
      </c>
      <c r="AK20" s="24">
        <f t="shared" si="4"/>
        <v>0.128392832826209</v>
      </c>
      <c r="AL20" s="19">
        <v>0.05</v>
      </c>
      <c r="AM20" s="19" t="str">
        <f t="shared" si="5"/>
        <v>NO</v>
      </c>
      <c r="AN20" s="26">
        <f t="shared" si="6"/>
        <v>4.1240957213311447</v>
      </c>
      <c r="AP20" s="19" t="s">
        <v>16</v>
      </c>
      <c r="AQ20" s="19">
        <f t="shared" si="25"/>
        <v>12</v>
      </c>
      <c r="AR20" s="28">
        <f t="shared" si="26"/>
        <v>-6.5476190476189799E-2</v>
      </c>
      <c r="AS20" s="28">
        <f t="array" ref="AS20">_xlfn.STDEV.S(IF($A$3:$A$731=AP20,IF($F$3:$F$731=$AP$2,$D$3:$D$731,""),""))</f>
        <v>30.57798732931132</v>
      </c>
      <c r="AT20" s="26">
        <f t="shared" si="20"/>
        <v>-7.4176293795574907E-3</v>
      </c>
      <c r="AU20" s="24">
        <f t="shared" si="21"/>
        <v>0.99421445891836902</v>
      </c>
      <c r="AV20" s="19">
        <v>0.05</v>
      </c>
      <c r="AW20" s="19" t="str">
        <f t="shared" si="22"/>
        <v>NO</v>
      </c>
      <c r="AX20" s="26">
        <f t="shared" si="10"/>
        <v>-467.00926102948682</v>
      </c>
    </row>
    <row r="21" spans="1:50" x14ac:dyDescent="0.35">
      <c r="A21" t="s">
        <v>16</v>
      </c>
      <c r="B21" t="s">
        <v>17</v>
      </c>
      <c r="C21">
        <v>-8</v>
      </c>
      <c r="D21">
        <v>-1.3333333333333333</v>
      </c>
      <c r="E21">
        <v>6</v>
      </c>
      <c r="F21">
        <v>2050</v>
      </c>
      <c r="G21" t="s">
        <v>164</v>
      </c>
      <c r="H21" t="s">
        <v>87</v>
      </c>
      <c r="I21" t="s">
        <v>14</v>
      </c>
      <c r="J21">
        <f t="shared" si="2"/>
        <v>6.666666666666667</v>
      </c>
      <c r="K21">
        <f t="shared" si="2"/>
        <v>7.333333333333333</v>
      </c>
      <c r="L21" t="str">
        <f>VLOOKUP(A21,Countries!$H$1:$J$43,3)</f>
        <v>3-Central Europe</v>
      </c>
      <c r="AF21" s="19" t="s">
        <v>36</v>
      </c>
      <c r="AG21" s="19">
        <f t="shared" si="18"/>
        <v>31</v>
      </c>
      <c r="AH21" s="28">
        <f t="shared" si="19"/>
        <v>13.611688272115019</v>
      </c>
      <c r="AI21" s="28">
        <f t="array" ref="AI21">_xlfn.STDEV.S(IF($A$3:$A$731=AF21,$D$3:$D$731,""))</f>
        <v>11.147243602474296</v>
      </c>
      <c r="AJ21" s="26">
        <f t="shared" si="3"/>
        <v>6.798691728833429</v>
      </c>
      <c r="AK21" s="24">
        <f t="shared" si="4"/>
        <v>1.5330142675112395E-7</v>
      </c>
      <c r="AL21" s="19">
        <v>0.05</v>
      </c>
      <c r="AM21" s="19" t="str">
        <f t="shared" si="5"/>
        <v>YES</v>
      </c>
      <c r="AN21" s="26">
        <f t="shared" si="6"/>
        <v>0.81894643629994091</v>
      </c>
      <c r="AP21" s="19" t="s">
        <v>36</v>
      </c>
      <c r="AQ21" s="19">
        <f t="shared" si="25"/>
        <v>11</v>
      </c>
      <c r="AR21" s="28">
        <f t="shared" si="26"/>
        <v>12.863636363636363</v>
      </c>
      <c r="AS21" s="28">
        <f t="array" ref="AS21">_xlfn.STDEV.S(IF($A$3:$A$731=AP21,IF($F$3:$F$731=$AP$2,$D$3:$D$731,""),""))</f>
        <v>13.722410336910402</v>
      </c>
      <c r="AT21" s="26">
        <f t="shared" si="20"/>
        <v>3.1090642394650407</v>
      </c>
      <c r="AU21" s="24">
        <f t="shared" si="21"/>
        <v>1.1078316865688715E-2</v>
      </c>
      <c r="AV21" s="19">
        <v>0.05</v>
      </c>
      <c r="AW21" s="19" t="str">
        <f t="shared" si="22"/>
        <v>YES</v>
      </c>
      <c r="AX21" s="26">
        <f t="shared" si="10"/>
        <v>1.0667598141767805</v>
      </c>
    </row>
    <row r="22" spans="1:50" x14ac:dyDescent="0.35">
      <c r="A22" t="s">
        <v>16</v>
      </c>
      <c r="B22" t="s">
        <v>12</v>
      </c>
      <c r="C22">
        <v>22</v>
      </c>
      <c r="D22">
        <v>30.142857142857142</v>
      </c>
      <c r="E22">
        <v>43</v>
      </c>
      <c r="F22">
        <v>2050</v>
      </c>
      <c r="G22" t="s">
        <v>164</v>
      </c>
      <c r="H22" t="s">
        <v>87</v>
      </c>
      <c r="I22" t="s">
        <v>14</v>
      </c>
      <c r="J22">
        <f t="shared" si="2"/>
        <v>8.1428571428571423</v>
      </c>
      <c r="K22">
        <f t="shared" si="2"/>
        <v>12.857142857142858</v>
      </c>
      <c r="L22" t="str">
        <f>VLOOKUP(A22,Countries!$H$1:$J$43,3)</f>
        <v>3-Central Europe</v>
      </c>
      <c r="N22" s="1" t="s">
        <v>178</v>
      </c>
      <c r="O22" s="1" t="s">
        <v>12</v>
      </c>
      <c r="P22" s="1" t="s">
        <v>15</v>
      </c>
      <c r="Q22" s="1" t="s">
        <v>17</v>
      </c>
      <c r="R22" s="1" t="s">
        <v>23</v>
      </c>
      <c r="S22" s="1" t="s">
        <v>63</v>
      </c>
      <c r="T22" s="1" t="s">
        <v>92</v>
      </c>
      <c r="U22" s="1" t="s">
        <v>62</v>
      </c>
      <c r="W22" s="1">
        <f>W2</f>
        <v>2080</v>
      </c>
      <c r="X22" s="1" t="s">
        <v>12</v>
      </c>
      <c r="Y22" s="1" t="s">
        <v>15</v>
      </c>
      <c r="Z22" s="1" t="s">
        <v>17</v>
      </c>
      <c r="AA22" s="1" t="s">
        <v>23</v>
      </c>
      <c r="AB22" s="1" t="s">
        <v>63</v>
      </c>
      <c r="AC22" s="1" t="s">
        <v>92</v>
      </c>
      <c r="AD22" s="1" t="s">
        <v>62</v>
      </c>
      <c r="AF22" s="19" t="s">
        <v>42</v>
      </c>
      <c r="AG22" s="19">
        <f t="shared" si="18"/>
        <v>15</v>
      </c>
      <c r="AH22" s="28">
        <f t="shared" si="19"/>
        <v>8.9367562855056324</v>
      </c>
      <c r="AI22" s="28">
        <f t="array" ref="AI22">_xlfn.STDEV.S(IF($A$3:$A$731=AF22,$D$3:$D$731,""))</f>
        <v>11.625287919393758</v>
      </c>
      <c r="AJ22" s="26">
        <f t="shared" si="3"/>
        <v>2.9772947132893659</v>
      </c>
      <c r="AK22" s="24">
        <f t="shared" si="4"/>
        <v>9.9910508971099675E-3</v>
      </c>
      <c r="AL22" s="19">
        <v>0.05</v>
      </c>
      <c r="AM22" s="19" t="str">
        <f t="shared" si="5"/>
        <v>YES</v>
      </c>
      <c r="AN22" s="26">
        <f t="shared" si="6"/>
        <v>1.3008397619893257</v>
      </c>
      <c r="AP22" s="19" t="s">
        <v>42</v>
      </c>
      <c r="AQ22" s="19">
        <f t="shared" si="25"/>
        <v>4</v>
      </c>
      <c r="AR22" s="28">
        <f t="shared" si="26"/>
        <v>8.125</v>
      </c>
      <c r="AS22" s="28">
        <f t="array" ref="AS22">_xlfn.STDEV.S(IF($A$3:$A$731=AP22,IF($F$3:$F$731=$AP$2,$D$3:$D$731,""),""))</f>
        <v>21.277433272522948</v>
      </c>
      <c r="AT22" s="26">
        <f t="shared" si="20"/>
        <v>0.76371993707458941</v>
      </c>
      <c r="AU22" s="24">
        <f t="shared" si="21"/>
        <v>0.5006037941266841</v>
      </c>
      <c r="AV22" s="19">
        <v>0.05</v>
      </c>
      <c r="AW22" s="19" t="str">
        <f t="shared" si="22"/>
        <v>NO</v>
      </c>
      <c r="AX22" s="26">
        <f t="shared" si="10"/>
        <v>2.6187610181566705</v>
      </c>
    </row>
    <row r="23" spans="1:50" x14ac:dyDescent="0.35">
      <c r="A23" t="s">
        <v>16</v>
      </c>
      <c r="B23" t="s">
        <v>17</v>
      </c>
      <c r="C23">
        <v>-11</v>
      </c>
      <c r="D23">
        <v>-10.19047619047619</v>
      </c>
      <c r="E23">
        <v>-7</v>
      </c>
      <c r="F23">
        <v>2050</v>
      </c>
      <c r="G23" t="s">
        <v>78</v>
      </c>
      <c r="H23" t="s">
        <v>87</v>
      </c>
      <c r="I23" t="s">
        <v>14</v>
      </c>
      <c r="J23">
        <f t="shared" si="2"/>
        <v>0.8095238095238102</v>
      </c>
      <c r="K23">
        <f t="shared" si="2"/>
        <v>3.1904761904761898</v>
      </c>
      <c r="L23" t="str">
        <f>VLOOKUP(A23,Countries!$H$1:$J$43,3)</f>
        <v>3-Central Europe</v>
      </c>
      <c r="N23" t="s">
        <v>125</v>
      </c>
      <c r="O23" s="3">
        <f t="shared" ref="O23:U23" si="37">AVERAGEIFS($D$3:$D$731,$B$3:$B$731,O22,$L$3:$L$731,$N$22)</f>
        <v>10.374422425326307</v>
      </c>
      <c r="P23" s="3">
        <f t="shared" si="37"/>
        <v>4.1691390325524811</v>
      </c>
      <c r="Q23" s="3">
        <f t="shared" si="37"/>
        <v>-9.2191095122242661</v>
      </c>
      <c r="R23" s="3">
        <f t="shared" si="37"/>
        <v>4.7254635277101107</v>
      </c>
      <c r="S23" s="3">
        <f t="shared" si="37"/>
        <v>17.392857142857142</v>
      </c>
      <c r="T23" s="3" t="e">
        <f t="shared" si="37"/>
        <v>#DIV/0!</v>
      </c>
      <c r="U23" s="3" t="e">
        <f t="shared" si="37"/>
        <v>#DIV/0!</v>
      </c>
      <c r="W23" t="s">
        <v>125</v>
      </c>
      <c r="X23" s="3">
        <f>AVERAGEIFS($D$3:$D$731,$B$3:$B$731,X22,$F$3:$F$731,$W$22,$L$3:$L$731,$N$22)</f>
        <v>10.777691068478086</v>
      </c>
      <c r="Y23" s="3">
        <f t="shared" ref="Y23:AD23" si="38">AVERAGEIFS($D$3:$D$731,$B$3:$B$731,Y22,$F$3:$F$731,$W$22,$L$3:$L$731,$N$22)</f>
        <v>4.5047261216625403</v>
      </c>
      <c r="Z23" s="3">
        <f t="shared" si="38"/>
        <v>-15.390097195745026</v>
      </c>
      <c r="AA23" s="3">
        <f t="shared" si="38"/>
        <v>-5.2333333333333334</v>
      </c>
      <c r="AB23" s="3">
        <f t="shared" si="38"/>
        <v>20.9</v>
      </c>
      <c r="AC23" s="3" t="e">
        <f t="shared" si="38"/>
        <v>#DIV/0!</v>
      </c>
      <c r="AD23" s="3" t="e">
        <f t="shared" si="38"/>
        <v>#DIV/0!</v>
      </c>
      <c r="AF23" s="19" t="s">
        <v>37</v>
      </c>
      <c r="AG23" s="19">
        <f t="shared" si="18"/>
        <v>23</v>
      </c>
      <c r="AH23" s="28">
        <f t="shared" si="19"/>
        <v>6.4778720428841714</v>
      </c>
      <c r="AI23" s="28">
        <f t="array" ref="AI23">_xlfn.STDEV.S(IF($A$3:$A$731=AF23,$D$3:$D$731,""))</f>
        <v>14.814262191281605</v>
      </c>
      <c r="AJ23" s="26">
        <f t="shared" si="3"/>
        <v>2.0970860746297104</v>
      </c>
      <c r="AK23" s="24">
        <f t="shared" si="4"/>
        <v>4.7699643260066892E-2</v>
      </c>
      <c r="AL23" s="19">
        <v>0.05</v>
      </c>
      <c r="AM23" s="19" t="str">
        <f t="shared" si="5"/>
        <v>YES</v>
      </c>
      <c r="AN23" s="26">
        <f t="shared" si="6"/>
        <v>2.2869025651031207</v>
      </c>
      <c r="AP23" s="19" t="s">
        <v>37</v>
      </c>
      <c r="AQ23" s="19">
        <f t="shared" si="25"/>
        <v>7</v>
      </c>
      <c r="AR23" s="28">
        <f t="shared" si="26"/>
        <v>8.4571428571428573</v>
      </c>
      <c r="AS23" s="28">
        <f t="array" ref="AS23">_xlfn.STDEV.S(IF($A$3:$A$731=AP23,IF($F$3:$F$731=$AP$2,$D$3:$D$731,""),""))</f>
        <v>14.604435073275647</v>
      </c>
      <c r="AT23" s="26">
        <f t="shared" si="20"/>
        <v>1.5321028639506029</v>
      </c>
      <c r="AU23" s="24">
        <f t="shared" si="21"/>
        <v>0.1763823235294969</v>
      </c>
      <c r="AV23" s="19">
        <v>0.05</v>
      </c>
      <c r="AW23" s="19" t="str">
        <f t="shared" si="22"/>
        <v>NO</v>
      </c>
      <c r="AX23" s="26">
        <f t="shared" si="10"/>
        <v>1.7268757687994853</v>
      </c>
    </row>
    <row r="24" spans="1:50" x14ac:dyDescent="0.35">
      <c r="A24" t="s">
        <v>16</v>
      </c>
      <c r="B24" t="s">
        <v>12</v>
      </c>
      <c r="C24">
        <v>23</v>
      </c>
      <c r="D24">
        <v>28.714285714285715</v>
      </c>
      <c r="E24">
        <v>45</v>
      </c>
      <c r="F24">
        <v>2050</v>
      </c>
      <c r="G24" t="s">
        <v>78</v>
      </c>
      <c r="H24" t="s">
        <v>87</v>
      </c>
      <c r="I24" t="s">
        <v>14</v>
      </c>
      <c r="J24">
        <f t="shared" si="2"/>
        <v>5.7142857142857153</v>
      </c>
      <c r="K24">
        <f t="shared" si="2"/>
        <v>16.285714285714285</v>
      </c>
      <c r="L24" t="str">
        <f>VLOOKUP(A24,Countries!$H$1:$J$43,3)</f>
        <v>3-Central Europe</v>
      </c>
      <c r="N24" t="s">
        <v>126</v>
      </c>
      <c r="O24" s="3">
        <f t="array" ref="O24">_xlfn.STDEV.S(IF($B$3:$B$731=O22,IF($L$3:$L$731=$N$22,$D$3:$D$731,""),""))</f>
        <v>14.042284049936343</v>
      </c>
      <c r="P24" s="3">
        <f t="array" ref="P24">_xlfn.STDEV.S(IF($B$3:$B$731=P22,IF($L$3:$L$731=$N$22,$D$3:$D$731,""),""))</f>
        <v>12.60945840159602</v>
      </c>
      <c r="Q24" s="3">
        <f t="array" ref="Q24">_xlfn.STDEV.S(IF($B$3:$B$731=Q22,IF($L$3:$L$731=$N$22,$D$3:$D$731,""),""))</f>
        <v>13.072226541178221</v>
      </c>
      <c r="R24" s="3">
        <f t="array" ref="R24">_xlfn.STDEV.S(IF($B$3:$B$731=R22,IF($L$3:$L$731=$N$22,$D$3:$D$731,""),""))</f>
        <v>15.521986497994034</v>
      </c>
      <c r="S24" s="3">
        <f t="array" ref="S24">_xlfn.STDEV.S(IF($B$3:$B$731=S22,IF($L$3:$L$731=$N$22,$D$3:$D$731,""),""))</f>
        <v>11.45805484826824</v>
      </c>
      <c r="T24" s="3" t="e">
        <f t="array" ref="T24">_xlfn.STDEV.S(IF($B$3:$B$731=T22,IF($L$3:$L$731=$N$22,$D$3:$D$731,""),""))</f>
        <v>#DIV/0!</v>
      </c>
      <c r="U24" s="3" t="e">
        <f t="array" ref="U24">_xlfn.STDEV.S(IF($B$3:$B$731=U22,IF($L$3:$L$731=$N$22,$D$3:$D$731,""),""))</f>
        <v>#DIV/0!</v>
      </c>
      <c r="W24" t="s">
        <v>126</v>
      </c>
      <c r="X24" s="3">
        <f t="array" ref="X24">_xlfn.STDEV.S(IF($B$3:$B$731=X22,IF($F$3:$F$731=$W$22,IF($L$3:$L$731=$N$22,$D$3:$D$731,""),""),""))</f>
        <v>17.317055386092992</v>
      </c>
      <c r="Y24" s="3">
        <f t="array" ref="Y24">_xlfn.STDEV.S(IF($B$3:$B$731=Y22,IF($F$3:$F$731=$W$22,IF($L$3:$L$731=$N$22,$D$3:$D$731,""),""),""))</f>
        <v>17.05241799257853</v>
      </c>
      <c r="Z24" s="3">
        <f t="array" ref="Z24">_xlfn.STDEV.S(IF($B$3:$B$731=Z22,IF($F$3:$F$731=$W$22,IF($L$3:$L$731=$N$22,$D$3:$D$731,""),""),""))</f>
        <v>16.694320304856994</v>
      </c>
      <c r="AA24" s="3">
        <f t="array" ref="AA24">_xlfn.STDEV.S(IF($B$3:$B$731=AA22,IF($F$3:$F$731=$W$22,IF($L$3:$L$731=$N$22,$D$3:$D$731,""),""),""))</f>
        <v>12.449708353822516</v>
      </c>
      <c r="AB24" s="3">
        <f t="array" ref="AB24">_xlfn.STDEV.S(IF($B$3:$B$731=AB22,IF($F$3:$F$731=$W$22,IF($L$3:$L$731=$N$22,$D$3:$D$731,""),""),""))</f>
        <v>16.220797937040143</v>
      </c>
      <c r="AC24" s="3" t="e">
        <f t="array" ref="AC24">_xlfn.STDEV.S(IF($B$3:$B$731=AC22,IF($F$3:$F$731=$W$22,IF($L$3:$L$731=$N$22,$D$3:$D$731,""),""),""))</f>
        <v>#DIV/0!</v>
      </c>
      <c r="AD24" s="3" t="e">
        <f t="array" ref="AD24">_xlfn.STDEV.S(IF($B$3:$B$731=AD22,IF($F$3:$F$731=$W$22,IF($L$3:$L$731=$N$22,$D$3:$D$731,""),""),""))</f>
        <v>#DIV/0!</v>
      </c>
      <c r="AF24" s="19" t="s">
        <v>44</v>
      </c>
      <c r="AG24" s="19">
        <f t="shared" si="18"/>
        <v>16</v>
      </c>
      <c r="AH24" s="28">
        <f t="shared" si="19"/>
        <v>1.1137566100078835</v>
      </c>
      <c r="AI24" s="28">
        <f t="array" ref="AI24">_xlfn.STDEV.S(IF($A$3:$A$731=AF24,$D$3:$D$731,""))</f>
        <v>20.023533580503685</v>
      </c>
      <c r="AJ24" s="26">
        <f t="shared" si="3"/>
        <v>0.2224895232462496</v>
      </c>
      <c r="AK24" s="24">
        <f t="shared" si="4"/>
        <v>0.82693391240352854</v>
      </c>
      <c r="AL24" s="19">
        <v>0.05</v>
      </c>
      <c r="AM24" s="19" t="str">
        <f t="shared" si="5"/>
        <v>NO</v>
      </c>
      <c r="AN24" s="26">
        <f t="shared" si="6"/>
        <v>17.978374629230665</v>
      </c>
      <c r="AP24" s="19" t="s">
        <v>44</v>
      </c>
      <c r="AQ24" s="19">
        <f t="shared" si="25"/>
        <v>4</v>
      </c>
      <c r="AR24" s="28">
        <f t="shared" si="26"/>
        <v>-5.25</v>
      </c>
      <c r="AS24" s="28">
        <f t="array" ref="AS24">_xlfn.STDEV.S(IF($A$3:$A$731=AP24,IF($F$3:$F$731=$AP$2,$D$3:$D$731,""),""))</f>
        <v>30.717801570641956</v>
      </c>
      <c r="AT24" s="26">
        <f t="shared" si="20"/>
        <v>-0.3418213369160899</v>
      </c>
      <c r="AU24" s="24">
        <f t="shared" si="21"/>
        <v>0.75502914810483768</v>
      </c>
      <c r="AV24" s="19">
        <v>0.05</v>
      </c>
      <c r="AW24" s="19" t="str">
        <f t="shared" si="22"/>
        <v>NO</v>
      </c>
      <c r="AX24" s="26">
        <f t="shared" si="10"/>
        <v>-5.8510098229794201</v>
      </c>
    </row>
    <row r="25" spans="1:50" x14ac:dyDescent="0.35">
      <c r="A25" t="s">
        <v>16</v>
      </c>
      <c r="B25" t="s">
        <v>17</v>
      </c>
      <c r="C25">
        <v>-12</v>
      </c>
      <c r="D25">
        <v>-9.6190476190476186</v>
      </c>
      <c r="E25">
        <v>-6</v>
      </c>
      <c r="F25">
        <v>2050</v>
      </c>
      <c r="G25" t="s">
        <v>19</v>
      </c>
      <c r="H25" t="s">
        <v>87</v>
      </c>
      <c r="I25" t="s">
        <v>14</v>
      </c>
      <c r="J25">
        <f t="shared" si="2"/>
        <v>2.3809523809523814</v>
      </c>
      <c r="K25">
        <f t="shared" si="2"/>
        <v>3.6190476190476186</v>
      </c>
      <c r="L25" t="str">
        <f>VLOOKUP(A25,Countries!$H$1:$J$43,3)</f>
        <v>3-Central Europe</v>
      </c>
      <c r="N25" t="s">
        <v>130</v>
      </c>
      <c r="O25">
        <f t="shared" ref="O25:U25" si="39">COUNTIFS($B$3:$B$731,O22,$L$3:$L$731,$N$22)</f>
        <v>140</v>
      </c>
      <c r="P25">
        <f t="shared" si="39"/>
        <v>19</v>
      </c>
      <c r="Q25">
        <f t="shared" si="39"/>
        <v>64</v>
      </c>
      <c r="R25">
        <f t="shared" si="39"/>
        <v>47</v>
      </c>
      <c r="S25">
        <f t="shared" si="39"/>
        <v>42</v>
      </c>
      <c r="T25">
        <f t="shared" si="39"/>
        <v>0</v>
      </c>
      <c r="U25">
        <f t="shared" si="39"/>
        <v>0</v>
      </c>
      <c r="W25" t="s">
        <v>130</v>
      </c>
      <c r="X25">
        <f>COUNTIFS($B$3:$B$731,X22,$F$3:$F$731,$W$22,$L$3:$L$731,$N$22)</f>
        <v>49</v>
      </c>
      <c r="Y25">
        <f t="shared" ref="Y25:AD25" si="40">COUNTIFS($B$3:$B$731,Y22,$F$3:$F$731,$W$22,$L$3:$L$731,$N$22)</f>
        <v>7</v>
      </c>
      <c r="Z25">
        <f t="shared" si="40"/>
        <v>25</v>
      </c>
      <c r="AA25">
        <f t="shared" si="40"/>
        <v>15</v>
      </c>
      <c r="AB25">
        <f t="shared" si="40"/>
        <v>15</v>
      </c>
      <c r="AC25">
        <f t="shared" si="40"/>
        <v>0</v>
      </c>
      <c r="AD25">
        <f t="shared" si="40"/>
        <v>0</v>
      </c>
      <c r="AF25" s="19" t="s">
        <v>47</v>
      </c>
      <c r="AG25" s="19">
        <f t="shared" si="18"/>
        <v>2</v>
      </c>
      <c r="AH25" s="28">
        <f t="shared" si="19"/>
        <v>27.197904927152692</v>
      </c>
      <c r="AI25" s="28">
        <f t="array" ref="AI25">_xlfn.STDEV.S(IF($A$3:$A$731=AF25,$D$3:$D$731,""))</f>
        <v>2.252449176603184</v>
      </c>
      <c r="AJ25" s="26">
        <f t="shared" si="3"/>
        <v>17.076365769157391</v>
      </c>
      <c r="AK25" s="24">
        <f t="shared" si="4"/>
        <v>3.7238224370446923E-2</v>
      </c>
      <c r="AL25" s="19">
        <v>0.05</v>
      </c>
      <c r="AM25" s="19" t="str">
        <f t="shared" si="5"/>
        <v>YES</v>
      </c>
      <c r="AN25" s="26">
        <f t="shared" si="6"/>
        <v>8.2817010451216019E-2</v>
      </c>
      <c r="AP25" s="19" t="s">
        <v>47</v>
      </c>
      <c r="AQ25" s="19">
        <f t="shared" si="25"/>
        <v>0</v>
      </c>
      <c r="AR25" s="28" t="e">
        <f t="shared" si="26"/>
        <v>#DIV/0!</v>
      </c>
      <c r="AS25" s="28" t="e">
        <f t="array" ref="AS25">_xlfn.STDEV.S(IF($A$3:$A$731=AP25,IF($F$3:$F$731=$AP$2,$D$3:$D$731,""),""))</f>
        <v>#DIV/0!</v>
      </c>
      <c r="AT25" s="26" t="e">
        <f t="shared" si="20"/>
        <v>#DIV/0!</v>
      </c>
      <c r="AU25" s="24" t="e">
        <f t="shared" si="21"/>
        <v>#DIV/0!</v>
      </c>
      <c r="AV25" s="19">
        <v>0.05</v>
      </c>
      <c r="AW25" s="19" t="e">
        <f t="shared" si="22"/>
        <v>#DIV/0!</v>
      </c>
      <c r="AX25" s="26" t="e">
        <f t="shared" si="10"/>
        <v>#DIV/0!</v>
      </c>
    </row>
    <row r="26" spans="1:50" x14ac:dyDescent="0.35">
      <c r="A26" t="s">
        <v>16</v>
      </c>
      <c r="B26" t="s">
        <v>12</v>
      </c>
      <c r="C26">
        <v>19</v>
      </c>
      <c r="D26">
        <v>26.904761904761905</v>
      </c>
      <c r="E26">
        <v>40</v>
      </c>
      <c r="F26">
        <v>2050</v>
      </c>
      <c r="G26" t="s">
        <v>19</v>
      </c>
      <c r="H26" t="s">
        <v>87</v>
      </c>
      <c r="I26" t="s">
        <v>14</v>
      </c>
      <c r="J26">
        <f t="shared" si="2"/>
        <v>7.9047619047619051</v>
      </c>
      <c r="K26">
        <f t="shared" si="2"/>
        <v>13.095238095238095</v>
      </c>
      <c r="L26" t="str">
        <f>VLOOKUP(A26,Countries!$H$1:$J$43,3)</f>
        <v>3-Central Europe</v>
      </c>
      <c r="N26" t="s">
        <v>122</v>
      </c>
      <c r="O26">
        <f>O23*SQRT(O25)/O24</f>
        <v>8.7415851372250906</v>
      </c>
      <c r="P26">
        <f t="shared" ref="P26:U26" si="41">P23*SQRT(P25)/P24</f>
        <v>1.4412082696721533</v>
      </c>
      <c r="Q26">
        <f t="shared" si="41"/>
        <v>-5.6419521085768043</v>
      </c>
      <c r="R26">
        <f t="shared" si="41"/>
        <v>2.0871133844215009</v>
      </c>
      <c r="S26">
        <f t="shared" si="41"/>
        <v>9.837498479451277</v>
      </c>
      <c r="T26" t="e">
        <f t="shared" si="41"/>
        <v>#DIV/0!</v>
      </c>
      <c r="U26" t="e">
        <f t="shared" si="41"/>
        <v>#DIV/0!</v>
      </c>
      <c r="W26" t="s">
        <v>122</v>
      </c>
      <c r="X26">
        <f>X23*SQRT(X25)/X24</f>
        <v>4.3566204413675402</v>
      </c>
      <c r="Y26">
        <f t="shared" ref="Y26:AD26" si="42">Y23*SQRT(Y25)/Y24</f>
        <v>0.69892639551544167</v>
      </c>
      <c r="Z26">
        <f t="shared" si="42"/>
        <v>-4.6093811891423568</v>
      </c>
      <c r="AA26">
        <f t="shared" si="42"/>
        <v>-1.6280391692010154</v>
      </c>
      <c r="AB26">
        <f t="shared" si="42"/>
        <v>4.9902201019899604</v>
      </c>
      <c r="AC26" t="e">
        <f t="shared" si="42"/>
        <v>#DIV/0!</v>
      </c>
      <c r="AD26" t="e">
        <f t="shared" si="42"/>
        <v>#DIV/0!</v>
      </c>
      <c r="AF26" s="19" t="s">
        <v>72</v>
      </c>
      <c r="AG26" s="19">
        <f t="shared" si="18"/>
        <v>8</v>
      </c>
      <c r="AH26" s="28">
        <f t="shared" si="19"/>
        <v>-6.375</v>
      </c>
      <c r="AI26" s="28">
        <f t="array" ref="AI26">_xlfn.STDEV.S(IF($A$3:$A$731=AF26,$D$3:$D$731,""))</f>
        <v>15.303477662656571</v>
      </c>
      <c r="AJ26" s="26">
        <f t="shared" si="3"/>
        <v>-1.1782434893381533</v>
      </c>
      <c r="AK26" s="24">
        <f t="shared" si="4"/>
        <v>0.27719713607594826</v>
      </c>
      <c r="AL26" s="19">
        <v>0.05</v>
      </c>
      <c r="AM26" s="19" t="str">
        <f t="shared" si="5"/>
        <v>NO</v>
      </c>
      <c r="AN26" s="26">
        <f t="shared" si="6"/>
        <v>-2.4005455157108346</v>
      </c>
      <c r="AP26" s="19" t="s">
        <v>72</v>
      </c>
      <c r="AQ26" s="19">
        <f t="shared" si="25"/>
        <v>4</v>
      </c>
      <c r="AR26" s="28">
        <f t="shared" si="26"/>
        <v>-8.125</v>
      </c>
      <c r="AS26" s="28">
        <f t="array" ref="AS26">_xlfn.STDEV.S(IF($A$3:$A$731=AP26,IF($F$3:$F$731=$AP$2,$D$3:$D$731,""),""))</f>
        <v>20.511683662407304</v>
      </c>
      <c r="AT26" s="26">
        <f t="shared" si="20"/>
        <v>-0.7922314066193461</v>
      </c>
      <c r="AU26" s="24">
        <f t="shared" si="21"/>
        <v>0.48609130596231542</v>
      </c>
      <c r="AV26" s="19">
        <v>0.05</v>
      </c>
      <c r="AW26" s="19" t="str">
        <f t="shared" si="22"/>
        <v>NO</v>
      </c>
      <c r="AX26" s="26">
        <f t="shared" si="10"/>
        <v>-2.5245149122962833</v>
      </c>
    </row>
    <row r="27" spans="1:50" x14ac:dyDescent="0.35">
      <c r="A27" t="s">
        <v>16</v>
      </c>
      <c r="B27" t="s">
        <v>17</v>
      </c>
      <c r="C27">
        <v>-21</v>
      </c>
      <c r="D27">
        <v>-18.61904761904762</v>
      </c>
      <c r="E27">
        <v>-15</v>
      </c>
      <c r="F27">
        <v>2050</v>
      </c>
      <c r="G27" t="s">
        <v>80</v>
      </c>
      <c r="H27" t="s">
        <v>87</v>
      </c>
      <c r="I27" t="s">
        <v>14</v>
      </c>
      <c r="J27">
        <f t="shared" si="2"/>
        <v>2.3809523809523796</v>
      </c>
      <c r="K27">
        <f t="shared" si="2"/>
        <v>3.6190476190476204</v>
      </c>
      <c r="L27" t="str">
        <f>VLOOKUP(A27,Countries!$H$1:$J$43,3)</f>
        <v>3-Central Europe</v>
      </c>
      <c r="N27" t="s">
        <v>123</v>
      </c>
      <c r="O27">
        <f>_xlfn.T.DIST.2T(ABS(O26),O25-1)</f>
        <v>6.6999515936820407E-15</v>
      </c>
      <c r="P27">
        <f t="shared" ref="P27:U27" si="43">_xlfn.T.DIST.2T(ABS(P26),P25-1)</f>
        <v>0.16669689255833656</v>
      </c>
      <c r="Q27">
        <f t="shared" si="43"/>
        <v>4.2699995505342633E-7</v>
      </c>
      <c r="R27">
        <f t="shared" si="43"/>
        <v>4.2446695775629685E-2</v>
      </c>
      <c r="S27">
        <f t="shared" si="43"/>
        <v>2.3681337476930608E-12</v>
      </c>
      <c r="T27" t="e">
        <f t="shared" si="43"/>
        <v>#DIV/0!</v>
      </c>
      <c r="U27" t="e">
        <f t="shared" si="43"/>
        <v>#DIV/0!</v>
      </c>
      <c r="W27" t="s">
        <v>123</v>
      </c>
      <c r="X27">
        <f>_xlfn.T.DIST.2T(ABS(X26),X25-1)</f>
        <v>6.9212141456915193E-5</v>
      </c>
      <c r="Y27">
        <f t="shared" ref="Y27:AD27" si="44">_xlfn.T.DIST.2T(ABS(Y26),Y25-1)</f>
        <v>0.51076800521650778</v>
      </c>
      <c r="Z27">
        <f t="shared" si="44"/>
        <v>1.1212877149145115E-4</v>
      </c>
      <c r="AA27">
        <f t="shared" si="44"/>
        <v>0.12580437903334193</v>
      </c>
      <c r="AB27">
        <f t="shared" si="44"/>
        <v>1.980764749678666E-4</v>
      </c>
      <c r="AC27" t="e">
        <f t="shared" si="44"/>
        <v>#DIV/0!</v>
      </c>
      <c r="AD27" t="e">
        <f t="shared" si="44"/>
        <v>#DIV/0!</v>
      </c>
      <c r="AF27" s="19" t="s">
        <v>50</v>
      </c>
      <c r="AG27" s="19">
        <f t="shared" si="18"/>
        <v>14</v>
      </c>
      <c r="AH27" s="28">
        <f t="shared" si="19"/>
        <v>13.065591380776301</v>
      </c>
      <c r="AI27" s="28">
        <f t="array" ref="AI27">_xlfn.STDEV.S(IF($A$3:$A$731=AF27,$D$3:$D$731,""))</f>
        <v>9.1625753114337556</v>
      </c>
      <c r="AJ27" s="26">
        <f t="shared" si="3"/>
        <v>5.3355050125969194</v>
      </c>
      <c r="AK27" s="24">
        <f t="shared" si="4"/>
        <v>1.3532640094233682E-4</v>
      </c>
      <c r="AL27" s="19">
        <v>0.05</v>
      </c>
      <c r="AM27" s="19" t="str">
        <f t="shared" si="5"/>
        <v>YES</v>
      </c>
      <c r="AN27" s="26">
        <f t="shared" si="6"/>
        <v>0.70127520786505382</v>
      </c>
      <c r="AP27" s="19" t="s">
        <v>50</v>
      </c>
      <c r="AQ27" s="19">
        <f t="shared" si="25"/>
        <v>4</v>
      </c>
      <c r="AR27" s="28">
        <f t="shared" si="26"/>
        <v>15.375</v>
      </c>
      <c r="AS27" s="28">
        <f t="array" ref="AS27">_xlfn.STDEV.S(IF($A$3:$A$731=AP27,IF($F$3:$F$731=$AP$2,$D$3:$D$731,""),""))</f>
        <v>12.867109232457771</v>
      </c>
      <c r="AT27" s="26">
        <f t="shared" si="20"/>
        <v>2.3898141722798125</v>
      </c>
      <c r="AU27" s="24">
        <f t="shared" si="21"/>
        <v>9.6757577154812632E-2</v>
      </c>
      <c r="AV27" s="19">
        <v>0.05</v>
      </c>
      <c r="AW27" s="19" t="str">
        <f t="shared" si="22"/>
        <v>NO</v>
      </c>
      <c r="AX27" s="26">
        <f t="shared" si="10"/>
        <v>0.83688515333058677</v>
      </c>
    </row>
    <row r="28" spans="1:50" x14ac:dyDescent="0.35">
      <c r="A28" t="s">
        <v>16</v>
      </c>
      <c r="B28" t="s">
        <v>12</v>
      </c>
      <c r="C28">
        <v>14</v>
      </c>
      <c r="D28">
        <v>24.904761904761905</v>
      </c>
      <c r="E28">
        <v>37</v>
      </c>
      <c r="F28">
        <v>2050</v>
      </c>
      <c r="G28" t="s">
        <v>80</v>
      </c>
      <c r="H28" t="s">
        <v>87</v>
      </c>
      <c r="I28" t="s">
        <v>14</v>
      </c>
      <c r="J28">
        <f t="shared" si="2"/>
        <v>10.904761904761905</v>
      </c>
      <c r="K28">
        <f t="shared" si="2"/>
        <v>12.095238095238095</v>
      </c>
      <c r="L28" t="str">
        <f>VLOOKUP(A28,Countries!$H$1:$J$43,3)</f>
        <v>3-Central Europe</v>
      </c>
      <c r="N28" t="s">
        <v>127</v>
      </c>
      <c r="O28">
        <v>0.05</v>
      </c>
      <c r="P28">
        <v>0.05</v>
      </c>
      <c r="Q28">
        <v>0.05</v>
      </c>
      <c r="R28">
        <v>0.05</v>
      </c>
      <c r="S28">
        <v>0.05</v>
      </c>
      <c r="T28">
        <v>0.05</v>
      </c>
      <c r="U28">
        <v>0.05</v>
      </c>
      <c r="W28" t="s">
        <v>127</v>
      </c>
      <c r="X28">
        <v>0.05</v>
      </c>
      <c r="Y28">
        <v>0.05</v>
      </c>
      <c r="Z28">
        <v>0.05</v>
      </c>
      <c r="AA28">
        <v>0.05</v>
      </c>
      <c r="AB28">
        <v>0.05</v>
      </c>
      <c r="AC28">
        <v>0.05</v>
      </c>
      <c r="AD28">
        <v>0.05</v>
      </c>
      <c r="AF28" s="19" t="s">
        <v>52</v>
      </c>
      <c r="AG28" s="19">
        <f t="shared" si="18"/>
        <v>15</v>
      </c>
      <c r="AH28" s="28">
        <f t="shared" si="19"/>
        <v>8.6829909292163272</v>
      </c>
      <c r="AI28" s="28">
        <f t="array" ref="AI28">_xlfn.STDEV.S(IF($A$3:$A$731=AF28,$D$3:$D$731,""))</f>
        <v>16.099324826131852</v>
      </c>
      <c r="AJ28" s="26">
        <f t="shared" si="3"/>
        <v>2.0888502857920708</v>
      </c>
      <c r="AK28" s="24">
        <f t="shared" si="4"/>
        <v>5.5464653126940704E-2</v>
      </c>
      <c r="AL28" s="19">
        <v>0.05</v>
      </c>
      <c r="AM28" s="19" t="str">
        <f t="shared" si="5"/>
        <v>NO</v>
      </c>
      <c r="AN28" s="26">
        <f t="shared" si="6"/>
        <v>1.8541220366776172</v>
      </c>
      <c r="AP28" s="19" t="s">
        <v>52</v>
      </c>
      <c r="AQ28" s="19">
        <f t="shared" si="25"/>
        <v>6</v>
      </c>
      <c r="AR28" s="28">
        <f t="shared" si="26"/>
        <v>2.3333333333333335</v>
      </c>
      <c r="AS28" s="28">
        <f t="array" ref="AS28">_xlfn.STDEV.S(IF($A$3:$A$731=AP28,IF($F$3:$F$731=$AP$2,$D$3:$D$731,""),""))</f>
        <v>18.497747610632668</v>
      </c>
      <c r="AT28" s="26">
        <f t="shared" si="20"/>
        <v>0.30898227107438614</v>
      </c>
      <c r="AU28" s="24">
        <f t="shared" si="21"/>
        <v>0.76979531699630499</v>
      </c>
      <c r="AV28" s="19">
        <v>0.05</v>
      </c>
      <c r="AW28" s="19" t="str">
        <f t="shared" si="22"/>
        <v>NO</v>
      </c>
      <c r="AX28" s="26">
        <f t="shared" si="10"/>
        <v>7.9276061188425713</v>
      </c>
    </row>
    <row r="29" spans="1:50" x14ac:dyDescent="0.35">
      <c r="A29" t="s">
        <v>16</v>
      </c>
      <c r="B29" t="s">
        <v>17</v>
      </c>
      <c r="C29">
        <v>-19</v>
      </c>
      <c r="D29">
        <v>-16.047619047619047</v>
      </c>
      <c r="E29">
        <v>-10</v>
      </c>
      <c r="F29">
        <v>2080</v>
      </c>
      <c r="G29" t="s">
        <v>79</v>
      </c>
      <c r="H29" t="s">
        <v>87</v>
      </c>
      <c r="I29" t="s">
        <v>14</v>
      </c>
      <c r="J29">
        <f t="shared" si="2"/>
        <v>2.9523809523809526</v>
      </c>
      <c r="K29">
        <f t="shared" si="2"/>
        <v>6.0476190476190474</v>
      </c>
      <c r="L29" t="str">
        <f>VLOOKUP(A29,Countries!$H$1:$J$43,3)</f>
        <v>3-Central Europe</v>
      </c>
      <c r="N29" t="s">
        <v>124</v>
      </c>
      <c r="O29" t="str">
        <f>IF(O27&lt;O28,"YES","NO")</f>
        <v>YES</v>
      </c>
      <c r="P29" t="str">
        <f t="shared" ref="P29:U29" si="45">IF(P27&lt;P28,"YES","NO")</f>
        <v>NO</v>
      </c>
      <c r="Q29" t="str">
        <f t="shared" si="45"/>
        <v>YES</v>
      </c>
      <c r="R29" t="str">
        <f t="shared" si="45"/>
        <v>YES</v>
      </c>
      <c r="S29" t="str">
        <f t="shared" si="45"/>
        <v>YES</v>
      </c>
      <c r="T29" t="e">
        <f t="shared" si="45"/>
        <v>#DIV/0!</v>
      </c>
      <c r="U29" t="e">
        <f t="shared" si="45"/>
        <v>#DIV/0!</v>
      </c>
      <c r="W29" t="s">
        <v>124</v>
      </c>
      <c r="X29" t="str">
        <f>IF(X27&lt;X28,"YES","NO")</f>
        <v>YES</v>
      </c>
      <c r="Y29" t="str">
        <f t="shared" ref="Y29:AD29" si="46">IF(Y27&lt;Y28,"YES","NO")</f>
        <v>NO</v>
      </c>
      <c r="Z29" t="str">
        <f t="shared" si="46"/>
        <v>YES</v>
      </c>
      <c r="AA29" t="str">
        <f t="shared" si="46"/>
        <v>NO</v>
      </c>
      <c r="AB29" t="str">
        <f t="shared" si="46"/>
        <v>YES</v>
      </c>
      <c r="AC29" t="e">
        <f t="shared" si="46"/>
        <v>#DIV/0!</v>
      </c>
      <c r="AD29" t="e">
        <f t="shared" si="46"/>
        <v>#DIV/0!</v>
      </c>
      <c r="AF29" s="19" t="s">
        <v>54</v>
      </c>
      <c r="AG29" s="19">
        <f t="shared" si="18"/>
        <v>13</v>
      </c>
      <c r="AH29" s="28">
        <f t="shared" si="19"/>
        <v>3.4061923225906927</v>
      </c>
      <c r="AI29" s="28">
        <f t="array" ref="AI29">_xlfn.STDEV.S(IF($A$3:$A$731=AF29,$D$3:$D$731,""))</f>
        <v>16.883728364980279</v>
      </c>
      <c r="AJ29" s="26">
        <f t="shared" si="3"/>
        <v>0.72739864132532583</v>
      </c>
      <c r="AK29" s="24">
        <f t="shared" si="4"/>
        <v>0.48093330279830082</v>
      </c>
      <c r="AL29" s="19">
        <v>0.05</v>
      </c>
      <c r="AM29" s="19" t="str">
        <f t="shared" si="5"/>
        <v>NO</v>
      </c>
      <c r="AN29" s="26">
        <f t="shared" si="6"/>
        <v>4.9567748283041162</v>
      </c>
      <c r="AP29" s="19" t="s">
        <v>54</v>
      </c>
      <c r="AQ29" s="19">
        <f t="shared" si="25"/>
        <v>4</v>
      </c>
      <c r="AR29" s="28">
        <f t="shared" si="26"/>
        <v>-2.625</v>
      </c>
      <c r="AS29" s="28">
        <f t="array" ref="AS29">_xlfn.STDEV.S(IF($A$3:$A$731=AP29,IF($F$3:$F$731=$AP$2,$D$3:$D$731,""),""))</f>
        <v>24.53016850057632</v>
      </c>
      <c r="AT29" s="26">
        <f t="shared" si="20"/>
        <v>-0.21402217436364757</v>
      </c>
      <c r="AU29" s="24">
        <f t="shared" si="21"/>
        <v>0.84425094645313981</v>
      </c>
      <c r="AV29" s="19">
        <v>0.05</v>
      </c>
      <c r="AW29" s="19" t="str">
        <f t="shared" si="22"/>
        <v>NO</v>
      </c>
      <c r="AX29" s="26">
        <f t="shared" si="10"/>
        <v>-9.3448260954576448</v>
      </c>
    </row>
    <row r="30" spans="1:50" x14ac:dyDescent="0.35">
      <c r="A30" t="s">
        <v>16</v>
      </c>
      <c r="B30" t="s">
        <v>12</v>
      </c>
      <c r="C30">
        <v>11</v>
      </c>
      <c r="D30">
        <v>30.428571428571427</v>
      </c>
      <c r="E30">
        <v>47</v>
      </c>
      <c r="F30">
        <v>2080</v>
      </c>
      <c r="G30" t="s">
        <v>79</v>
      </c>
      <c r="H30" t="s">
        <v>87</v>
      </c>
      <c r="I30" t="s">
        <v>14</v>
      </c>
      <c r="J30">
        <f t="shared" si="2"/>
        <v>19.428571428571427</v>
      </c>
      <c r="K30">
        <f t="shared" si="2"/>
        <v>16.571428571428573</v>
      </c>
      <c r="L30" t="str">
        <f>VLOOKUP(A30,Countries!$H$1:$J$43,3)</f>
        <v>3-Central Europe</v>
      </c>
      <c r="AF30" s="19" t="s">
        <v>71</v>
      </c>
      <c r="AG30" s="19">
        <f t="shared" si="18"/>
        <v>7</v>
      </c>
      <c r="AH30" s="28">
        <f t="shared" si="19"/>
        <v>-4.7857142857142856</v>
      </c>
      <c r="AI30" s="28">
        <f t="array" ref="AI30">_xlfn.STDEV.S(IF($A$3:$A$731=AF30,$D$3:$D$731,""))</f>
        <v>14.679512772503562</v>
      </c>
      <c r="AJ30" s="26">
        <f t="shared" si="3"/>
        <v>-0.86254973458834117</v>
      </c>
      <c r="AK30" s="24">
        <f t="shared" si="4"/>
        <v>0.4215175290750065</v>
      </c>
      <c r="AL30" s="19">
        <v>0.05</v>
      </c>
      <c r="AM30" s="19" t="str">
        <f t="shared" si="5"/>
        <v>NO</v>
      </c>
      <c r="AN30" s="26">
        <f t="shared" si="6"/>
        <v>-3.0673608778365655</v>
      </c>
      <c r="AP30" s="19" t="s">
        <v>71</v>
      </c>
      <c r="AQ30" s="19">
        <f t="shared" si="25"/>
        <v>3</v>
      </c>
      <c r="AR30" s="28">
        <f t="shared" si="26"/>
        <v>-8.1666666666666661</v>
      </c>
      <c r="AS30" s="28">
        <f t="array" ref="AS30">_xlfn.STDEV.S(IF($A$3:$A$731=AP30,IF($F$3:$F$731=$AP$2,$D$3:$D$731,""),""))</f>
        <v>22.300971578236975</v>
      </c>
      <c r="AT30" s="26">
        <f t="shared" si="20"/>
        <v>-0.63428095702115961</v>
      </c>
      <c r="AU30" s="24">
        <f t="shared" si="21"/>
        <v>0.59077049586512653</v>
      </c>
      <c r="AV30" s="19">
        <v>0.05</v>
      </c>
      <c r="AW30" s="19" t="str">
        <f t="shared" si="22"/>
        <v>NO</v>
      </c>
      <c r="AX30" s="26">
        <f t="shared" si="10"/>
        <v>-2.7307312136616706</v>
      </c>
    </row>
    <row r="31" spans="1:50" x14ac:dyDescent="0.35">
      <c r="A31" t="s">
        <v>16</v>
      </c>
      <c r="B31" t="s">
        <v>17</v>
      </c>
      <c r="C31">
        <v>-28</v>
      </c>
      <c r="D31">
        <v>-17.571428571428573</v>
      </c>
      <c r="E31">
        <v>-9</v>
      </c>
      <c r="F31">
        <v>2080</v>
      </c>
      <c r="G31" t="s">
        <v>164</v>
      </c>
      <c r="H31" t="s">
        <v>87</v>
      </c>
      <c r="I31" t="s">
        <v>14</v>
      </c>
      <c r="J31">
        <f t="shared" si="2"/>
        <v>10.428571428571427</v>
      </c>
      <c r="K31">
        <f t="shared" si="2"/>
        <v>8.571428571428573</v>
      </c>
      <c r="L31" t="str">
        <f>VLOOKUP(A31,Countries!$H$1:$J$43,3)</f>
        <v>3-Central Europe</v>
      </c>
      <c r="AF31" s="19" t="s">
        <v>57</v>
      </c>
      <c r="AG31" s="19">
        <f t="shared" si="18"/>
        <v>18</v>
      </c>
      <c r="AH31" s="28">
        <f t="shared" si="19"/>
        <v>3.8976473414942236</v>
      </c>
      <c r="AI31" s="28">
        <f t="array" ref="AI31">_xlfn.STDEV.S(IF($A$3:$A$731=AF31,$D$3:$D$731,""))</f>
        <v>13.800952118188528</v>
      </c>
      <c r="AJ31" s="26">
        <f t="shared" si="3"/>
        <v>1.1982011859364536</v>
      </c>
      <c r="AK31" s="24">
        <f t="shared" si="4"/>
        <v>0.2472770923039061</v>
      </c>
      <c r="AL31" s="19">
        <v>0.05</v>
      </c>
      <c r="AM31" s="19" t="str">
        <f t="shared" si="5"/>
        <v>NO</v>
      </c>
      <c r="AN31" s="26">
        <f t="shared" si="6"/>
        <v>3.5408416690920319</v>
      </c>
      <c r="AP31" s="19" t="s">
        <v>57</v>
      </c>
      <c r="AQ31" s="19">
        <f t="shared" si="25"/>
        <v>7</v>
      </c>
      <c r="AR31" s="28">
        <f t="shared" si="26"/>
        <v>-0.58292207302195265</v>
      </c>
      <c r="AS31" s="28">
        <f t="array" ref="AS31">_xlfn.STDEV.S(IF($A$3:$A$731=AP31,IF($F$3:$F$731=$AP$2,$D$3:$D$731,""),""))</f>
        <v>18.926911359692042</v>
      </c>
      <c r="AT31" s="26">
        <f t="shared" si="20"/>
        <v>-8.1485394507147646E-2</v>
      </c>
      <c r="AU31" s="24">
        <f t="shared" si="21"/>
        <v>0.93770614849894462</v>
      </c>
      <c r="AV31" s="19">
        <v>0.05</v>
      </c>
      <c r="AW31" s="19" t="str">
        <f t="shared" si="22"/>
        <v>NO</v>
      </c>
      <c r="AX31" s="26">
        <f t="shared" si="10"/>
        <v>-32.469024996037952</v>
      </c>
    </row>
    <row r="32" spans="1:50" x14ac:dyDescent="0.35">
      <c r="A32" t="s">
        <v>16</v>
      </c>
      <c r="B32" t="s">
        <v>12</v>
      </c>
      <c r="C32">
        <v>16</v>
      </c>
      <c r="D32">
        <v>26.047619047619047</v>
      </c>
      <c r="E32">
        <v>41</v>
      </c>
      <c r="F32">
        <v>2080</v>
      </c>
      <c r="G32" t="s">
        <v>164</v>
      </c>
      <c r="H32" t="s">
        <v>87</v>
      </c>
      <c r="I32" t="s">
        <v>14</v>
      </c>
      <c r="J32">
        <f t="shared" si="2"/>
        <v>10.047619047619047</v>
      </c>
      <c r="K32">
        <f t="shared" si="2"/>
        <v>14.952380952380953</v>
      </c>
      <c r="L32" t="str">
        <f>VLOOKUP(A32,Countries!$H$1:$J$43,3)</f>
        <v>3-Central Europe</v>
      </c>
      <c r="N32" s="1" t="s">
        <v>179</v>
      </c>
      <c r="O32" s="1" t="s">
        <v>12</v>
      </c>
      <c r="P32" s="1" t="s">
        <v>15</v>
      </c>
      <c r="Q32" s="1" t="s">
        <v>17</v>
      </c>
      <c r="R32" s="1" t="s">
        <v>23</v>
      </c>
      <c r="S32" s="1" t="s">
        <v>63</v>
      </c>
      <c r="T32" s="1" t="s">
        <v>92</v>
      </c>
      <c r="U32" s="1" t="s">
        <v>62</v>
      </c>
      <c r="W32" s="1">
        <f>W2</f>
        <v>2080</v>
      </c>
      <c r="X32" s="1" t="s">
        <v>12</v>
      </c>
      <c r="Y32" s="1" t="s">
        <v>15</v>
      </c>
      <c r="Z32" s="1" t="s">
        <v>17</v>
      </c>
      <c r="AA32" s="1" t="s">
        <v>23</v>
      </c>
      <c r="AB32" s="1" t="s">
        <v>63</v>
      </c>
      <c r="AC32" s="1" t="s">
        <v>92</v>
      </c>
      <c r="AD32" s="1" t="s">
        <v>62</v>
      </c>
      <c r="AF32" s="19" t="s">
        <v>31</v>
      </c>
      <c r="AG32" s="19">
        <f t="shared" si="18"/>
        <v>6</v>
      </c>
      <c r="AH32" s="28">
        <f t="shared" si="19"/>
        <v>-6.1749447074058752</v>
      </c>
      <c r="AI32" s="28">
        <f t="array" ref="AI32">_xlfn.STDEV.S(IF($A$3:$A$731=AF32,$D$3:$D$731,""))</f>
        <v>12.296356207865633</v>
      </c>
      <c r="AJ32" s="26">
        <f t="shared" si="3"/>
        <v>-1.2300768998029374</v>
      </c>
      <c r="AK32" s="24">
        <f t="shared" si="4"/>
        <v>0.27338269914536573</v>
      </c>
      <c r="AL32" s="19">
        <v>0.05</v>
      </c>
      <c r="AM32" s="19" t="str">
        <f t="shared" si="5"/>
        <v>NO</v>
      </c>
      <c r="AN32" s="26">
        <f t="shared" si="6"/>
        <v>-1.9913305771172474</v>
      </c>
      <c r="AP32" s="19" t="s">
        <v>31</v>
      </c>
      <c r="AQ32" s="19">
        <f t="shared" si="25"/>
        <v>3</v>
      </c>
      <c r="AR32" s="28">
        <f t="shared" si="26"/>
        <v>-12.649019607843137</v>
      </c>
      <c r="AS32" s="28">
        <f t="array" ref="AS32">_xlfn.STDEV.S(IF($A$3:$A$731=AP32,IF($F$3:$F$731=$AP$2,$D$3:$D$731,""),""))</f>
        <v>6.8817001533889419</v>
      </c>
      <c r="AT32" s="26">
        <f t="shared" si="20"/>
        <v>-3.1836238339925567</v>
      </c>
      <c r="AU32" s="24">
        <f t="shared" si="21"/>
        <v>8.6110656989230705E-2</v>
      </c>
      <c r="AV32" s="19">
        <v>0.05</v>
      </c>
      <c r="AW32" s="19" t="str">
        <f t="shared" si="22"/>
        <v>NO</v>
      </c>
      <c r="AX32" s="26">
        <f t="shared" si="10"/>
        <v>-0.54405008188317483</v>
      </c>
    </row>
    <row r="33" spans="1:50" x14ac:dyDescent="0.35">
      <c r="A33" t="s">
        <v>16</v>
      </c>
      <c r="B33" t="s">
        <v>17</v>
      </c>
      <c r="C33">
        <v>-22</v>
      </c>
      <c r="D33">
        <v>-19.428571428571427</v>
      </c>
      <c r="E33">
        <v>-14</v>
      </c>
      <c r="F33">
        <v>2080</v>
      </c>
      <c r="G33" t="s">
        <v>78</v>
      </c>
      <c r="H33" t="s">
        <v>87</v>
      </c>
      <c r="I33" t="s">
        <v>14</v>
      </c>
      <c r="J33">
        <f t="shared" si="2"/>
        <v>2.571428571428573</v>
      </c>
      <c r="K33">
        <f t="shared" si="2"/>
        <v>5.428571428571427</v>
      </c>
      <c r="L33" t="str">
        <f>VLOOKUP(A33,Countries!$H$1:$J$43,3)</f>
        <v>3-Central Europe</v>
      </c>
      <c r="N33" t="s">
        <v>125</v>
      </c>
      <c r="O33" s="3">
        <f t="shared" ref="O33:U33" si="47">AVERAGEIFS($D$3:$D$731,$B$3:$B$731,O32,$L$3:$L$731,$N$32)</f>
        <v>17.867626526666754</v>
      </c>
      <c r="P33" s="3" t="e">
        <f t="shared" si="47"/>
        <v>#DIV/0!</v>
      </c>
      <c r="Q33" s="3">
        <f t="shared" si="47"/>
        <v>-10.566775433332939</v>
      </c>
      <c r="R33" s="3">
        <f t="shared" si="47"/>
        <v>4.650236848988194</v>
      </c>
      <c r="S33" s="3">
        <f t="shared" si="47"/>
        <v>8.306451612903226</v>
      </c>
      <c r="T33" s="3">
        <f t="shared" si="47"/>
        <v>0.49019607843137392</v>
      </c>
      <c r="U33" s="3" t="e">
        <f t="shared" si="47"/>
        <v>#DIV/0!</v>
      </c>
      <c r="W33" t="s">
        <v>125</v>
      </c>
      <c r="X33" s="3">
        <f>AVERAGEIFS($D$3:$D$731,$B$3:$B$731,X32,$F$3:$F$731,$W$32,$L$3:$L$731,$N$32)</f>
        <v>15.732507593416669</v>
      </c>
      <c r="Y33" s="3" t="e">
        <f t="shared" ref="Y33:AD33" si="48">AVERAGEIFS($D$3:$D$731,$B$3:$B$731,Y32,$F$3:$F$731,$W$32,$L$3:$L$731,$N$32)</f>
        <v>#DIV/0!</v>
      </c>
      <c r="Z33" s="3">
        <f t="shared" si="48"/>
        <v>-27.529411764705884</v>
      </c>
      <c r="AA33" s="3">
        <f t="shared" si="48"/>
        <v>-9.875</v>
      </c>
      <c r="AB33" s="3">
        <f t="shared" si="48"/>
        <v>3.9545454545454546</v>
      </c>
      <c r="AC33" s="3">
        <f t="shared" si="48"/>
        <v>-5.8210784313725563</v>
      </c>
      <c r="AD33" s="3" t="e">
        <f t="shared" si="48"/>
        <v>#DIV/0!</v>
      </c>
      <c r="AF33" s="19" t="s">
        <v>73</v>
      </c>
      <c r="AG33" s="19">
        <f t="shared" si="18"/>
        <v>9</v>
      </c>
      <c r="AH33" s="28">
        <f t="shared" si="19"/>
        <v>1.7222222222222223</v>
      </c>
      <c r="AI33" s="28">
        <f t="array" ref="AI33">_xlfn.STDEV.S(IF($A$3:$A$731=AF33,$D$3:$D$731,""))</f>
        <v>16.735275451705132</v>
      </c>
      <c r="AJ33" s="26">
        <f t="shared" si="3"/>
        <v>0.30872910825858224</v>
      </c>
      <c r="AK33" s="24">
        <f t="shared" si="4"/>
        <v>0.76541428892955554</v>
      </c>
      <c r="AL33" s="19">
        <v>0.05</v>
      </c>
      <c r="AM33" s="19" t="str">
        <f t="shared" si="5"/>
        <v>NO</v>
      </c>
      <c r="AN33" s="26">
        <f t="shared" si="6"/>
        <v>9.7172567138933008</v>
      </c>
      <c r="AP33" s="19" t="s">
        <v>73</v>
      </c>
      <c r="AQ33" s="19">
        <f t="shared" si="25"/>
        <v>4</v>
      </c>
      <c r="AR33" s="28">
        <f t="shared" si="26"/>
        <v>-0.125</v>
      </c>
      <c r="AS33" s="28">
        <f t="array" ref="AS33">_xlfn.STDEV.S(IF($A$3:$A$731=AP33,IF($F$3:$F$731=$AP$2,$D$3:$D$731,""),""))</f>
        <v>22.753662708818258</v>
      </c>
      <c r="AT33" s="26">
        <f t="shared" si="20"/>
        <v>-1.0987242062927815E-2</v>
      </c>
      <c r="AU33" s="24">
        <f t="shared" si="21"/>
        <v>0.99192343795723703</v>
      </c>
      <c r="AV33" s="19">
        <v>0.05</v>
      </c>
      <c r="AW33" s="19" t="str">
        <f t="shared" si="22"/>
        <v>NO</v>
      </c>
      <c r="AX33" s="26">
        <f t="shared" si="10"/>
        <v>-182.02930167054606</v>
      </c>
    </row>
    <row r="34" spans="1:50" x14ac:dyDescent="0.35">
      <c r="A34" t="s">
        <v>16</v>
      </c>
      <c r="B34" t="s">
        <v>12</v>
      </c>
      <c r="C34">
        <v>14</v>
      </c>
      <c r="D34">
        <v>32.142857142857146</v>
      </c>
      <c r="E34">
        <v>48</v>
      </c>
      <c r="F34">
        <v>2080</v>
      </c>
      <c r="G34" t="s">
        <v>78</v>
      </c>
      <c r="H34" t="s">
        <v>87</v>
      </c>
      <c r="I34" t="s">
        <v>14</v>
      </c>
      <c r="J34">
        <f t="shared" si="2"/>
        <v>18.142857142857146</v>
      </c>
      <c r="K34">
        <f t="shared" si="2"/>
        <v>15.857142857142854</v>
      </c>
      <c r="L34" t="str">
        <f>VLOOKUP(A34,Countries!$H$1:$J$43,3)</f>
        <v>3-Central Europe</v>
      </c>
      <c r="N34" t="s">
        <v>126</v>
      </c>
      <c r="O34" s="3">
        <f t="array" ref="O34">_xlfn.STDEV.S(IF($B$3:$B$731=O32,IF($L$3:$L$731=$N$32,$D$3:$D$731,""),""))</f>
        <v>20.569311152902451</v>
      </c>
      <c r="P34" s="3" t="e">
        <f t="array" ref="P34">_xlfn.STDEV.S(IF($B$3:$B$731=P32,IF($L$3:$L$731=$N$32,$D$3:$D$731,""),""))</f>
        <v>#DIV/0!</v>
      </c>
      <c r="Q34" s="3">
        <f t="array" ref="Q34">_xlfn.STDEV.S(IF($B$3:$B$731=Q32,IF($L$3:$L$731=$N$32,$D$3:$D$731,""),""))</f>
        <v>22.991949273636418</v>
      </c>
      <c r="R34" s="3">
        <f t="array" ref="R34">_xlfn.STDEV.S(IF($B$3:$B$731=R32,IF($L$3:$L$731=$N$32,$D$3:$D$731,""),""))</f>
        <v>13.387273121212692</v>
      </c>
      <c r="S34" s="3">
        <f t="array" ref="S34">_xlfn.STDEV.S(IF($B$3:$B$731=S32,IF($L$3:$L$731=$N$32,$D$3:$D$731,""),""))</f>
        <v>10.133013223580008</v>
      </c>
      <c r="T34" s="3">
        <f t="array" ref="T34">_xlfn.STDEV.S(IF($B$3:$B$731=T32,IF($L$3:$L$731=$N$32,$D$3:$D$731,""),""))</f>
        <v>10.728931620998136</v>
      </c>
      <c r="U34" s="3" t="e">
        <f t="array" ref="U34">_xlfn.STDEV.S(IF($B$3:$B$731=U32,IF($L$3:$L$731=$N$32,$D$3:$D$731,""),""))</f>
        <v>#DIV/0!</v>
      </c>
      <c r="W34" t="s">
        <v>126</v>
      </c>
      <c r="X34" s="3">
        <f t="array" ref="X34">_xlfn.STDEV.S(IF($B$3:$B$731=X32,IF($F$3:$F$731=$W$32,IF($L$3:$L$731=$N$32,$D$3:$D$731,""),""),""))</f>
        <v>30.187527190413999</v>
      </c>
      <c r="Y34" s="3" t="e">
        <f t="array" ref="Y34">_xlfn.STDEV.S(IF($B$3:$B$731=Y32,IF($F$3:$F$731=$W$32,IF($L$3:$L$731=$N$32,$D$3:$D$731,""),""),""))</f>
        <v>#DIV/0!</v>
      </c>
      <c r="Z34" s="3">
        <f t="array" ref="Z34">_xlfn.STDEV.S(IF($B$3:$B$731=Z32,IF($F$3:$F$731=$W$32,IF($L$3:$L$731=$N$32,$D$3:$D$731,""),""),""))</f>
        <v>12.084679722229373</v>
      </c>
      <c r="AA34" s="3">
        <f t="array" ref="AA34">_xlfn.STDEV.S(IF($B$3:$B$731=AA32,IF($F$3:$F$731=$W$32,IF($L$3:$L$731=$N$32,$D$3:$D$731,""),""),""))</f>
        <v>7.8091064058023214</v>
      </c>
      <c r="AB34" s="3">
        <f t="array" ref="AB34">_xlfn.STDEV.S(IF($B$3:$B$731=AB32,IF($F$3:$F$731=$W$32,IF($L$3:$L$731=$N$32,$D$3:$D$731,""),""),""))</f>
        <v>13.957891218687989</v>
      </c>
      <c r="AC34" s="3">
        <f t="array" ref="AC34">_xlfn.STDEV.S(IF($B$3:$B$731=AC32,IF($F$3:$F$731=$W$32,IF($L$3:$L$731=$N$32,$D$3:$D$731,""),""),""))</f>
        <v>10.311973892303842</v>
      </c>
      <c r="AD34" s="3" t="e">
        <f t="array" ref="AD34">_xlfn.STDEV.S(IF($B$3:$B$731=AD32,IF($F$3:$F$731=$W$32,IF($L$3:$L$731=$N$32,$D$3:$D$731,""),""),""))</f>
        <v>#DIV/0!</v>
      </c>
      <c r="AF34" s="12" t="s">
        <v>68</v>
      </c>
      <c r="AG34" s="12">
        <f t="shared" si="18"/>
        <v>8</v>
      </c>
      <c r="AH34" s="29">
        <f t="shared" si="19"/>
        <v>1.25</v>
      </c>
      <c r="AI34" s="29">
        <f t="array" ref="AI34">_xlfn.STDEV.S(IF($A$3:$A$731=AF34,$D$3:$D$731,""))</f>
        <v>24.967121236881574</v>
      </c>
      <c r="AJ34" s="27">
        <f t="shared" si="3"/>
        <v>0.14160759153562433</v>
      </c>
      <c r="AK34" s="25">
        <f t="shared" si="4"/>
        <v>0.89137926126092981</v>
      </c>
      <c r="AL34" s="12">
        <v>0.05</v>
      </c>
      <c r="AM34" s="12" t="str">
        <f t="shared" si="5"/>
        <v>NO</v>
      </c>
      <c r="AN34" s="27">
        <f t="shared" si="6"/>
        <v>19.97369698950526</v>
      </c>
      <c r="AP34" s="12" t="s">
        <v>68</v>
      </c>
      <c r="AQ34" s="12">
        <f t="shared" si="25"/>
        <v>4</v>
      </c>
      <c r="AR34" s="29">
        <f t="shared" si="26"/>
        <v>-5.25</v>
      </c>
      <c r="AS34" s="29">
        <f t="array" ref="AS34">_xlfn.STDEV.S(IF($A$3:$A$731=AP34,IF($F$3:$F$731=$AP$2,$D$3:$D$731,""),""))</f>
        <v>30.313638294778585</v>
      </c>
      <c r="AT34" s="27">
        <f t="shared" si="20"/>
        <v>-0.34637874536520374</v>
      </c>
      <c r="AU34" s="25">
        <f t="shared" si="21"/>
        <v>0.75192855633153555</v>
      </c>
      <c r="AV34" s="12">
        <v>0.05</v>
      </c>
      <c r="AW34" s="12" t="str">
        <f t="shared" si="22"/>
        <v>NO</v>
      </c>
      <c r="AX34" s="27">
        <f t="shared" si="10"/>
        <v>-5.7740263418625872</v>
      </c>
    </row>
    <row r="35" spans="1:50" x14ac:dyDescent="0.35">
      <c r="A35" t="s">
        <v>16</v>
      </c>
      <c r="B35" t="s">
        <v>17</v>
      </c>
      <c r="C35">
        <v>-14</v>
      </c>
      <c r="D35">
        <v>-11.476190476190476</v>
      </c>
      <c r="E35">
        <v>-7</v>
      </c>
      <c r="F35">
        <v>2080</v>
      </c>
      <c r="G35" t="s">
        <v>19</v>
      </c>
      <c r="H35" t="s">
        <v>87</v>
      </c>
      <c r="I35" t="s">
        <v>14</v>
      </c>
      <c r="J35">
        <f t="shared" si="2"/>
        <v>2.5238095238095237</v>
      </c>
      <c r="K35">
        <f t="shared" si="2"/>
        <v>4.4761904761904763</v>
      </c>
      <c r="L35" t="str">
        <f>VLOOKUP(A35,Countries!$H$1:$J$43,3)</f>
        <v>3-Central Europe</v>
      </c>
      <c r="N35" t="s">
        <v>130</v>
      </c>
      <c r="O35">
        <f t="shared" ref="O35:U35" si="49">COUNTIFS($B$3:$B$731,O32,$L$3:$L$731,$N$32)</f>
        <v>63</v>
      </c>
      <c r="P35">
        <f t="shared" si="49"/>
        <v>0</v>
      </c>
      <c r="Q35">
        <f t="shared" si="49"/>
        <v>60</v>
      </c>
      <c r="R35">
        <f t="shared" si="49"/>
        <v>30</v>
      </c>
      <c r="S35">
        <f t="shared" si="49"/>
        <v>31</v>
      </c>
      <c r="T35">
        <f t="shared" si="49"/>
        <v>4</v>
      </c>
      <c r="U35">
        <f t="shared" si="49"/>
        <v>0</v>
      </c>
      <c r="W35" t="s">
        <v>130</v>
      </c>
      <c r="X35">
        <f>COUNTIFS($B$3:$B$731,X32,$F$3:$F$731,$W$32,$L$3:$L$731,$N$32)</f>
        <v>22</v>
      </c>
      <c r="Y35">
        <f t="shared" ref="Y35:AD35" si="50">COUNTIFS($B$3:$B$731,Y32,$F$3:$F$731,$W$32,$L$3:$L$731,$N$32)</f>
        <v>0</v>
      </c>
      <c r="Z35">
        <f t="shared" si="50"/>
        <v>17</v>
      </c>
      <c r="AA35">
        <f t="shared" si="50"/>
        <v>8</v>
      </c>
      <c r="AB35">
        <f t="shared" si="50"/>
        <v>11</v>
      </c>
      <c r="AC35">
        <f t="shared" si="50"/>
        <v>2</v>
      </c>
      <c r="AD35">
        <f t="shared" si="50"/>
        <v>0</v>
      </c>
      <c r="AF35" s="12" t="s">
        <v>65</v>
      </c>
      <c r="AG35" s="12">
        <f t="shared" si="18"/>
        <v>11</v>
      </c>
      <c r="AH35" s="29">
        <f t="shared" si="19"/>
        <v>6.5909090909090908</v>
      </c>
      <c r="AI35" s="29">
        <f t="array" ref="AI35">_xlfn.STDEV.S(IF($A$3:$A$731=AF35,$D$3:$D$731,""))</f>
        <v>24.714184370334966</v>
      </c>
      <c r="AJ35" s="27">
        <f t="shared" si="3"/>
        <v>0.88449499907941276</v>
      </c>
      <c r="AK35" s="25">
        <f t="shared" si="4"/>
        <v>0.39719703444365784</v>
      </c>
      <c r="AL35" s="12">
        <v>0.05</v>
      </c>
      <c r="AM35" s="12" t="str">
        <f t="shared" si="5"/>
        <v>NO</v>
      </c>
      <c r="AN35" s="27">
        <f t="shared" si="6"/>
        <v>3.7497383182577191</v>
      </c>
      <c r="AP35" s="12" t="s">
        <v>65</v>
      </c>
      <c r="AQ35" s="12">
        <f t="shared" si="25"/>
        <v>4</v>
      </c>
      <c r="AR35" s="29">
        <f t="shared" si="26"/>
        <v>2.25</v>
      </c>
      <c r="AS35" s="29">
        <f t="array" ref="AS35">_xlfn.STDEV.S(IF($A$3:$A$731=AP35,IF($F$3:$F$731=$AP$2,$D$3:$D$731,""),""))</f>
        <v>34.886721447182929</v>
      </c>
      <c r="AT35" s="27">
        <f t="shared" si="20"/>
        <v>0.12898890504264829</v>
      </c>
      <c r="AU35" s="25">
        <f t="shared" si="21"/>
        <v>0.90552843079181811</v>
      </c>
      <c r="AV35" s="12">
        <v>0.05</v>
      </c>
      <c r="AW35" s="12" t="str">
        <f t="shared" si="22"/>
        <v>NO</v>
      </c>
      <c r="AX35" s="27">
        <f t="shared" si="10"/>
        <v>15.505209532081302</v>
      </c>
    </row>
    <row r="36" spans="1:50" x14ac:dyDescent="0.35">
      <c r="A36" t="s">
        <v>16</v>
      </c>
      <c r="B36" t="s">
        <v>12</v>
      </c>
      <c r="C36">
        <v>20</v>
      </c>
      <c r="D36">
        <v>36.61904761904762</v>
      </c>
      <c r="E36">
        <v>57</v>
      </c>
      <c r="F36">
        <v>2080</v>
      </c>
      <c r="G36" t="s">
        <v>19</v>
      </c>
      <c r="H36" t="s">
        <v>87</v>
      </c>
      <c r="I36" t="s">
        <v>14</v>
      </c>
      <c r="J36">
        <f t="shared" si="2"/>
        <v>16.61904761904762</v>
      </c>
      <c r="K36">
        <f t="shared" si="2"/>
        <v>20.38095238095238</v>
      </c>
      <c r="L36" t="str">
        <f>VLOOKUP(A36,Countries!$H$1:$J$43,3)</f>
        <v>3-Central Europe</v>
      </c>
      <c r="N36" t="s">
        <v>122</v>
      </c>
      <c r="O36">
        <f>O33*SQRT(O35)/O34</f>
        <v>6.8947320535627883</v>
      </c>
      <c r="P36" t="e">
        <f t="shared" ref="P36:U36" si="51">P33*SQRT(P35)/P34</f>
        <v>#DIV/0!</v>
      </c>
      <c r="Q36">
        <f t="shared" si="51"/>
        <v>-3.5599369839719057</v>
      </c>
      <c r="R36">
        <f t="shared" si="51"/>
        <v>1.902582846312957</v>
      </c>
      <c r="S36">
        <f t="shared" si="51"/>
        <v>4.5641275947683919</v>
      </c>
      <c r="T36">
        <f t="shared" si="51"/>
        <v>9.1378358208935986E-2</v>
      </c>
      <c r="U36" t="e">
        <f t="shared" si="51"/>
        <v>#DIV/0!</v>
      </c>
      <c r="W36" t="s">
        <v>122</v>
      </c>
      <c r="X36">
        <f>X33*SQRT(X35)/X34</f>
        <v>2.4444533363811214</v>
      </c>
      <c r="Y36" t="e">
        <f t="shared" ref="Y36:AD36" si="52">Y33*SQRT(Y35)/Y34</f>
        <v>#DIV/0!</v>
      </c>
      <c r="Z36">
        <f t="shared" si="52"/>
        <v>-9.3926090824080362</v>
      </c>
      <c r="AA36">
        <f t="shared" si="52"/>
        <v>-3.5766855265431587</v>
      </c>
      <c r="AB36">
        <f t="shared" si="52"/>
        <v>0.93966511729022972</v>
      </c>
      <c r="AC36">
        <f t="shared" si="52"/>
        <v>-0.7983193277310916</v>
      </c>
      <c r="AD36" t="e">
        <f t="shared" si="52"/>
        <v>#DIV/0!</v>
      </c>
      <c r="AF36" s="12" t="s">
        <v>35</v>
      </c>
      <c r="AG36" s="12">
        <f t="shared" si="18"/>
        <v>2</v>
      </c>
      <c r="AH36" s="29">
        <f t="shared" si="19"/>
        <v>22.727118822474146</v>
      </c>
      <c r="AI36" s="29">
        <f t="array" ref="AI36">_xlfn.STDEV.S(IF($A$3:$A$731=AF36,$D$3:$D$731,""))</f>
        <v>6.0497906440135454</v>
      </c>
      <c r="AJ36" s="27">
        <f t="shared" si="3"/>
        <v>5.3127457731470917</v>
      </c>
      <c r="AK36" s="25">
        <f t="shared" si="4"/>
        <v>0.11844296041955843</v>
      </c>
      <c r="AL36" s="12">
        <v>0.05</v>
      </c>
      <c r="AM36" s="12" t="str">
        <f t="shared" si="5"/>
        <v>NO</v>
      </c>
      <c r="AN36" s="27">
        <f t="shared" si="6"/>
        <v>0.2661925909425481</v>
      </c>
      <c r="AP36" s="12" t="s">
        <v>35</v>
      </c>
      <c r="AQ36" s="12">
        <f t="shared" si="25"/>
        <v>0</v>
      </c>
      <c r="AR36" s="29" t="e">
        <f t="shared" si="26"/>
        <v>#DIV/0!</v>
      </c>
      <c r="AS36" s="29" t="e">
        <f t="array" ref="AS36">_xlfn.STDEV.S(IF($A$3:$A$731=AP36,IF($F$3:$F$731=$AP$2,$D$3:$D$731,""),""))</f>
        <v>#DIV/0!</v>
      </c>
      <c r="AT36" s="27" t="e">
        <f t="shared" si="20"/>
        <v>#DIV/0!</v>
      </c>
      <c r="AU36" s="25" t="e">
        <f t="shared" si="21"/>
        <v>#DIV/0!</v>
      </c>
      <c r="AV36" s="12">
        <v>0.05</v>
      </c>
      <c r="AW36" s="12" t="e">
        <f t="shared" si="22"/>
        <v>#DIV/0!</v>
      </c>
      <c r="AX36" s="27" t="e">
        <f t="shared" si="10"/>
        <v>#DIV/0!</v>
      </c>
    </row>
    <row r="37" spans="1:50" x14ac:dyDescent="0.35">
      <c r="A37" t="s">
        <v>11</v>
      </c>
      <c r="B37" t="s">
        <v>12</v>
      </c>
      <c r="C37">
        <v>-7</v>
      </c>
      <c r="D37">
        <v>-3.8571428571428572</v>
      </c>
      <c r="E37">
        <v>-2</v>
      </c>
      <c r="F37">
        <v>2020</v>
      </c>
      <c r="G37" t="s">
        <v>78</v>
      </c>
      <c r="H37" t="s">
        <v>87</v>
      </c>
      <c r="I37" t="s">
        <v>20</v>
      </c>
      <c r="J37">
        <f t="shared" si="2"/>
        <v>3.1428571428571428</v>
      </c>
      <c r="K37">
        <f t="shared" si="2"/>
        <v>1.8571428571428572</v>
      </c>
      <c r="L37" t="str">
        <f>VLOOKUP(A37,Countries!$H$1:$J$43,3)</f>
        <v>3-Central Europe</v>
      </c>
      <c r="N37" t="s">
        <v>123</v>
      </c>
      <c r="O37">
        <f>_xlfn.T.DIST.2T(ABS(O36),O35-1)</f>
        <v>3.2697942562834735E-9</v>
      </c>
      <c r="P37" t="e">
        <f t="shared" ref="P37:U37" si="53">_xlfn.T.DIST.2T(ABS(P36),P35-1)</f>
        <v>#DIV/0!</v>
      </c>
      <c r="Q37">
        <f t="shared" si="53"/>
        <v>7.4045508980268059E-4</v>
      </c>
      <c r="R37">
        <f t="shared" si="53"/>
        <v>6.706701144488085E-2</v>
      </c>
      <c r="S37">
        <f t="shared" si="53"/>
        <v>7.9525392253985798E-5</v>
      </c>
      <c r="T37">
        <f t="shared" si="53"/>
        <v>0.93295162561833056</v>
      </c>
      <c r="U37" t="e">
        <f t="shared" si="53"/>
        <v>#DIV/0!</v>
      </c>
      <c r="W37" t="s">
        <v>123</v>
      </c>
      <c r="X37">
        <f>_xlfn.T.DIST.2T(ABS(X36),X35-1)</f>
        <v>2.3416304701499101E-2</v>
      </c>
      <c r="Y37" t="e">
        <f t="shared" ref="Y37:AD37" si="54">_xlfn.T.DIST.2T(ABS(Y36),Y35-1)</f>
        <v>#DIV/0!</v>
      </c>
      <c r="Z37">
        <f t="shared" si="54"/>
        <v>6.5211198630185026E-8</v>
      </c>
      <c r="AA37">
        <f t="shared" si="54"/>
        <v>9.0159946852231363E-3</v>
      </c>
      <c r="AB37">
        <f t="shared" si="54"/>
        <v>0.36953200923417628</v>
      </c>
      <c r="AC37">
        <f t="shared" si="54"/>
        <v>0.5710995180818772</v>
      </c>
      <c r="AD37" t="e">
        <f t="shared" si="54"/>
        <v>#DIV/0!</v>
      </c>
      <c r="AF37" s="12" t="s">
        <v>74</v>
      </c>
      <c r="AG37" s="12">
        <f t="shared" si="18"/>
        <v>9</v>
      </c>
      <c r="AH37" s="29">
        <f t="shared" si="19"/>
        <v>13.277777777777779</v>
      </c>
      <c r="AI37" s="29">
        <f t="array" ref="AI37">_xlfn.STDEV.S(IF($A$3:$A$731=AF37,$D$3:$D$731,""))</f>
        <v>15.196856400073157</v>
      </c>
      <c r="AJ37" s="27">
        <f t="shared" si="3"/>
        <v>2.621156131549784</v>
      </c>
      <c r="AK37" s="25">
        <f t="shared" si="4"/>
        <v>3.059548122579973E-2</v>
      </c>
      <c r="AL37" s="12">
        <v>0.05</v>
      </c>
      <c r="AM37" s="12" t="str">
        <f t="shared" si="5"/>
        <v>YES</v>
      </c>
      <c r="AN37" s="27">
        <f t="shared" si="6"/>
        <v>1.1445331179971414</v>
      </c>
      <c r="AP37" s="12" t="s">
        <v>74</v>
      </c>
      <c r="AQ37" s="12">
        <f t="shared" si="25"/>
        <v>3</v>
      </c>
      <c r="AR37" s="29">
        <f t="shared" si="26"/>
        <v>13</v>
      </c>
      <c r="AS37" s="29">
        <f t="array" ref="AS37">_xlfn.STDEV.S(IF($A$3:$A$731=AP37,IF($F$3:$F$731=$AP$2,$D$3:$D$731,""),""))</f>
        <v>24.964975465639856</v>
      </c>
      <c r="AT37" s="27">
        <f t="shared" si="20"/>
        <v>0.90193000707674831</v>
      </c>
      <c r="AU37" s="25">
        <f t="shared" si="21"/>
        <v>0.46228630881582355</v>
      </c>
      <c r="AV37" s="12">
        <v>0.05</v>
      </c>
      <c r="AW37" s="12" t="str">
        <f t="shared" si="22"/>
        <v>NO</v>
      </c>
      <c r="AX37" s="27">
        <f t="shared" si="10"/>
        <v>1.9203827281261427</v>
      </c>
    </row>
    <row r="38" spans="1:50" x14ac:dyDescent="0.35">
      <c r="A38" t="s">
        <v>11</v>
      </c>
      <c r="B38" t="s">
        <v>12</v>
      </c>
      <c r="C38">
        <v>-19</v>
      </c>
      <c r="D38">
        <v>-7.8571428571428568</v>
      </c>
      <c r="E38">
        <v>-1</v>
      </c>
      <c r="F38">
        <v>2020</v>
      </c>
      <c r="G38" t="s">
        <v>78</v>
      </c>
      <c r="H38" t="s">
        <v>21</v>
      </c>
      <c r="I38" t="s">
        <v>20</v>
      </c>
      <c r="J38">
        <f t="shared" si="2"/>
        <v>11.142857142857142</v>
      </c>
      <c r="K38">
        <f t="shared" si="2"/>
        <v>6.8571428571428568</v>
      </c>
      <c r="L38" t="str">
        <f>VLOOKUP(A38,Countries!$H$1:$J$43,3)</f>
        <v>3-Central Europe</v>
      </c>
      <c r="N38" t="s">
        <v>127</v>
      </c>
      <c r="O38">
        <v>0.05</v>
      </c>
      <c r="P38">
        <v>0.05</v>
      </c>
      <c r="Q38">
        <v>0.05</v>
      </c>
      <c r="R38">
        <v>0.05</v>
      </c>
      <c r="S38">
        <v>0.05</v>
      </c>
      <c r="T38">
        <v>0.05</v>
      </c>
      <c r="U38">
        <v>0.05</v>
      </c>
      <c r="W38" t="s">
        <v>127</v>
      </c>
      <c r="X38">
        <v>0.05</v>
      </c>
      <c r="Y38">
        <v>0.05</v>
      </c>
      <c r="Z38">
        <v>0.05</v>
      </c>
      <c r="AA38">
        <v>0.05</v>
      </c>
      <c r="AB38">
        <v>0.05</v>
      </c>
      <c r="AC38">
        <v>0.05</v>
      </c>
      <c r="AD38">
        <v>0.05</v>
      </c>
      <c r="AF38" s="12" t="s">
        <v>43</v>
      </c>
      <c r="AG38" s="12">
        <f t="shared" si="18"/>
        <v>14</v>
      </c>
      <c r="AH38" s="29">
        <f t="shared" si="19"/>
        <v>4.2066395445209839</v>
      </c>
      <c r="AI38" s="29">
        <f t="array" ref="AI38">_xlfn.STDEV.S(IF($A$3:$A$731=AF38,$D$3:$D$731,""))</f>
        <v>19.185535527751572</v>
      </c>
      <c r="AJ38" s="27">
        <f t="shared" si="3"/>
        <v>0.82039950891571056</v>
      </c>
      <c r="AK38" s="25">
        <f t="shared" si="4"/>
        <v>0.42677597212920326</v>
      </c>
      <c r="AL38" s="12">
        <v>0.05</v>
      </c>
      <c r="AM38" s="12" t="str">
        <f t="shared" si="5"/>
        <v>NO</v>
      </c>
      <c r="AN38" s="27">
        <f t="shared" si="6"/>
        <v>4.5607747763271353</v>
      </c>
      <c r="AP38" s="12" t="s">
        <v>43</v>
      </c>
      <c r="AQ38" s="12">
        <f t="shared" si="25"/>
        <v>4</v>
      </c>
      <c r="AR38" s="29">
        <f t="shared" si="26"/>
        <v>-4.75</v>
      </c>
      <c r="AS38" s="29">
        <f t="array" ref="AS38">_xlfn.STDEV.S(IF($A$3:$A$731=AP38,IF($F$3:$F$731=$AP$2,$D$3:$D$731,""),""))</f>
        <v>30.173111650386119</v>
      </c>
      <c r="AT38" s="27">
        <f t="shared" si="20"/>
        <v>-0.31484986069968129</v>
      </c>
      <c r="AU38" s="25">
        <f t="shared" si="21"/>
        <v>0.77350378811298215</v>
      </c>
      <c r="AV38" s="12">
        <v>0.05</v>
      </c>
      <c r="AW38" s="12" t="str">
        <f t="shared" si="22"/>
        <v>NO</v>
      </c>
      <c r="AX38" s="27">
        <f t="shared" si="10"/>
        <v>-6.3522340316602355</v>
      </c>
    </row>
    <row r="39" spans="1:50" x14ac:dyDescent="0.35">
      <c r="A39" t="s">
        <v>11</v>
      </c>
      <c r="B39" t="s">
        <v>12</v>
      </c>
      <c r="C39">
        <v>-12</v>
      </c>
      <c r="D39">
        <v>-8.4285714285714288</v>
      </c>
      <c r="E39">
        <v>-7</v>
      </c>
      <c r="F39">
        <v>2050</v>
      </c>
      <c r="G39" t="s">
        <v>78</v>
      </c>
      <c r="H39" t="s">
        <v>87</v>
      </c>
      <c r="I39" t="s">
        <v>20</v>
      </c>
      <c r="J39">
        <f t="shared" si="2"/>
        <v>3.5714285714285712</v>
      </c>
      <c r="K39">
        <f t="shared" si="2"/>
        <v>1.4285714285714288</v>
      </c>
      <c r="L39" t="str">
        <f>VLOOKUP(A39,Countries!$H$1:$J$43,3)</f>
        <v>3-Central Europe</v>
      </c>
      <c r="N39" t="s">
        <v>124</v>
      </c>
      <c r="O39" t="str">
        <f>IF(O37&lt;O38,"YES","NO")</f>
        <v>YES</v>
      </c>
      <c r="P39" t="e">
        <f t="shared" ref="P39:U39" si="55">IF(P37&lt;P38,"YES","NO")</f>
        <v>#DIV/0!</v>
      </c>
      <c r="Q39" t="str">
        <f t="shared" si="55"/>
        <v>YES</v>
      </c>
      <c r="R39" t="str">
        <f t="shared" si="55"/>
        <v>NO</v>
      </c>
      <c r="S39" t="str">
        <f t="shared" si="55"/>
        <v>YES</v>
      </c>
      <c r="T39" t="str">
        <f t="shared" si="55"/>
        <v>NO</v>
      </c>
      <c r="U39" t="e">
        <f t="shared" si="55"/>
        <v>#DIV/0!</v>
      </c>
      <c r="W39" t="s">
        <v>124</v>
      </c>
      <c r="X39" t="str">
        <f>IF(X37&lt;X38,"YES","NO")</f>
        <v>YES</v>
      </c>
      <c r="Y39" t="e">
        <f t="shared" ref="Y39:AD39" si="56">IF(Y37&lt;Y38,"YES","NO")</f>
        <v>#DIV/0!</v>
      </c>
      <c r="Z39" t="str">
        <f t="shared" si="56"/>
        <v>YES</v>
      </c>
      <c r="AA39" t="str">
        <f t="shared" si="56"/>
        <v>YES</v>
      </c>
      <c r="AB39" t="str">
        <f t="shared" si="56"/>
        <v>NO</v>
      </c>
      <c r="AC39" t="str">
        <f t="shared" si="56"/>
        <v>NO</v>
      </c>
      <c r="AD39" t="e">
        <f t="shared" si="56"/>
        <v>#DIV/0!</v>
      </c>
      <c r="AF39" s="12" t="s">
        <v>27</v>
      </c>
      <c r="AG39" s="12">
        <f t="shared" si="18"/>
        <v>58</v>
      </c>
      <c r="AH39" s="29">
        <f t="shared" si="19"/>
        <v>0.83385264471701026</v>
      </c>
      <c r="AI39" s="29">
        <f t="array" ref="AI39">_xlfn.STDEV.S(IF($A$3:$A$731=AF39,$D$3:$D$731,""))</f>
        <v>23.928828426933514</v>
      </c>
      <c r="AJ39" s="27">
        <f t="shared" si="3"/>
        <v>0.26538836054093889</v>
      </c>
      <c r="AK39" s="25">
        <f t="shared" si="4"/>
        <v>0.79166777543502254</v>
      </c>
      <c r="AL39" s="12">
        <v>0.05</v>
      </c>
      <c r="AM39" s="12" t="str">
        <f t="shared" si="5"/>
        <v>NO</v>
      </c>
      <c r="AN39" s="27">
        <f t="shared" si="6"/>
        <v>28.696711077836046</v>
      </c>
      <c r="AP39" s="12" t="s">
        <v>27</v>
      </c>
      <c r="AQ39" s="12">
        <f t="shared" si="25"/>
        <v>15</v>
      </c>
      <c r="AR39" s="29">
        <f t="shared" si="26"/>
        <v>-7.6617993205052253</v>
      </c>
      <c r="AS39" s="29">
        <f t="array" ref="AS39">_xlfn.STDEV.S(IF($A$3:$A$731=AP39,IF($F$3:$F$731=$AP$2,$D$3:$D$731,""),""))</f>
        <v>25.504590455524475</v>
      </c>
      <c r="AT39" s="27">
        <f t="shared" si="20"/>
        <v>-1.1634776579551951</v>
      </c>
      <c r="AU39" s="25">
        <f t="shared" si="21"/>
        <v>0.26408272399236277</v>
      </c>
      <c r="AV39" s="12">
        <v>0.05</v>
      </c>
      <c r="AW39" s="12" t="str">
        <f t="shared" si="22"/>
        <v>NO</v>
      </c>
      <c r="AX39" s="27">
        <f t="shared" si="10"/>
        <v>-3.3287990703785075</v>
      </c>
    </row>
    <row r="40" spans="1:50" x14ac:dyDescent="0.35">
      <c r="A40" t="s">
        <v>11</v>
      </c>
      <c r="B40" t="s">
        <v>12</v>
      </c>
      <c r="C40">
        <v>-31</v>
      </c>
      <c r="D40">
        <v>-15</v>
      </c>
      <c r="E40">
        <v>-6</v>
      </c>
      <c r="F40">
        <v>2050</v>
      </c>
      <c r="G40" t="s">
        <v>78</v>
      </c>
      <c r="H40" t="s">
        <v>21</v>
      </c>
      <c r="I40" t="s">
        <v>20</v>
      </c>
      <c r="J40">
        <f t="shared" si="2"/>
        <v>16</v>
      </c>
      <c r="K40">
        <f t="shared" si="2"/>
        <v>9</v>
      </c>
      <c r="L40" t="str">
        <f>VLOOKUP(A40,Countries!$H$1:$J$43,3)</f>
        <v>3-Central Europe</v>
      </c>
      <c r="AF40" s="12" t="s">
        <v>67</v>
      </c>
      <c r="AG40" s="12">
        <f t="shared" si="18"/>
        <v>11</v>
      </c>
      <c r="AH40" s="29">
        <f t="shared" si="19"/>
        <v>6.8181818181818183</v>
      </c>
      <c r="AI40" s="29">
        <f t="array" ref="AI40">_xlfn.STDEV.S(IF($A$3:$A$731=AF40,$D$3:$D$731,""))</f>
        <v>32.757650043365999</v>
      </c>
      <c r="AJ40" s="27">
        <f t="shared" si="3"/>
        <v>0.69032274334073829</v>
      </c>
      <c r="AK40" s="25">
        <f t="shared" si="4"/>
        <v>0.505696880783158</v>
      </c>
      <c r="AL40" s="12">
        <v>0.05</v>
      </c>
      <c r="AM40" s="12" t="str">
        <f t="shared" si="5"/>
        <v>NO</v>
      </c>
      <c r="AN40" s="27">
        <f t="shared" si="6"/>
        <v>4.8044553396936793</v>
      </c>
      <c r="AP40" s="12" t="s">
        <v>67</v>
      </c>
      <c r="AQ40" s="12">
        <f t="shared" si="25"/>
        <v>4</v>
      </c>
      <c r="AR40" s="29">
        <f t="shared" si="26"/>
        <v>-2.25</v>
      </c>
      <c r="AS40" s="29">
        <f t="array" ref="AS40">_xlfn.STDEV.S(IF($A$3:$A$731=AP40,IF($F$3:$F$731=$AP$2,$D$3:$D$731,""),""))</f>
        <v>45.446855410101442</v>
      </c>
      <c r="AT40" s="27">
        <f t="shared" si="20"/>
        <v>-9.9016751750876653E-2</v>
      </c>
      <c r="AU40" s="25">
        <f t="shared" si="21"/>
        <v>0.92737039183356607</v>
      </c>
      <c r="AV40" s="12">
        <v>0.05</v>
      </c>
      <c r="AW40" s="12" t="str">
        <f t="shared" si="22"/>
        <v>NO</v>
      </c>
      <c r="AX40" s="27">
        <f t="shared" si="10"/>
        <v>-20.198602404489531</v>
      </c>
    </row>
    <row r="41" spans="1:50" x14ac:dyDescent="0.35">
      <c r="A41" t="s">
        <v>11</v>
      </c>
      <c r="B41" t="s">
        <v>12</v>
      </c>
      <c r="C41">
        <v>-22</v>
      </c>
      <c r="D41">
        <v>-12.428571428571429</v>
      </c>
      <c r="E41">
        <v>-9</v>
      </c>
      <c r="F41">
        <v>2080</v>
      </c>
      <c r="G41" t="s">
        <v>78</v>
      </c>
      <c r="H41" t="s">
        <v>87</v>
      </c>
      <c r="I41" t="s">
        <v>20</v>
      </c>
      <c r="J41">
        <f t="shared" si="2"/>
        <v>9.5714285714285712</v>
      </c>
      <c r="K41">
        <f t="shared" si="2"/>
        <v>3.4285714285714288</v>
      </c>
      <c r="L41" t="str">
        <f>VLOOKUP(A41,Countries!$H$1:$J$43,3)</f>
        <v>3-Central Europe</v>
      </c>
      <c r="AF41" s="12" t="s">
        <v>49</v>
      </c>
      <c r="AG41" s="12">
        <f t="shared" si="18"/>
        <v>2</v>
      </c>
      <c r="AH41" s="29">
        <f t="shared" si="19"/>
        <v>22.727118822474146</v>
      </c>
      <c r="AI41" s="29">
        <f t="array" ref="AI41">_xlfn.STDEV.S(IF($A$3:$A$731=AF41,$D$3:$D$731,""))</f>
        <v>6.0497906440135836</v>
      </c>
      <c r="AJ41" s="27">
        <f t="shared" si="3"/>
        <v>5.3127457731470589</v>
      </c>
      <c r="AK41" s="25">
        <f t="shared" si="4"/>
        <v>0.11844296041955914</v>
      </c>
      <c r="AL41" s="12">
        <v>0.05</v>
      </c>
      <c r="AM41" s="12" t="str">
        <f t="shared" si="5"/>
        <v>NO</v>
      </c>
      <c r="AN41" s="27">
        <f t="shared" si="6"/>
        <v>0.26619259094254977</v>
      </c>
      <c r="AP41" s="12" t="s">
        <v>49</v>
      </c>
      <c r="AQ41" s="12">
        <f t="shared" si="25"/>
        <v>0</v>
      </c>
      <c r="AR41" s="29" t="e">
        <f t="shared" si="26"/>
        <v>#DIV/0!</v>
      </c>
      <c r="AS41" s="29" t="e">
        <f t="array" ref="AS41">_xlfn.STDEV.S(IF($A$3:$A$731=AP41,IF($F$3:$F$731=$AP$2,$D$3:$D$731,""),""))</f>
        <v>#DIV/0!</v>
      </c>
      <c r="AT41" s="27" t="e">
        <f t="shared" si="20"/>
        <v>#DIV/0!</v>
      </c>
      <c r="AU41" s="25" t="e">
        <f t="shared" si="21"/>
        <v>#DIV/0!</v>
      </c>
      <c r="AV41" s="12">
        <v>0.05</v>
      </c>
      <c r="AW41" s="12" t="e">
        <f t="shared" si="22"/>
        <v>#DIV/0!</v>
      </c>
      <c r="AX41" s="27" t="e">
        <f t="shared" si="10"/>
        <v>#DIV/0!</v>
      </c>
    </row>
    <row r="42" spans="1:50" x14ac:dyDescent="0.35">
      <c r="A42" t="s">
        <v>11</v>
      </c>
      <c r="B42" t="s">
        <v>12</v>
      </c>
      <c r="C42">
        <v>-54</v>
      </c>
      <c r="D42">
        <v>-23.285714285714285</v>
      </c>
      <c r="E42">
        <v>-8</v>
      </c>
      <c r="F42">
        <v>2080</v>
      </c>
      <c r="G42" t="s">
        <v>78</v>
      </c>
      <c r="H42" t="s">
        <v>21</v>
      </c>
      <c r="I42" t="s">
        <v>20</v>
      </c>
      <c r="J42">
        <f t="shared" si="2"/>
        <v>30.714285714285715</v>
      </c>
      <c r="K42">
        <f t="shared" si="2"/>
        <v>15.285714285714285</v>
      </c>
      <c r="L42" t="str">
        <f>VLOOKUP(A42,Countries!$H$1:$J$43,3)</f>
        <v>3-Central Europe</v>
      </c>
      <c r="AF42" s="12" t="s">
        <v>53</v>
      </c>
      <c r="AG42" s="12">
        <f t="shared" si="18"/>
        <v>14</v>
      </c>
      <c r="AH42" s="29">
        <f t="shared" si="19"/>
        <v>5.2816450887570818</v>
      </c>
      <c r="AI42" s="29">
        <f t="array" ref="AI42">_xlfn.STDEV.S(IF($A$3:$A$731=AF42,$D$3:$D$731,""))</f>
        <v>15.225730283934261</v>
      </c>
      <c r="AJ42" s="27">
        <f t="shared" si="3"/>
        <v>1.2979414446556059</v>
      </c>
      <c r="AK42" s="25">
        <f t="shared" si="4"/>
        <v>0.21686446702438061</v>
      </c>
      <c r="AL42" s="12">
        <v>0.05</v>
      </c>
      <c r="AM42" s="12" t="str">
        <f t="shared" si="5"/>
        <v>NO</v>
      </c>
      <c r="AN42" s="27">
        <f t="shared" si="6"/>
        <v>2.8827628566608778</v>
      </c>
      <c r="AP42" s="12" t="s">
        <v>53</v>
      </c>
      <c r="AQ42" s="12">
        <f t="shared" si="25"/>
        <v>4</v>
      </c>
      <c r="AR42" s="29">
        <f t="shared" si="26"/>
        <v>-5.25</v>
      </c>
      <c r="AS42" s="29">
        <f t="array" ref="AS42">_xlfn.STDEV.S(IF($A$3:$A$731=AP42,IF($F$3:$F$731=$AP$2,$D$3:$D$731,""),""))</f>
        <v>18.692690193406264</v>
      </c>
      <c r="AT42" s="27">
        <f t="shared" si="20"/>
        <v>-0.56171690063658219</v>
      </c>
      <c r="AU42" s="25">
        <f t="shared" si="21"/>
        <v>0.6135401871267756</v>
      </c>
      <c r="AV42" s="12">
        <v>0.05</v>
      </c>
      <c r="AW42" s="12" t="str">
        <f t="shared" si="22"/>
        <v>NO</v>
      </c>
      <c r="AX42" s="27">
        <f t="shared" si="10"/>
        <v>-3.5605124177916694</v>
      </c>
    </row>
    <row r="43" spans="1:50" x14ac:dyDescent="0.35">
      <c r="A43" t="s">
        <v>11</v>
      </c>
      <c r="B43" t="s">
        <v>12</v>
      </c>
      <c r="C43">
        <v>4</v>
      </c>
      <c r="D43">
        <v>6.2857142857142856</v>
      </c>
      <c r="E43">
        <v>7</v>
      </c>
      <c r="F43">
        <v>2020</v>
      </c>
      <c r="G43" t="s">
        <v>78</v>
      </c>
      <c r="H43" t="s">
        <v>87</v>
      </c>
      <c r="I43" t="s">
        <v>14</v>
      </c>
      <c r="J43">
        <f t="shared" si="2"/>
        <v>2.2857142857142856</v>
      </c>
      <c r="K43">
        <f t="shared" si="2"/>
        <v>0.71428571428571441</v>
      </c>
      <c r="L43" t="str">
        <f>VLOOKUP(A43,Countries!$H$1:$J$43,3)</f>
        <v>3-Central Europe</v>
      </c>
      <c r="AF43" s="12" t="s">
        <v>106</v>
      </c>
      <c r="AG43" s="12">
        <f t="shared" si="18"/>
        <v>6</v>
      </c>
      <c r="AH43" s="29">
        <f t="shared" si="19"/>
        <v>-0.83333333333333337</v>
      </c>
      <c r="AI43" s="29">
        <f t="array" ref="AI43">_xlfn.STDEV.S(IF($A$3:$A$731=AF43,$D$3:$D$731,""))</f>
        <v>22.062789186017863</v>
      </c>
      <c r="AJ43" s="27">
        <f t="shared" si="3"/>
        <v>-9.2519646319828758E-2</v>
      </c>
      <c r="AK43" s="25">
        <f t="shared" si="4"/>
        <v>0.92987785304247528</v>
      </c>
      <c r="AL43" s="12">
        <v>0.05</v>
      </c>
      <c r="AM43" s="12" t="str">
        <f t="shared" si="5"/>
        <v>NO</v>
      </c>
      <c r="AN43" s="27">
        <f t="shared" si="6"/>
        <v>-26.475347023221435</v>
      </c>
      <c r="AP43" s="12" t="s">
        <v>106</v>
      </c>
      <c r="AQ43" s="12">
        <f t="shared" si="25"/>
        <v>3</v>
      </c>
      <c r="AR43" s="29">
        <f t="shared" si="26"/>
        <v>-13.5</v>
      </c>
      <c r="AS43" s="29">
        <f t="array" ref="AS43">_xlfn.STDEV.S(IF($A$3:$A$731=AP43,IF($F$3:$F$731=$AP$2,$D$3:$D$731,""),""))</f>
        <v>20.35313243704762</v>
      </c>
      <c r="AT43" s="27">
        <f t="shared" si="20"/>
        <v>-1.1488494940276466</v>
      </c>
      <c r="AU43" s="25">
        <f t="shared" si="21"/>
        <v>0.36947317324453466</v>
      </c>
      <c r="AV43" s="12">
        <v>0.05</v>
      </c>
      <c r="AW43" s="12" t="str">
        <f t="shared" si="22"/>
        <v>NO</v>
      </c>
      <c r="AX43" s="27">
        <f t="shared" si="10"/>
        <v>-1.5076394397813051</v>
      </c>
    </row>
    <row r="44" spans="1:50" x14ac:dyDescent="0.35">
      <c r="A44" t="s">
        <v>11</v>
      </c>
      <c r="B44" t="s">
        <v>12</v>
      </c>
      <c r="C44">
        <v>8</v>
      </c>
      <c r="D44">
        <v>15.285714285714286</v>
      </c>
      <c r="E44">
        <v>20</v>
      </c>
      <c r="F44">
        <v>2020</v>
      </c>
      <c r="G44" t="s">
        <v>78</v>
      </c>
      <c r="H44" t="s">
        <v>21</v>
      </c>
      <c r="I44" t="s">
        <v>14</v>
      </c>
      <c r="J44">
        <f t="shared" si="2"/>
        <v>7.2857142857142865</v>
      </c>
      <c r="K44">
        <f t="shared" si="2"/>
        <v>4.7142857142857135</v>
      </c>
      <c r="L44" t="str">
        <f>VLOOKUP(A44,Countries!$H$1:$J$43,3)</f>
        <v>3-Central Europe</v>
      </c>
      <c r="AF44" s="12" t="s">
        <v>56</v>
      </c>
      <c r="AG44" s="12">
        <f t="shared" si="18"/>
        <v>11</v>
      </c>
      <c r="AH44" s="29">
        <f t="shared" si="19"/>
        <v>13.590400980071736</v>
      </c>
      <c r="AI44" s="29">
        <f t="array" ref="AI44">_xlfn.STDEV.S(IF($A$3:$A$731=AF44,$D$3:$D$731,""))</f>
        <v>25.462886358527946</v>
      </c>
      <c r="AJ44" s="27">
        <f t="shared" si="3"/>
        <v>1.7701944770405071</v>
      </c>
      <c r="AK44" s="25">
        <f t="shared" si="4"/>
        <v>0.10711865522629076</v>
      </c>
      <c r="AL44" s="12">
        <v>0.05</v>
      </c>
      <c r="AM44" s="12" t="str">
        <f t="shared" si="5"/>
        <v>NO</v>
      </c>
      <c r="AN44" s="27">
        <f t="shared" si="6"/>
        <v>1.8735934573133943</v>
      </c>
      <c r="AP44" s="12" t="s">
        <v>56</v>
      </c>
      <c r="AQ44" s="12">
        <f t="shared" si="25"/>
        <v>3</v>
      </c>
      <c r="AR44" s="29">
        <f t="shared" si="26"/>
        <v>14.166666666666666</v>
      </c>
      <c r="AS44" s="29">
        <f t="array" ref="AS44">_xlfn.STDEV.S(IF($A$3:$A$731=AP44,IF($F$3:$F$731=$AP$2,$D$3:$D$731,""),""))</f>
        <v>43.452080886113308</v>
      </c>
      <c r="AT44" s="27">
        <f t="shared" si="20"/>
        <v>0.56469991632554717</v>
      </c>
      <c r="AU44" s="25">
        <f t="shared" si="21"/>
        <v>0.62916729888883416</v>
      </c>
      <c r="AV44" s="12">
        <v>0.05</v>
      </c>
      <c r="AW44" s="12" t="str">
        <f t="shared" si="22"/>
        <v>NO</v>
      </c>
      <c r="AX44" s="27">
        <f t="shared" si="10"/>
        <v>3.0672057096079981</v>
      </c>
    </row>
    <row r="45" spans="1:50" x14ac:dyDescent="0.35">
      <c r="A45" t="s">
        <v>11</v>
      </c>
      <c r="B45" t="s">
        <v>12</v>
      </c>
      <c r="C45">
        <v>9</v>
      </c>
      <c r="D45">
        <v>10.428571428571429</v>
      </c>
      <c r="E45">
        <v>11</v>
      </c>
      <c r="F45">
        <v>2050</v>
      </c>
      <c r="G45" t="s">
        <v>78</v>
      </c>
      <c r="H45" t="s">
        <v>87</v>
      </c>
      <c r="I45" t="s">
        <v>14</v>
      </c>
      <c r="J45">
        <f t="shared" si="2"/>
        <v>1.4285714285714288</v>
      </c>
      <c r="K45">
        <f t="shared" si="2"/>
        <v>0.57142857142857117</v>
      </c>
      <c r="L45" t="str">
        <f>VLOOKUP(A45,Countries!$H$1:$J$43,3)</f>
        <v>3-Central Europe</v>
      </c>
      <c r="AF45" s="12" t="s">
        <v>40</v>
      </c>
      <c r="AG45" s="12">
        <f t="shared" si="18"/>
        <v>13</v>
      </c>
      <c r="AH45" s="29">
        <f t="shared" si="19"/>
        <v>9.5531491695895152</v>
      </c>
      <c r="AI45" s="29">
        <f t="array" ref="AI45">_xlfn.STDEV.S(IF($A$3:$A$731=AF45,$D$3:$D$731,""))</f>
        <v>13.923805844476501</v>
      </c>
      <c r="AJ45" s="27">
        <f t="shared" si="3"/>
        <v>2.4737754575036051</v>
      </c>
      <c r="AK45" s="25">
        <f t="shared" si="4"/>
        <v>2.9290229956525186E-2</v>
      </c>
      <c r="AL45" s="12">
        <v>0.05</v>
      </c>
      <c r="AM45" s="12" t="str">
        <f t="shared" si="5"/>
        <v>YES</v>
      </c>
      <c r="AN45" s="27">
        <f t="shared" si="6"/>
        <v>1.4575095183062849</v>
      </c>
      <c r="AP45" s="12" t="s">
        <v>40</v>
      </c>
      <c r="AQ45" s="12">
        <f t="shared" si="25"/>
        <v>3</v>
      </c>
      <c r="AR45" s="29">
        <f t="shared" si="26"/>
        <v>1.5</v>
      </c>
      <c r="AS45" s="29">
        <f t="array" ref="AS45">_xlfn.STDEV.S(IF($A$3:$A$731=AP45,IF($F$3:$F$731=$AP$2,$D$3:$D$731,""),""))</f>
        <v>25.283393759541063</v>
      </c>
      <c r="AT45" s="27">
        <f t="shared" si="20"/>
        <v>0.10275820706913183</v>
      </c>
      <c r="AU45" s="25">
        <f t="shared" si="21"/>
        <v>0.92753003023191516</v>
      </c>
      <c r="AV45" s="12">
        <v>0.05</v>
      </c>
      <c r="AW45" s="12" t="str">
        <f t="shared" si="22"/>
        <v>NO</v>
      </c>
      <c r="AX45" s="27">
        <f t="shared" si="10"/>
        <v>16.855595839694043</v>
      </c>
    </row>
    <row r="46" spans="1:50" x14ac:dyDescent="0.35">
      <c r="A46" t="s">
        <v>11</v>
      </c>
      <c r="B46" t="s">
        <v>12</v>
      </c>
      <c r="C46">
        <v>11</v>
      </c>
      <c r="D46">
        <v>24.142857142857142</v>
      </c>
      <c r="E46">
        <v>31</v>
      </c>
      <c r="F46">
        <v>2050</v>
      </c>
      <c r="G46" t="s">
        <v>78</v>
      </c>
      <c r="H46" t="s">
        <v>21</v>
      </c>
      <c r="I46" t="s">
        <v>14</v>
      </c>
      <c r="J46">
        <f t="shared" si="2"/>
        <v>13.142857142857142</v>
      </c>
      <c r="K46">
        <f t="shared" si="2"/>
        <v>6.8571428571428577</v>
      </c>
      <c r="L46" t="str">
        <f>VLOOKUP(A46,Countries!$H$1:$J$43,3)</f>
        <v>3-Central Europe</v>
      </c>
      <c r="AF46" s="12" t="s">
        <v>69</v>
      </c>
      <c r="AG46" s="12">
        <f t="shared" si="18"/>
        <v>11</v>
      </c>
      <c r="AH46" s="29">
        <f t="shared" si="19"/>
        <v>1.5</v>
      </c>
      <c r="AI46" s="29">
        <f t="array" ref="AI46">_xlfn.STDEV.S(IF($A$3:$A$731=AF46,$D$3:$D$731,""))</f>
        <v>18.571483516402235</v>
      </c>
      <c r="AJ46" s="27">
        <f t="shared" si="3"/>
        <v>0.2678804405226573</v>
      </c>
      <c r="AK46" s="25">
        <f t="shared" si="4"/>
        <v>0.79423567363230674</v>
      </c>
      <c r="AL46" s="12">
        <v>0.05</v>
      </c>
      <c r="AM46" s="12" t="str">
        <f t="shared" si="5"/>
        <v>NO</v>
      </c>
      <c r="AN46" s="27">
        <f t="shared" si="6"/>
        <v>12.380989010934824</v>
      </c>
      <c r="AP46" s="12" t="s">
        <v>69</v>
      </c>
      <c r="AQ46" s="12">
        <f t="shared" si="25"/>
        <v>4</v>
      </c>
      <c r="AR46" s="29">
        <f t="shared" si="26"/>
        <v>-4.875</v>
      </c>
      <c r="AS46" s="29">
        <f t="array" ref="AS46">_xlfn.STDEV.S(IF($A$3:$A$731=AP46,IF($F$3:$F$731=$AP$2,$D$3:$D$731,""),""))</f>
        <v>27.716947282604313</v>
      </c>
      <c r="AT46" s="27">
        <f t="shared" si="20"/>
        <v>-0.3517703411053239</v>
      </c>
      <c r="AU46" s="25">
        <f t="shared" si="21"/>
        <v>0.74826853263635684</v>
      </c>
      <c r="AV46" s="12">
        <v>0.05</v>
      </c>
      <c r="AW46" s="12" t="str">
        <f t="shared" si="22"/>
        <v>NO</v>
      </c>
      <c r="AX46" s="27">
        <f t="shared" si="10"/>
        <v>-5.6855276477137053</v>
      </c>
    </row>
    <row r="47" spans="1:50" x14ac:dyDescent="0.35">
      <c r="A47" t="s">
        <v>11</v>
      </c>
      <c r="B47" t="s">
        <v>12</v>
      </c>
      <c r="C47">
        <v>9</v>
      </c>
      <c r="D47">
        <v>15.571428571428571</v>
      </c>
      <c r="E47">
        <v>17</v>
      </c>
      <c r="F47">
        <v>2080</v>
      </c>
      <c r="G47" t="s">
        <v>78</v>
      </c>
      <c r="H47" t="s">
        <v>87</v>
      </c>
      <c r="I47" t="s">
        <v>14</v>
      </c>
      <c r="J47">
        <f t="shared" si="2"/>
        <v>6.5714285714285712</v>
      </c>
      <c r="K47">
        <f t="shared" si="2"/>
        <v>1.4285714285714288</v>
      </c>
      <c r="L47" t="str">
        <f>VLOOKUP(A47,Countries!$H$1:$J$43,3)</f>
        <v>3-Central Europe</v>
      </c>
    </row>
    <row r="48" spans="1:50" x14ac:dyDescent="0.35">
      <c r="A48" t="s">
        <v>11</v>
      </c>
      <c r="B48" t="s">
        <v>12</v>
      </c>
      <c r="C48">
        <v>-10</v>
      </c>
      <c r="D48">
        <v>33.285714285714285</v>
      </c>
      <c r="E48">
        <v>52</v>
      </c>
      <c r="F48">
        <v>2080</v>
      </c>
      <c r="G48" t="s">
        <v>78</v>
      </c>
      <c r="H48" t="s">
        <v>21</v>
      </c>
      <c r="I48" t="s">
        <v>14</v>
      </c>
      <c r="J48">
        <f t="shared" si="2"/>
        <v>43.285714285714285</v>
      </c>
      <c r="K48">
        <f t="shared" si="2"/>
        <v>18.714285714285715</v>
      </c>
      <c r="L48" t="str">
        <f>VLOOKUP(A48,Countries!$H$1:$J$43,3)</f>
        <v>3-Central Europe</v>
      </c>
    </row>
    <row r="49" spans="1:12" x14ac:dyDescent="0.35">
      <c r="A49" t="s">
        <v>11</v>
      </c>
      <c r="B49" t="s">
        <v>15</v>
      </c>
      <c r="C49">
        <v>-5</v>
      </c>
      <c r="D49">
        <v>-3.5</v>
      </c>
      <c r="E49">
        <v>-2</v>
      </c>
      <c r="F49">
        <v>2020</v>
      </c>
      <c r="G49" t="s">
        <v>78</v>
      </c>
      <c r="H49" t="s">
        <v>87</v>
      </c>
      <c r="I49" t="s">
        <v>20</v>
      </c>
      <c r="J49">
        <f t="shared" si="2"/>
        <v>1.5</v>
      </c>
      <c r="K49">
        <f t="shared" si="2"/>
        <v>1.5</v>
      </c>
      <c r="L49" t="str">
        <f>VLOOKUP(A49,Countries!$H$1:$J$43,3)</f>
        <v>3-Central Europe</v>
      </c>
    </row>
    <row r="50" spans="1:12" x14ac:dyDescent="0.35">
      <c r="A50" t="s">
        <v>11</v>
      </c>
      <c r="B50" t="s">
        <v>15</v>
      </c>
      <c r="C50">
        <v>-10</v>
      </c>
      <c r="D50">
        <v>-6</v>
      </c>
      <c r="E50">
        <v>-5</v>
      </c>
      <c r="F50">
        <v>2020</v>
      </c>
      <c r="G50" t="s">
        <v>78</v>
      </c>
      <c r="H50" t="s">
        <v>21</v>
      </c>
      <c r="I50" t="s">
        <v>20</v>
      </c>
      <c r="J50">
        <f t="shared" si="2"/>
        <v>4</v>
      </c>
      <c r="K50">
        <f t="shared" si="2"/>
        <v>1</v>
      </c>
      <c r="L50" t="str">
        <f>VLOOKUP(A50,Countries!$H$1:$J$43,3)</f>
        <v>3-Central Europe</v>
      </c>
    </row>
    <row r="51" spans="1:12" x14ac:dyDescent="0.35">
      <c r="A51" t="s">
        <v>11</v>
      </c>
      <c r="B51" t="s">
        <v>15</v>
      </c>
      <c r="C51">
        <v>-12</v>
      </c>
      <c r="D51">
        <v>-10.833333333333334</v>
      </c>
      <c r="E51">
        <v>-10</v>
      </c>
      <c r="F51">
        <v>2050</v>
      </c>
      <c r="G51" t="s">
        <v>78</v>
      </c>
      <c r="H51" t="s">
        <v>87</v>
      </c>
      <c r="I51" t="s">
        <v>20</v>
      </c>
      <c r="J51">
        <f t="shared" si="2"/>
        <v>1.1666666666666661</v>
      </c>
      <c r="K51">
        <f t="shared" si="2"/>
        <v>0.83333333333333393</v>
      </c>
      <c r="L51" t="str">
        <f>VLOOKUP(A51,Countries!$H$1:$J$43,3)</f>
        <v>3-Central Europe</v>
      </c>
    </row>
    <row r="52" spans="1:12" x14ac:dyDescent="0.35">
      <c r="A52" t="s">
        <v>11</v>
      </c>
      <c r="B52" t="s">
        <v>15</v>
      </c>
      <c r="C52">
        <v>-14</v>
      </c>
      <c r="D52">
        <v>-11.166666666666666</v>
      </c>
      <c r="E52">
        <v>-10</v>
      </c>
      <c r="F52">
        <v>2050</v>
      </c>
      <c r="G52" t="s">
        <v>78</v>
      </c>
      <c r="H52" t="s">
        <v>21</v>
      </c>
      <c r="I52" t="s">
        <v>20</v>
      </c>
      <c r="J52">
        <f t="shared" si="2"/>
        <v>2.8333333333333339</v>
      </c>
      <c r="K52">
        <f t="shared" si="2"/>
        <v>1.1666666666666661</v>
      </c>
      <c r="L52" t="str">
        <f>VLOOKUP(A52,Countries!$H$1:$J$43,3)</f>
        <v>3-Central Europe</v>
      </c>
    </row>
    <row r="53" spans="1:12" x14ac:dyDescent="0.35">
      <c r="A53" t="s">
        <v>11</v>
      </c>
      <c r="B53" t="s">
        <v>15</v>
      </c>
      <c r="C53">
        <v>-19</v>
      </c>
      <c r="D53">
        <v>-14.666666666666666</v>
      </c>
      <c r="E53">
        <v>-13</v>
      </c>
      <c r="F53">
        <v>2080</v>
      </c>
      <c r="G53" t="s">
        <v>78</v>
      </c>
      <c r="H53" t="s">
        <v>87</v>
      </c>
      <c r="I53" t="s">
        <v>20</v>
      </c>
      <c r="J53">
        <f t="shared" si="2"/>
        <v>4.3333333333333339</v>
      </c>
      <c r="K53">
        <f t="shared" si="2"/>
        <v>1.6666666666666661</v>
      </c>
      <c r="L53" t="str">
        <f>VLOOKUP(A53,Countries!$H$1:$J$43,3)</f>
        <v>3-Central Europe</v>
      </c>
    </row>
    <row r="54" spans="1:12" x14ac:dyDescent="0.35">
      <c r="A54" t="s">
        <v>11</v>
      </c>
      <c r="B54" t="s">
        <v>15</v>
      </c>
      <c r="C54">
        <v>-32</v>
      </c>
      <c r="D54">
        <v>-19</v>
      </c>
      <c r="E54">
        <v>-16</v>
      </c>
      <c r="F54">
        <v>2080</v>
      </c>
      <c r="G54" t="s">
        <v>78</v>
      </c>
      <c r="H54" t="s">
        <v>21</v>
      </c>
      <c r="I54" t="s">
        <v>20</v>
      </c>
      <c r="J54">
        <f t="shared" si="2"/>
        <v>13</v>
      </c>
      <c r="K54">
        <f t="shared" si="2"/>
        <v>3</v>
      </c>
      <c r="L54" t="str">
        <f>VLOOKUP(A54,Countries!$H$1:$J$43,3)</f>
        <v>3-Central Europe</v>
      </c>
    </row>
    <row r="55" spans="1:12" x14ac:dyDescent="0.35">
      <c r="A55" t="s">
        <v>11</v>
      </c>
      <c r="B55" t="s">
        <v>15</v>
      </c>
      <c r="C55">
        <v>6</v>
      </c>
      <c r="D55">
        <v>7.5</v>
      </c>
      <c r="E55">
        <v>9</v>
      </c>
      <c r="F55">
        <v>2020</v>
      </c>
      <c r="G55" t="s">
        <v>78</v>
      </c>
      <c r="H55" t="s">
        <v>87</v>
      </c>
      <c r="I55" t="s">
        <v>14</v>
      </c>
      <c r="J55">
        <f t="shared" si="2"/>
        <v>1.5</v>
      </c>
      <c r="K55">
        <f t="shared" si="2"/>
        <v>1.5</v>
      </c>
      <c r="L55" t="str">
        <f>VLOOKUP(A55,Countries!$H$1:$J$43,3)</f>
        <v>3-Central Europe</v>
      </c>
    </row>
    <row r="56" spans="1:12" x14ac:dyDescent="0.35">
      <c r="A56" t="s">
        <v>11</v>
      </c>
      <c r="B56" t="s">
        <v>15</v>
      </c>
      <c r="C56">
        <v>9</v>
      </c>
      <c r="D56">
        <v>13</v>
      </c>
      <c r="E56">
        <v>14</v>
      </c>
      <c r="F56">
        <v>2020</v>
      </c>
      <c r="G56" t="s">
        <v>78</v>
      </c>
      <c r="H56" t="s">
        <v>21</v>
      </c>
      <c r="I56" t="s">
        <v>14</v>
      </c>
      <c r="J56">
        <f t="shared" si="2"/>
        <v>4</v>
      </c>
      <c r="K56">
        <f t="shared" si="2"/>
        <v>1</v>
      </c>
      <c r="L56" t="str">
        <f>VLOOKUP(A56,Countries!$H$1:$J$43,3)</f>
        <v>3-Central Europe</v>
      </c>
    </row>
    <row r="57" spans="1:12" x14ac:dyDescent="0.35">
      <c r="A57" t="s">
        <v>11</v>
      </c>
      <c r="B57" t="s">
        <v>15</v>
      </c>
      <c r="C57">
        <v>9</v>
      </c>
      <c r="D57">
        <v>10.666666666666666</v>
      </c>
      <c r="E57">
        <v>12</v>
      </c>
      <c r="F57">
        <v>2050</v>
      </c>
      <c r="G57" t="s">
        <v>78</v>
      </c>
      <c r="H57" t="s">
        <v>87</v>
      </c>
      <c r="I57" t="s">
        <v>14</v>
      </c>
      <c r="J57">
        <f t="shared" si="2"/>
        <v>1.6666666666666661</v>
      </c>
      <c r="K57">
        <f t="shared" si="2"/>
        <v>1.3333333333333339</v>
      </c>
      <c r="L57" t="str">
        <f>VLOOKUP(A57,Countries!$H$1:$J$43,3)</f>
        <v>3-Central Europe</v>
      </c>
    </row>
    <row r="58" spans="1:12" x14ac:dyDescent="0.35">
      <c r="A58" t="s">
        <v>11</v>
      </c>
      <c r="B58" t="s">
        <v>15</v>
      </c>
      <c r="C58">
        <v>20</v>
      </c>
      <c r="D58">
        <v>21.333333333333332</v>
      </c>
      <c r="E58">
        <v>23</v>
      </c>
      <c r="F58">
        <v>2050</v>
      </c>
      <c r="G58" t="s">
        <v>78</v>
      </c>
      <c r="H58" t="s">
        <v>21</v>
      </c>
      <c r="I58" t="s">
        <v>14</v>
      </c>
      <c r="J58">
        <f t="shared" si="2"/>
        <v>1.3333333333333321</v>
      </c>
      <c r="K58">
        <f t="shared" si="2"/>
        <v>1.6666666666666679</v>
      </c>
      <c r="L58" t="str">
        <f>VLOOKUP(A58,Countries!$H$1:$J$43,3)</f>
        <v>3-Central Europe</v>
      </c>
    </row>
    <row r="59" spans="1:12" x14ac:dyDescent="0.35">
      <c r="A59" t="s">
        <v>11</v>
      </c>
      <c r="B59" t="s">
        <v>15</v>
      </c>
      <c r="C59">
        <v>15</v>
      </c>
      <c r="D59">
        <v>16.333333333333332</v>
      </c>
      <c r="E59">
        <v>18</v>
      </c>
      <c r="F59">
        <v>2080</v>
      </c>
      <c r="G59" t="s">
        <v>78</v>
      </c>
      <c r="H59" t="s">
        <v>87</v>
      </c>
      <c r="I59" t="s">
        <v>14</v>
      </c>
      <c r="J59">
        <f t="shared" si="2"/>
        <v>1.3333333333333321</v>
      </c>
      <c r="K59">
        <f t="shared" si="2"/>
        <v>1.6666666666666679</v>
      </c>
      <c r="L59" t="str">
        <f>VLOOKUP(A59,Countries!$H$1:$J$43,3)</f>
        <v>3-Central Europe</v>
      </c>
    </row>
    <row r="60" spans="1:12" x14ac:dyDescent="0.35">
      <c r="A60" t="s">
        <v>11</v>
      </c>
      <c r="B60" t="s">
        <v>15</v>
      </c>
      <c r="C60">
        <v>22</v>
      </c>
      <c r="D60">
        <v>29</v>
      </c>
      <c r="E60">
        <v>33</v>
      </c>
      <c r="F60">
        <v>2080</v>
      </c>
      <c r="G60" t="s">
        <v>78</v>
      </c>
      <c r="H60" t="s">
        <v>21</v>
      </c>
      <c r="I60" t="s">
        <v>14</v>
      </c>
      <c r="J60">
        <f t="shared" si="2"/>
        <v>7</v>
      </c>
      <c r="K60">
        <f t="shared" si="2"/>
        <v>4</v>
      </c>
      <c r="L60" t="str">
        <f>VLOOKUP(A60,Countries!$H$1:$J$43,3)</f>
        <v>3-Central Europe</v>
      </c>
    </row>
    <row r="61" spans="1:12" x14ac:dyDescent="0.35">
      <c r="A61" t="s">
        <v>38</v>
      </c>
      <c r="B61" t="s">
        <v>15</v>
      </c>
      <c r="C61">
        <v>-40</v>
      </c>
      <c r="D61">
        <v>-36.25</v>
      </c>
      <c r="E61">
        <v>-32.499999999999993</v>
      </c>
      <c r="F61">
        <v>2080</v>
      </c>
      <c r="G61" t="s">
        <v>164</v>
      </c>
      <c r="H61" t="s">
        <v>98</v>
      </c>
      <c r="I61" t="s">
        <v>100</v>
      </c>
      <c r="J61">
        <f t="shared" ref="J61:J124" si="57">D61-C61</f>
        <v>3.75</v>
      </c>
      <c r="K61">
        <f t="shared" ref="K61:K124" si="58">E61-D61</f>
        <v>3.7500000000000071</v>
      </c>
      <c r="L61" t="str">
        <f>VLOOKUP(A61,Countries!$H$1:$J$43,3)</f>
        <v>2-Northern Europe</v>
      </c>
    </row>
    <row r="62" spans="1:12" x14ac:dyDescent="0.35">
      <c r="A62" t="s">
        <v>38</v>
      </c>
      <c r="B62" t="s">
        <v>15</v>
      </c>
      <c r="C62">
        <v>-32.499999999999993</v>
      </c>
      <c r="D62">
        <v>-31.726190476190474</v>
      </c>
      <c r="E62">
        <v>-30.95238095238096</v>
      </c>
      <c r="F62">
        <v>2080</v>
      </c>
      <c r="G62" t="s">
        <v>79</v>
      </c>
      <c r="H62" t="s">
        <v>98</v>
      </c>
      <c r="I62" t="s">
        <v>100</v>
      </c>
      <c r="J62">
        <f t="shared" si="57"/>
        <v>0.7738095238095184</v>
      </c>
      <c r="K62">
        <f t="shared" si="58"/>
        <v>0.77380952380951484</v>
      </c>
      <c r="L62" t="str">
        <f>VLOOKUP(A62,Countries!$H$1:$J$43,3)</f>
        <v>2-Northern Europe</v>
      </c>
    </row>
    <row r="63" spans="1:12" x14ac:dyDescent="0.35">
      <c r="A63" t="s">
        <v>38</v>
      </c>
      <c r="B63" t="s">
        <v>15</v>
      </c>
      <c r="C63">
        <v>-35</v>
      </c>
      <c r="D63">
        <v>-31.25</v>
      </c>
      <c r="E63">
        <v>-27.500000000000004</v>
      </c>
      <c r="F63">
        <v>2050</v>
      </c>
      <c r="G63" t="s">
        <v>164</v>
      </c>
      <c r="H63" t="s">
        <v>98</v>
      </c>
      <c r="I63" t="s">
        <v>100</v>
      </c>
      <c r="J63">
        <f t="shared" si="57"/>
        <v>3.75</v>
      </c>
      <c r="K63">
        <f t="shared" si="58"/>
        <v>3.7499999999999964</v>
      </c>
      <c r="L63" t="str">
        <f>VLOOKUP(A63,Countries!$H$1:$J$43,3)</f>
        <v>2-Northern Europe</v>
      </c>
    </row>
    <row r="64" spans="1:12" x14ac:dyDescent="0.35">
      <c r="A64" t="s">
        <v>27</v>
      </c>
      <c r="B64" t="s">
        <v>12</v>
      </c>
      <c r="C64">
        <v>-7</v>
      </c>
      <c r="D64">
        <v>-5</v>
      </c>
      <c r="E64">
        <v>-3</v>
      </c>
      <c r="F64">
        <v>2020</v>
      </c>
      <c r="G64" t="s">
        <v>28</v>
      </c>
      <c r="H64" t="s">
        <v>29</v>
      </c>
      <c r="I64" t="s">
        <v>18</v>
      </c>
      <c r="J64">
        <f t="shared" si="57"/>
        <v>2</v>
      </c>
      <c r="K64">
        <f t="shared" si="58"/>
        <v>2</v>
      </c>
      <c r="L64" t="str">
        <f>VLOOKUP(A64,Countries!$H$1:$J$43,3)</f>
        <v>4-Southern Europe</v>
      </c>
    </row>
    <row r="65" spans="1:12" x14ac:dyDescent="0.35">
      <c r="A65" t="s">
        <v>27</v>
      </c>
      <c r="B65" t="s">
        <v>12</v>
      </c>
      <c r="C65">
        <v>-13</v>
      </c>
      <c r="D65">
        <v>-8.75</v>
      </c>
      <c r="E65">
        <v>-7</v>
      </c>
      <c r="F65">
        <v>2050</v>
      </c>
      <c r="G65" t="s">
        <v>28</v>
      </c>
      <c r="H65" t="s">
        <v>29</v>
      </c>
      <c r="I65" t="s">
        <v>18</v>
      </c>
      <c r="J65">
        <f t="shared" si="57"/>
        <v>4.25</v>
      </c>
      <c r="K65">
        <f t="shared" si="58"/>
        <v>1.75</v>
      </c>
      <c r="L65" t="str">
        <f>VLOOKUP(A65,Countries!$H$1:$J$43,3)</f>
        <v>4-Southern Europe</v>
      </c>
    </row>
    <row r="66" spans="1:12" x14ac:dyDescent="0.35">
      <c r="A66" t="s">
        <v>27</v>
      </c>
      <c r="B66" t="s">
        <v>12</v>
      </c>
      <c r="C66">
        <v>-24</v>
      </c>
      <c r="D66">
        <v>-16</v>
      </c>
      <c r="E66">
        <v>-10</v>
      </c>
      <c r="F66">
        <v>2080</v>
      </c>
      <c r="G66" t="s">
        <v>28</v>
      </c>
      <c r="H66" t="s">
        <v>29</v>
      </c>
      <c r="I66" t="s">
        <v>18</v>
      </c>
      <c r="J66">
        <f t="shared" si="57"/>
        <v>8</v>
      </c>
      <c r="K66">
        <f t="shared" si="58"/>
        <v>6</v>
      </c>
      <c r="L66" t="str">
        <f>VLOOKUP(A66,Countries!$H$1:$J$43,3)</f>
        <v>4-Southern Europe</v>
      </c>
    </row>
    <row r="67" spans="1:12" x14ac:dyDescent="0.35">
      <c r="A67" t="s">
        <v>27</v>
      </c>
      <c r="B67" t="s">
        <v>12</v>
      </c>
      <c r="C67">
        <v>-3</v>
      </c>
      <c r="D67">
        <v>1.5</v>
      </c>
      <c r="E67">
        <v>3</v>
      </c>
      <c r="F67">
        <v>2050</v>
      </c>
      <c r="G67" t="s">
        <v>164</v>
      </c>
      <c r="H67" t="s">
        <v>29</v>
      </c>
      <c r="I67" t="s">
        <v>18</v>
      </c>
      <c r="J67">
        <f t="shared" si="57"/>
        <v>4.5</v>
      </c>
      <c r="K67">
        <f t="shared" si="58"/>
        <v>1.5</v>
      </c>
      <c r="L67" t="str">
        <f>VLOOKUP(A67,Countries!$H$1:$J$43,3)</f>
        <v>4-Southern Europe</v>
      </c>
    </row>
    <row r="68" spans="1:12" x14ac:dyDescent="0.35">
      <c r="A68" t="s">
        <v>27</v>
      </c>
      <c r="B68" t="s">
        <v>12</v>
      </c>
      <c r="C68">
        <v>-16</v>
      </c>
      <c r="D68">
        <v>-7.75</v>
      </c>
      <c r="E68">
        <v>-3</v>
      </c>
      <c r="F68">
        <v>2080</v>
      </c>
      <c r="G68" t="s">
        <v>164</v>
      </c>
      <c r="H68" t="s">
        <v>29</v>
      </c>
      <c r="I68" t="s">
        <v>18</v>
      </c>
      <c r="J68">
        <f t="shared" si="57"/>
        <v>8.25</v>
      </c>
      <c r="K68">
        <f t="shared" si="58"/>
        <v>4.75</v>
      </c>
      <c r="L68" t="str">
        <f>VLOOKUP(A68,Countries!$H$1:$J$43,3)</f>
        <v>4-Southern Europe</v>
      </c>
    </row>
    <row r="69" spans="1:12" x14ac:dyDescent="0.35">
      <c r="A69" t="s">
        <v>27</v>
      </c>
      <c r="B69" t="s">
        <v>17</v>
      </c>
      <c r="C69">
        <v>-15.38461538461538</v>
      </c>
      <c r="D69">
        <v>-11.53846153846154</v>
      </c>
      <c r="E69">
        <v>-7.6923076923076987</v>
      </c>
      <c r="F69">
        <v>2020</v>
      </c>
      <c r="G69" t="s">
        <v>28</v>
      </c>
      <c r="H69" t="s">
        <v>29</v>
      </c>
      <c r="I69" t="s">
        <v>18</v>
      </c>
      <c r="J69">
        <f t="shared" si="57"/>
        <v>3.8461538461538396</v>
      </c>
      <c r="K69">
        <f t="shared" si="58"/>
        <v>3.8461538461538414</v>
      </c>
      <c r="L69" t="str">
        <f>VLOOKUP(A69,Countries!$H$1:$J$43,3)</f>
        <v>4-Southern Europe</v>
      </c>
    </row>
    <row r="70" spans="1:12" x14ac:dyDescent="0.35">
      <c r="A70" t="s">
        <v>27</v>
      </c>
      <c r="B70" t="s">
        <v>17</v>
      </c>
      <c r="C70">
        <v>-23.076923076923077</v>
      </c>
      <c r="D70">
        <v>-19.230769230769226</v>
      </c>
      <c r="E70">
        <v>-15.38461538461538</v>
      </c>
      <c r="F70">
        <v>2050</v>
      </c>
      <c r="G70" t="s">
        <v>28</v>
      </c>
      <c r="H70" t="s">
        <v>29</v>
      </c>
      <c r="I70" t="s">
        <v>18</v>
      </c>
      <c r="J70">
        <f t="shared" si="57"/>
        <v>3.8461538461538503</v>
      </c>
      <c r="K70">
        <f t="shared" si="58"/>
        <v>3.8461538461538467</v>
      </c>
      <c r="L70" t="str">
        <f>VLOOKUP(A70,Countries!$H$1:$J$43,3)</f>
        <v>4-Southern Europe</v>
      </c>
    </row>
    <row r="71" spans="1:12" x14ac:dyDescent="0.35">
      <c r="A71" t="s">
        <v>27</v>
      </c>
      <c r="B71" t="s">
        <v>17</v>
      </c>
      <c r="C71">
        <v>-30.76923076923077</v>
      </c>
      <c r="D71">
        <v>-26.923076923076923</v>
      </c>
      <c r="E71">
        <v>-23.076923076923077</v>
      </c>
      <c r="F71">
        <v>2080</v>
      </c>
      <c r="G71" t="s">
        <v>28</v>
      </c>
      <c r="H71" t="s">
        <v>29</v>
      </c>
      <c r="I71" t="s">
        <v>18</v>
      </c>
      <c r="J71">
        <f t="shared" si="57"/>
        <v>3.8461538461538467</v>
      </c>
      <c r="K71">
        <f t="shared" si="58"/>
        <v>3.8461538461538467</v>
      </c>
      <c r="L71" t="str">
        <f>VLOOKUP(A71,Countries!$H$1:$J$43,3)</f>
        <v>4-Southern Europe</v>
      </c>
    </row>
    <row r="72" spans="1:12" x14ac:dyDescent="0.35">
      <c r="A72" t="s">
        <v>27</v>
      </c>
      <c r="B72" t="s">
        <v>17</v>
      </c>
      <c r="C72">
        <v>-23.076923076923077</v>
      </c>
      <c r="D72">
        <v>-15.384615384615387</v>
      </c>
      <c r="E72">
        <v>-7.6923076923076987</v>
      </c>
      <c r="F72">
        <v>2020</v>
      </c>
      <c r="G72" t="s">
        <v>164</v>
      </c>
      <c r="H72" t="s">
        <v>29</v>
      </c>
      <c r="I72" t="s">
        <v>18</v>
      </c>
      <c r="J72">
        <f t="shared" si="57"/>
        <v>7.6923076923076898</v>
      </c>
      <c r="K72">
        <f t="shared" si="58"/>
        <v>7.6923076923076881</v>
      </c>
      <c r="L72" t="str">
        <f>VLOOKUP(A72,Countries!$H$1:$J$43,3)</f>
        <v>4-Southern Europe</v>
      </c>
    </row>
    <row r="73" spans="1:12" x14ac:dyDescent="0.35">
      <c r="A73" t="s">
        <v>27</v>
      </c>
      <c r="B73" t="s">
        <v>17</v>
      </c>
      <c r="C73">
        <v>-15.38461538461538</v>
      </c>
      <c r="D73">
        <v>-15.38461538461538</v>
      </c>
      <c r="E73">
        <v>-15.38461538461538</v>
      </c>
      <c r="F73">
        <v>2050</v>
      </c>
      <c r="G73" t="s">
        <v>164</v>
      </c>
      <c r="H73" t="s">
        <v>29</v>
      </c>
      <c r="I73" t="s">
        <v>18</v>
      </c>
      <c r="J73">
        <f t="shared" si="57"/>
        <v>0</v>
      </c>
      <c r="K73">
        <f t="shared" si="58"/>
        <v>0</v>
      </c>
      <c r="L73" t="str">
        <f>VLOOKUP(A73,Countries!$H$1:$J$43,3)</f>
        <v>4-Southern Europe</v>
      </c>
    </row>
    <row r="74" spans="1:12" x14ac:dyDescent="0.35">
      <c r="A74" t="s">
        <v>27</v>
      </c>
      <c r="B74" t="s">
        <v>17</v>
      </c>
      <c r="C74">
        <v>-23.076923076923077</v>
      </c>
      <c r="D74">
        <v>-23.076923076923077</v>
      </c>
      <c r="E74">
        <v>-23.076923076923077</v>
      </c>
      <c r="F74">
        <v>2080</v>
      </c>
      <c r="G74" t="s">
        <v>164</v>
      </c>
      <c r="H74" t="s">
        <v>29</v>
      </c>
      <c r="I74" t="s">
        <v>18</v>
      </c>
      <c r="J74">
        <f t="shared" si="57"/>
        <v>0</v>
      </c>
      <c r="K74">
        <f t="shared" si="58"/>
        <v>0</v>
      </c>
      <c r="L74" t="str">
        <f>VLOOKUP(A74,Countries!$H$1:$J$43,3)</f>
        <v>4-Southern Europe</v>
      </c>
    </row>
    <row r="75" spans="1:12" x14ac:dyDescent="0.35">
      <c r="A75" t="s">
        <v>38</v>
      </c>
      <c r="B75" t="s">
        <v>15</v>
      </c>
      <c r="C75">
        <v>-30.000000000000004</v>
      </c>
      <c r="D75">
        <v>-26.25</v>
      </c>
      <c r="E75">
        <v>-22.499999999999996</v>
      </c>
      <c r="F75">
        <v>2050</v>
      </c>
      <c r="G75" t="s">
        <v>164</v>
      </c>
      <c r="H75" t="s">
        <v>98</v>
      </c>
      <c r="I75" t="s">
        <v>100</v>
      </c>
      <c r="J75">
        <f t="shared" si="57"/>
        <v>3.7500000000000036</v>
      </c>
      <c r="K75">
        <f t="shared" si="58"/>
        <v>3.7500000000000036</v>
      </c>
      <c r="L75" t="str">
        <f>VLOOKUP(A75,Countries!$H$1:$J$43,3)</f>
        <v>2-Northern Europe</v>
      </c>
    </row>
    <row r="76" spans="1:12" x14ac:dyDescent="0.35">
      <c r="A76" t="s">
        <v>27</v>
      </c>
      <c r="B76" t="s">
        <v>12</v>
      </c>
      <c r="C76">
        <v>-79.31</v>
      </c>
      <c r="D76">
        <v>-75.84</v>
      </c>
      <c r="E76">
        <v>-71.05</v>
      </c>
      <c r="F76">
        <v>2080</v>
      </c>
      <c r="G76" t="s">
        <v>164</v>
      </c>
      <c r="H76" t="s">
        <v>30</v>
      </c>
      <c r="I76" t="s">
        <v>18</v>
      </c>
      <c r="J76">
        <f t="shared" si="57"/>
        <v>3.4699999999999989</v>
      </c>
      <c r="K76">
        <f t="shared" si="58"/>
        <v>4.7900000000000063</v>
      </c>
      <c r="L76" t="str">
        <f>VLOOKUP(A76,Countries!$H$1:$J$43,3)</f>
        <v>4-Southern Europe</v>
      </c>
    </row>
    <row r="77" spans="1:12" x14ac:dyDescent="0.35">
      <c r="A77" t="s">
        <v>31</v>
      </c>
      <c r="B77" t="s">
        <v>17</v>
      </c>
      <c r="C77">
        <v>8.8699999999999992</v>
      </c>
      <c r="D77">
        <v>9.6199999999999992</v>
      </c>
      <c r="E77">
        <v>10.37</v>
      </c>
      <c r="F77">
        <v>2020</v>
      </c>
      <c r="G77" t="s">
        <v>13</v>
      </c>
      <c r="H77" t="s">
        <v>32</v>
      </c>
      <c r="I77" t="s">
        <v>18</v>
      </c>
      <c r="J77">
        <f t="shared" si="57"/>
        <v>0.75</v>
      </c>
      <c r="K77">
        <f t="shared" si="58"/>
        <v>0.75</v>
      </c>
      <c r="L77" t="str">
        <f>VLOOKUP(A77,Countries!$H$1:$J$43,3)</f>
        <v>3-Central Europe</v>
      </c>
    </row>
    <row r="78" spans="1:12" x14ac:dyDescent="0.35">
      <c r="A78" t="s">
        <v>31</v>
      </c>
      <c r="B78" t="s">
        <v>17</v>
      </c>
      <c r="C78">
        <v>-8.58</v>
      </c>
      <c r="D78">
        <v>7.46</v>
      </c>
      <c r="E78">
        <v>20.350000000000001</v>
      </c>
      <c r="F78">
        <v>2050</v>
      </c>
      <c r="G78" t="s">
        <v>13</v>
      </c>
      <c r="H78" t="s">
        <v>32</v>
      </c>
      <c r="I78" t="s">
        <v>18</v>
      </c>
      <c r="J78">
        <f t="shared" si="57"/>
        <v>16.04</v>
      </c>
      <c r="K78">
        <f t="shared" si="58"/>
        <v>12.89</v>
      </c>
      <c r="L78" t="str">
        <f>VLOOKUP(A78,Countries!$H$1:$J$43,3)</f>
        <v>3-Central Europe</v>
      </c>
    </row>
    <row r="79" spans="1:12" x14ac:dyDescent="0.35">
      <c r="A79" t="s">
        <v>11</v>
      </c>
      <c r="B79" t="s">
        <v>12</v>
      </c>
      <c r="C79">
        <v>-6.084489925328346</v>
      </c>
      <c r="D79">
        <v>19.539537011147029</v>
      </c>
      <c r="E79">
        <v>86.989235183022544</v>
      </c>
      <c r="F79">
        <v>2050</v>
      </c>
      <c r="G79" t="s">
        <v>164</v>
      </c>
      <c r="H79" t="s">
        <v>166</v>
      </c>
      <c r="I79" t="s">
        <v>33</v>
      </c>
      <c r="J79">
        <f t="shared" si="57"/>
        <v>25.624026936475374</v>
      </c>
      <c r="K79">
        <f t="shared" si="58"/>
        <v>67.449698171875511</v>
      </c>
      <c r="L79" t="str">
        <f>VLOOKUP(A79,Countries!$H$1:$J$43,3)</f>
        <v>3-Central Europe</v>
      </c>
    </row>
    <row r="80" spans="1:12" x14ac:dyDescent="0.35">
      <c r="A80" t="s">
        <v>34</v>
      </c>
      <c r="B80" t="s">
        <v>12</v>
      </c>
      <c r="C80">
        <v>-1.1731903660450962</v>
      </c>
      <c r="D80">
        <v>25.771798044780692</v>
      </c>
      <c r="E80">
        <v>95.975361090835207</v>
      </c>
      <c r="F80">
        <v>2050</v>
      </c>
      <c r="G80" t="s">
        <v>164</v>
      </c>
      <c r="H80" t="s">
        <v>166</v>
      </c>
      <c r="I80" t="s">
        <v>33</v>
      </c>
      <c r="J80">
        <f t="shared" si="57"/>
        <v>26.944988410825786</v>
      </c>
      <c r="K80">
        <f t="shared" si="58"/>
        <v>70.203563046054512</v>
      </c>
      <c r="L80" t="str">
        <f>VLOOKUP(A80,Countries!$H$1:$J$43,3)</f>
        <v>3-Central Europe</v>
      </c>
    </row>
    <row r="81" spans="1:12" x14ac:dyDescent="0.35">
      <c r="A81" t="s">
        <v>16</v>
      </c>
      <c r="B81" t="s">
        <v>12</v>
      </c>
      <c r="C81">
        <v>4.2459705384902255</v>
      </c>
      <c r="D81">
        <v>33.026436186175999</v>
      </c>
      <c r="E81">
        <v>106.72165573506459</v>
      </c>
      <c r="F81">
        <v>2050</v>
      </c>
      <c r="G81" t="s">
        <v>164</v>
      </c>
      <c r="H81" t="s">
        <v>166</v>
      </c>
      <c r="I81" t="s">
        <v>33</v>
      </c>
      <c r="J81">
        <f t="shared" si="57"/>
        <v>28.780465647685773</v>
      </c>
      <c r="K81">
        <f t="shared" si="58"/>
        <v>73.695219548888588</v>
      </c>
      <c r="L81" t="str">
        <f>VLOOKUP(A81,Countries!$H$1:$J$43,3)</f>
        <v>3-Central Europe</v>
      </c>
    </row>
    <row r="82" spans="1:12" x14ac:dyDescent="0.35">
      <c r="A82" t="s">
        <v>35</v>
      </c>
      <c r="B82" t="s">
        <v>12</v>
      </c>
      <c r="C82">
        <v>0</v>
      </c>
      <c r="D82">
        <v>27.004966811615066</v>
      </c>
      <c r="E82">
        <v>98.301818926169219</v>
      </c>
      <c r="F82">
        <v>2050</v>
      </c>
      <c r="G82" t="s">
        <v>164</v>
      </c>
      <c r="H82" t="s">
        <v>166</v>
      </c>
      <c r="I82" t="s">
        <v>33</v>
      </c>
      <c r="J82">
        <f t="shared" si="57"/>
        <v>27.004966811615066</v>
      </c>
      <c r="K82">
        <f t="shared" si="58"/>
        <v>71.296852114554156</v>
      </c>
      <c r="L82" t="str">
        <f>VLOOKUP(A82,Countries!$H$1:$J$43,3)</f>
        <v>4-Southern Europe</v>
      </c>
    </row>
    <row r="83" spans="1:12" x14ac:dyDescent="0.35">
      <c r="A83" t="s">
        <v>36</v>
      </c>
      <c r="B83" t="s">
        <v>12</v>
      </c>
      <c r="C83">
        <v>6.652178802189944</v>
      </c>
      <c r="D83">
        <v>41.439859481565726</v>
      </c>
      <c r="E83">
        <v>128.68824711776023</v>
      </c>
      <c r="F83">
        <v>2050</v>
      </c>
      <c r="G83" t="s">
        <v>164</v>
      </c>
      <c r="H83" t="s">
        <v>166</v>
      </c>
      <c r="I83" t="s">
        <v>33</v>
      </c>
      <c r="J83">
        <f t="shared" si="57"/>
        <v>34.787680679375782</v>
      </c>
      <c r="K83">
        <f t="shared" si="58"/>
        <v>87.248387636194508</v>
      </c>
      <c r="L83" t="str">
        <f>VLOOKUP(A83,Countries!$H$1:$J$43,3)</f>
        <v>3-Central Europe</v>
      </c>
    </row>
    <row r="84" spans="1:12" x14ac:dyDescent="0.35">
      <c r="A84" t="s">
        <v>37</v>
      </c>
      <c r="B84" t="s">
        <v>12</v>
      </c>
      <c r="C84">
        <v>-3.3597862954979041</v>
      </c>
      <c r="D84">
        <v>23.663171293874736</v>
      </c>
      <c r="E84">
        <v>94.29713353107276</v>
      </c>
      <c r="F84">
        <v>2050</v>
      </c>
      <c r="G84" t="s">
        <v>164</v>
      </c>
      <c r="H84" t="s">
        <v>166</v>
      </c>
      <c r="I84" t="s">
        <v>33</v>
      </c>
      <c r="J84">
        <f t="shared" si="57"/>
        <v>27.022957589372641</v>
      </c>
      <c r="K84">
        <f t="shared" si="58"/>
        <v>70.63396223719802</v>
      </c>
      <c r="L84" t="str">
        <f>VLOOKUP(A84,Countries!$H$1:$J$43,3)</f>
        <v>3-Central Europe</v>
      </c>
    </row>
    <row r="85" spans="1:12" x14ac:dyDescent="0.35">
      <c r="A85" t="s">
        <v>38</v>
      </c>
      <c r="B85" t="s">
        <v>15</v>
      </c>
      <c r="C85">
        <v>-27.500000000000004</v>
      </c>
      <c r="D85">
        <v>-25.654761904761905</v>
      </c>
      <c r="E85">
        <v>-23.809523809523807</v>
      </c>
      <c r="F85">
        <v>2050</v>
      </c>
      <c r="G85" t="s">
        <v>79</v>
      </c>
      <c r="H85" t="s">
        <v>98</v>
      </c>
      <c r="I85" t="s">
        <v>100</v>
      </c>
      <c r="J85">
        <f t="shared" si="57"/>
        <v>1.8452380952380985</v>
      </c>
      <c r="K85">
        <f t="shared" si="58"/>
        <v>1.8452380952380985</v>
      </c>
      <c r="L85" t="str">
        <f>VLOOKUP(A85,Countries!$H$1:$J$43,3)</f>
        <v>2-Northern Europe</v>
      </c>
    </row>
    <row r="86" spans="1:12" x14ac:dyDescent="0.35">
      <c r="A86" t="s">
        <v>38</v>
      </c>
      <c r="B86" t="s">
        <v>15</v>
      </c>
      <c r="C86">
        <v>-22.499999999999996</v>
      </c>
      <c r="D86">
        <v>-19.583333333333336</v>
      </c>
      <c r="E86">
        <v>-16.666666666666671</v>
      </c>
      <c r="F86">
        <v>2050</v>
      </c>
      <c r="G86" t="s">
        <v>79</v>
      </c>
      <c r="H86" t="s">
        <v>98</v>
      </c>
      <c r="I86" t="s">
        <v>100</v>
      </c>
      <c r="J86">
        <f t="shared" si="57"/>
        <v>2.9166666666666607</v>
      </c>
      <c r="K86">
        <f t="shared" si="58"/>
        <v>2.9166666666666643</v>
      </c>
      <c r="L86" t="str">
        <f>VLOOKUP(A86,Countries!$H$1:$J$43,3)</f>
        <v>2-Northern Europe</v>
      </c>
    </row>
    <row r="87" spans="1:12" x14ac:dyDescent="0.35">
      <c r="A87" t="s">
        <v>40</v>
      </c>
      <c r="B87" t="s">
        <v>12</v>
      </c>
      <c r="C87">
        <v>-8.6978924286232946</v>
      </c>
      <c r="D87">
        <v>16.59320388223281</v>
      </c>
      <c r="E87">
        <v>82.877692629019066</v>
      </c>
      <c r="F87">
        <v>2050</v>
      </c>
      <c r="G87" t="s">
        <v>164</v>
      </c>
      <c r="H87" t="s">
        <v>166</v>
      </c>
      <c r="I87" t="s">
        <v>33</v>
      </c>
      <c r="J87">
        <f t="shared" si="57"/>
        <v>25.291096310856105</v>
      </c>
      <c r="K87">
        <f t="shared" si="58"/>
        <v>66.284488746786252</v>
      </c>
      <c r="L87" t="str">
        <f>VLOOKUP(A87,Countries!$H$1:$J$43,3)</f>
        <v>4-Southern Europe</v>
      </c>
    </row>
    <row r="88" spans="1:12" x14ac:dyDescent="0.35">
      <c r="A88" t="s">
        <v>38</v>
      </c>
      <c r="B88" t="s">
        <v>15</v>
      </c>
      <c r="C88">
        <v>-20.833333333333336</v>
      </c>
      <c r="D88">
        <v>-15.85144927536232</v>
      </c>
      <c r="E88">
        <v>-10.869565217391305</v>
      </c>
      <c r="F88">
        <v>2080</v>
      </c>
      <c r="G88" t="s">
        <v>79</v>
      </c>
      <c r="H88" t="s">
        <v>98</v>
      </c>
      <c r="I88" t="s">
        <v>99</v>
      </c>
      <c r="J88">
        <f t="shared" si="57"/>
        <v>4.9818840579710155</v>
      </c>
      <c r="K88">
        <f t="shared" si="58"/>
        <v>4.9818840579710155</v>
      </c>
      <c r="L88" t="str">
        <f>VLOOKUP(A88,Countries!$H$1:$J$43,3)</f>
        <v>2-Northern Europe</v>
      </c>
    </row>
    <row r="89" spans="1:12" x14ac:dyDescent="0.35">
      <c r="A89" t="s">
        <v>42</v>
      </c>
      <c r="B89" t="s">
        <v>12</v>
      </c>
      <c r="C89">
        <v>-13.711252006492892</v>
      </c>
      <c r="D89">
        <v>11.226734292972679</v>
      </c>
      <c r="E89">
        <v>75.81065282208975</v>
      </c>
      <c r="F89">
        <v>2050</v>
      </c>
      <c r="G89" t="s">
        <v>164</v>
      </c>
      <c r="H89" t="s">
        <v>166</v>
      </c>
      <c r="I89" t="s">
        <v>33</v>
      </c>
      <c r="J89">
        <f t="shared" si="57"/>
        <v>24.937986299465571</v>
      </c>
      <c r="K89">
        <f t="shared" si="58"/>
        <v>64.583918529117071</v>
      </c>
      <c r="L89" t="str">
        <f>VLOOKUP(A89,Countries!$H$1:$J$43,3)</f>
        <v>3-Central Europe</v>
      </c>
    </row>
    <row r="90" spans="1:12" x14ac:dyDescent="0.35">
      <c r="A90" t="s">
        <v>43</v>
      </c>
      <c r="B90" t="s">
        <v>12</v>
      </c>
      <c r="C90">
        <v>-5.9435032205934135</v>
      </c>
      <c r="D90">
        <v>19.590085167289484</v>
      </c>
      <c r="E90">
        <v>86.51574393179699</v>
      </c>
      <c r="F90">
        <v>2050</v>
      </c>
      <c r="G90" t="s">
        <v>164</v>
      </c>
      <c r="H90" t="s">
        <v>166</v>
      </c>
      <c r="I90" t="s">
        <v>33</v>
      </c>
      <c r="J90">
        <f t="shared" si="57"/>
        <v>25.533588387882897</v>
      </c>
      <c r="K90">
        <f t="shared" si="58"/>
        <v>66.925658764507503</v>
      </c>
      <c r="L90" t="str">
        <f>VLOOKUP(A90,Countries!$H$1:$J$43,3)</f>
        <v>4-Southern Europe</v>
      </c>
    </row>
    <row r="91" spans="1:12" x14ac:dyDescent="0.35">
      <c r="A91" t="s">
        <v>44</v>
      </c>
      <c r="B91" t="s">
        <v>12</v>
      </c>
      <c r="C91">
        <v>-1.7552195788147973</v>
      </c>
      <c r="D91">
        <v>25.664973741407039</v>
      </c>
      <c r="E91">
        <v>97.375390989195637</v>
      </c>
      <c r="F91">
        <v>2050</v>
      </c>
      <c r="G91" t="s">
        <v>164</v>
      </c>
      <c r="H91" t="s">
        <v>166</v>
      </c>
      <c r="I91" t="s">
        <v>33</v>
      </c>
      <c r="J91">
        <f t="shared" si="57"/>
        <v>27.420193320221834</v>
      </c>
      <c r="K91">
        <f t="shared" si="58"/>
        <v>71.710417247788598</v>
      </c>
      <c r="L91" t="str">
        <f>VLOOKUP(A91,Countries!$H$1:$J$43,3)</f>
        <v>3-Central Europe</v>
      </c>
    </row>
    <row r="92" spans="1:12" x14ac:dyDescent="0.35">
      <c r="A92" t="s">
        <v>38</v>
      </c>
      <c r="B92" t="s">
        <v>15</v>
      </c>
      <c r="C92">
        <v>-17.500000000000004</v>
      </c>
      <c r="D92">
        <v>-15.000000000000002</v>
      </c>
      <c r="E92">
        <v>-12.5</v>
      </c>
      <c r="F92">
        <v>2020</v>
      </c>
      <c r="G92" t="s">
        <v>164</v>
      </c>
      <c r="H92" t="s">
        <v>98</v>
      </c>
      <c r="I92" t="s">
        <v>100</v>
      </c>
      <c r="J92">
        <f t="shared" si="57"/>
        <v>2.5000000000000018</v>
      </c>
      <c r="K92">
        <f t="shared" si="58"/>
        <v>2.5000000000000018</v>
      </c>
      <c r="L92" t="str">
        <f>VLOOKUP(A92,Countries!$H$1:$J$43,3)</f>
        <v>2-Northern Europe</v>
      </c>
    </row>
    <row r="93" spans="1:12" x14ac:dyDescent="0.35">
      <c r="A93" t="s">
        <v>27</v>
      </c>
      <c r="B93" t="s">
        <v>12</v>
      </c>
      <c r="C93">
        <v>-10.554021804826766</v>
      </c>
      <c r="D93">
        <v>14.001106535140865</v>
      </c>
      <c r="E93">
        <v>77.373001717333239</v>
      </c>
      <c r="F93">
        <v>2050</v>
      </c>
      <c r="G93" t="s">
        <v>164</v>
      </c>
      <c r="H93" t="s">
        <v>166</v>
      </c>
      <c r="I93" t="s">
        <v>33</v>
      </c>
      <c r="J93">
        <f t="shared" si="57"/>
        <v>24.555128339967631</v>
      </c>
      <c r="K93">
        <f t="shared" si="58"/>
        <v>63.371895182192375</v>
      </c>
      <c r="L93" t="str">
        <f>VLOOKUP(A93,Countries!$H$1:$J$43,3)</f>
        <v>4-Southern Europe</v>
      </c>
    </row>
    <row r="94" spans="1:12" x14ac:dyDescent="0.35">
      <c r="A94" t="s">
        <v>38</v>
      </c>
      <c r="B94" t="s">
        <v>15</v>
      </c>
      <c r="C94">
        <v>-20.833333333333336</v>
      </c>
      <c r="D94">
        <v>-14.764492753623184</v>
      </c>
      <c r="E94">
        <v>-8.6956521739130324</v>
      </c>
      <c r="F94">
        <v>2080</v>
      </c>
      <c r="G94" t="s">
        <v>164</v>
      </c>
      <c r="H94" t="s">
        <v>98</v>
      </c>
      <c r="I94" t="s">
        <v>99</v>
      </c>
      <c r="J94">
        <f t="shared" si="57"/>
        <v>6.0688405797101517</v>
      </c>
      <c r="K94">
        <f t="shared" si="58"/>
        <v>6.0688405797101517</v>
      </c>
      <c r="L94" t="str">
        <f>VLOOKUP(A94,Countries!$H$1:$J$43,3)</f>
        <v>2-Northern Europe</v>
      </c>
    </row>
    <row r="95" spans="1:12" x14ac:dyDescent="0.35">
      <c r="A95" t="s">
        <v>47</v>
      </c>
      <c r="B95" t="s">
        <v>12</v>
      </c>
      <c r="C95">
        <v>-1.1165819258700243</v>
      </c>
      <c r="D95">
        <v>25.605182840098525</v>
      </c>
      <c r="E95">
        <v>96.087616657368102</v>
      </c>
      <c r="F95">
        <v>2050</v>
      </c>
      <c r="G95" t="s">
        <v>164</v>
      </c>
      <c r="H95" t="s">
        <v>166</v>
      </c>
      <c r="I95" t="s">
        <v>33</v>
      </c>
      <c r="J95">
        <f t="shared" si="57"/>
        <v>26.721764765968551</v>
      </c>
      <c r="K95">
        <f t="shared" si="58"/>
        <v>70.48243381726958</v>
      </c>
      <c r="L95" t="str">
        <f>VLOOKUP(A95,Countries!$H$1:$J$43,3)</f>
        <v>3-Central Europe</v>
      </c>
    </row>
    <row r="96" spans="1:12" x14ac:dyDescent="0.35">
      <c r="A96" t="s">
        <v>38</v>
      </c>
      <c r="B96" t="s">
        <v>15</v>
      </c>
      <c r="C96">
        <v>-15.000000000000002</v>
      </c>
      <c r="D96">
        <v>-13.75</v>
      </c>
      <c r="E96">
        <v>-12.5</v>
      </c>
      <c r="F96">
        <v>2050</v>
      </c>
      <c r="G96" t="s">
        <v>79</v>
      </c>
      <c r="H96" t="s">
        <v>98</v>
      </c>
      <c r="I96" t="s">
        <v>99</v>
      </c>
      <c r="J96">
        <f t="shared" si="57"/>
        <v>1.2500000000000018</v>
      </c>
      <c r="K96">
        <f t="shared" si="58"/>
        <v>1.25</v>
      </c>
      <c r="L96" t="str">
        <f>VLOOKUP(A96,Countries!$H$1:$J$43,3)</f>
        <v>2-Northern Europe</v>
      </c>
    </row>
    <row r="97" spans="1:12" x14ac:dyDescent="0.35">
      <c r="A97" t="s">
        <v>49</v>
      </c>
      <c r="B97" t="s">
        <v>12</v>
      </c>
      <c r="C97">
        <v>0</v>
      </c>
      <c r="D97">
        <v>27.004966811615073</v>
      </c>
      <c r="E97">
        <v>98.301818926169219</v>
      </c>
      <c r="F97">
        <v>2050</v>
      </c>
      <c r="G97" t="s">
        <v>164</v>
      </c>
      <c r="H97" t="s">
        <v>166</v>
      </c>
      <c r="I97" t="s">
        <v>33</v>
      </c>
      <c r="J97">
        <f t="shared" si="57"/>
        <v>27.004966811615073</v>
      </c>
      <c r="K97">
        <f t="shared" si="58"/>
        <v>71.296852114554142</v>
      </c>
      <c r="L97" t="str">
        <f>VLOOKUP(A97,Countries!$H$1:$J$43,3)</f>
        <v>4-Southern Europe</v>
      </c>
    </row>
    <row r="98" spans="1:12" x14ac:dyDescent="0.35">
      <c r="A98" t="s">
        <v>50</v>
      </c>
      <c r="B98" t="s">
        <v>12</v>
      </c>
      <c r="C98">
        <v>-2.2833341550106261</v>
      </c>
      <c r="D98">
        <v>25.709028799848607</v>
      </c>
      <c r="E98">
        <v>98.381284062424655</v>
      </c>
      <c r="F98">
        <v>2050</v>
      </c>
      <c r="G98" t="s">
        <v>164</v>
      </c>
      <c r="H98" t="s">
        <v>166</v>
      </c>
      <c r="I98" t="s">
        <v>33</v>
      </c>
      <c r="J98">
        <f t="shared" si="57"/>
        <v>27.992362954859232</v>
      </c>
      <c r="K98">
        <f t="shared" si="58"/>
        <v>72.672255262576044</v>
      </c>
      <c r="L98" t="str">
        <f>VLOOKUP(A98,Countries!$H$1:$J$43,3)</f>
        <v>3-Central Europe</v>
      </c>
    </row>
    <row r="99" spans="1:12" x14ac:dyDescent="0.35">
      <c r="A99" t="s">
        <v>38</v>
      </c>
      <c r="B99" t="s">
        <v>15</v>
      </c>
      <c r="C99">
        <v>-15.000000000000002</v>
      </c>
      <c r="D99">
        <v>-13.75</v>
      </c>
      <c r="E99">
        <v>-12.5</v>
      </c>
      <c r="F99">
        <v>2080</v>
      </c>
      <c r="G99" t="s">
        <v>164</v>
      </c>
      <c r="H99" t="s">
        <v>98</v>
      </c>
      <c r="I99" t="s">
        <v>99</v>
      </c>
      <c r="J99">
        <f t="shared" si="57"/>
        <v>1.2500000000000018</v>
      </c>
      <c r="K99">
        <f t="shared" si="58"/>
        <v>1.25</v>
      </c>
      <c r="L99" t="str">
        <f>VLOOKUP(A99,Countries!$H$1:$J$43,3)</f>
        <v>2-Northern Europe</v>
      </c>
    </row>
    <row r="100" spans="1:12" x14ac:dyDescent="0.35">
      <c r="A100" t="s">
        <v>52</v>
      </c>
      <c r="B100" t="s">
        <v>12</v>
      </c>
      <c r="C100">
        <v>6.9347681146480227</v>
      </c>
      <c r="D100">
        <v>37.237866672106833</v>
      </c>
      <c r="E100">
        <v>116.14790951394056</v>
      </c>
      <c r="F100">
        <v>2050</v>
      </c>
      <c r="G100" t="s">
        <v>164</v>
      </c>
      <c r="H100" t="s">
        <v>166</v>
      </c>
      <c r="I100" t="s">
        <v>33</v>
      </c>
      <c r="J100">
        <f t="shared" si="57"/>
        <v>30.30309855745881</v>
      </c>
      <c r="K100">
        <f t="shared" si="58"/>
        <v>78.910042841833729</v>
      </c>
      <c r="L100" t="str">
        <f>VLOOKUP(A100,Countries!$H$1:$J$43,3)</f>
        <v>3-Central Europe</v>
      </c>
    </row>
    <row r="101" spans="1:12" x14ac:dyDescent="0.35">
      <c r="A101" t="s">
        <v>53</v>
      </c>
      <c r="B101" t="s">
        <v>12</v>
      </c>
      <c r="C101">
        <v>-3.9684312573060696</v>
      </c>
      <c r="D101">
        <v>23.177931944687518</v>
      </c>
      <c r="E101">
        <v>90.432347560096616</v>
      </c>
      <c r="F101">
        <v>2050</v>
      </c>
      <c r="G101" t="s">
        <v>164</v>
      </c>
      <c r="H101" t="s">
        <v>166</v>
      </c>
      <c r="I101" t="s">
        <v>33</v>
      </c>
      <c r="J101">
        <f t="shared" si="57"/>
        <v>27.146363201993587</v>
      </c>
      <c r="K101">
        <f t="shared" si="58"/>
        <v>67.254415615409101</v>
      </c>
      <c r="L101" t="str">
        <f>VLOOKUP(A101,Countries!$H$1:$J$43,3)</f>
        <v>4-Southern Europe</v>
      </c>
    </row>
    <row r="102" spans="1:12" x14ac:dyDescent="0.35">
      <c r="A102" t="s">
        <v>54</v>
      </c>
      <c r="B102" t="s">
        <v>12</v>
      </c>
      <c r="C102">
        <v>2.4602515426650164</v>
      </c>
      <c r="D102">
        <v>30.890422636114423</v>
      </c>
      <c r="E102">
        <v>105.36590540068363</v>
      </c>
      <c r="F102">
        <v>2050</v>
      </c>
      <c r="G102" t="s">
        <v>164</v>
      </c>
      <c r="H102" t="s">
        <v>166</v>
      </c>
      <c r="I102" t="s">
        <v>33</v>
      </c>
      <c r="J102">
        <f t="shared" si="57"/>
        <v>28.430171093449406</v>
      </c>
      <c r="K102">
        <f t="shared" si="58"/>
        <v>74.475482764569207</v>
      </c>
      <c r="L102" t="str">
        <f>VLOOKUP(A102,Countries!$H$1:$J$43,3)</f>
        <v>3-Central Europe</v>
      </c>
    </row>
    <row r="103" spans="1:12" x14ac:dyDescent="0.35">
      <c r="A103" t="s">
        <v>38</v>
      </c>
      <c r="B103" t="s">
        <v>15</v>
      </c>
      <c r="C103">
        <v>-16.666666666666664</v>
      </c>
      <c r="D103">
        <v>-12.681159420289848</v>
      </c>
      <c r="E103">
        <v>-8.6956521739130324</v>
      </c>
      <c r="F103">
        <v>2050</v>
      </c>
      <c r="G103" t="s">
        <v>164</v>
      </c>
      <c r="H103" t="s">
        <v>98</v>
      </c>
      <c r="I103" t="s">
        <v>99</v>
      </c>
      <c r="J103">
        <f t="shared" si="57"/>
        <v>3.985507246376816</v>
      </c>
      <c r="K103">
        <f t="shared" si="58"/>
        <v>3.985507246376816</v>
      </c>
      <c r="L103" t="str">
        <f>VLOOKUP(A103,Countries!$H$1:$J$43,3)</f>
        <v>2-Northern Europe</v>
      </c>
    </row>
    <row r="104" spans="1:12" x14ac:dyDescent="0.35">
      <c r="A104" t="s">
        <v>56</v>
      </c>
      <c r="B104" t="s">
        <v>12</v>
      </c>
      <c r="C104">
        <v>-7.5012346668229588</v>
      </c>
      <c r="D104">
        <v>18.823133622349022</v>
      </c>
      <c r="E104">
        <v>87.29042118623704</v>
      </c>
      <c r="F104">
        <v>2050</v>
      </c>
      <c r="G104" t="s">
        <v>164</v>
      </c>
      <c r="H104" t="s">
        <v>166</v>
      </c>
      <c r="I104" t="s">
        <v>33</v>
      </c>
      <c r="J104">
        <f t="shared" si="57"/>
        <v>26.324368289171982</v>
      </c>
      <c r="K104">
        <f t="shared" si="58"/>
        <v>68.467287563888021</v>
      </c>
      <c r="L104" t="str">
        <f>VLOOKUP(A104,Countries!$H$1:$J$43,3)</f>
        <v>4-Southern Europe</v>
      </c>
    </row>
    <row r="105" spans="1:12" x14ac:dyDescent="0.35">
      <c r="A105" t="s">
        <v>57</v>
      </c>
      <c r="B105" t="s">
        <v>12</v>
      </c>
      <c r="C105">
        <v>-5.5229055273730188</v>
      </c>
      <c r="D105">
        <v>20.815959898517786</v>
      </c>
      <c r="E105">
        <v>89.720553778640152</v>
      </c>
      <c r="F105">
        <v>2050</v>
      </c>
      <c r="G105" t="s">
        <v>164</v>
      </c>
      <c r="H105" t="s">
        <v>166</v>
      </c>
      <c r="I105" t="s">
        <v>33</v>
      </c>
      <c r="J105">
        <f t="shared" si="57"/>
        <v>26.338865425890805</v>
      </c>
      <c r="K105">
        <f t="shared" si="58"/>
        <v>68.904593880122363</v>
      </c>
      <c r="L105" t="str">
        <f>VLOOKUP(A105,Countries!$H$1:$J$43,3)</f>
        <v>3-Central Europe</v>
      </c>
    </row>
    <row r="106" spans="1:12" x14ac:dyDescent="0.35">
      <c r="A106" t="s">
        <v>38</v>
      </c>
      <c r="B106" t="s">
        <v>15</v>
      </c>
      <c r="C106">
        <v>-12.5</v>
      </c>
      <c r="D106">
        <v>-12.5</v>
      </c>
      <c r="E106">
        <v>-12.5</v>
      </c>
      <c r="F106">
        <v>2080</v>
      </c>
      <c r="G106" t="s">
        <v>79</v>
      </c>
      <c r="H106" t="s">
        <v>98</v>
      </c>
      <c r="I106" t="s">
        <v>99</v>
      </c>
      <c r="J106">
        <f t="shared" si="57"/>
        <v>0</v>
      </c>
      <c r="K106">
        <f t="shared" si="58"/>
        <v>0</v>
      </c>
      <c r="L106" t="str">
        <f>VLOOKUP(A106,Countries!$H$1:$J$43,3)</f>
        <v>2-Northern Europe</v>
      </c>
    </row>
    <row r="107" spans="1:12" x14ac:dyDescent="0.35">
      <c r="A107" t="s">
        <v>11</v>
      </c>
      <c r="B107" t="s">
        <v>23</v>
      </c>
      <c r="C107">
        <v>-6.5857976192035999</v>
      </c>
      <c r="D107">
        <v>21.542928490655981</v>
      </c>
      <c r="E107">
        <v>80.954458022794768</v>
      </c>
      <c r="F107">
        <v>2050</v>
      </c>
      <c r="G107" t="s">
        <v>164</v>
      </c>
      <c r="H107" t="s">
        <v>166</v>
      </c>
      <c r="I107" t="s">
        <v>33</v>
      </c>
      <c r="J107">
        <f t="shared" si="57"/>
        <v>28.128726109859581</v>
      </c>
      <c r="K107">
        <f t="shared" si="58"/>
        <v>59.411529532138786</v>
      </c>
      <c r="L107" t="str">
        <f>VLOOKUP(A107,Countries!$H$1:$J$43,3)</f>
        <v>3-Central Europe</v>
      </c>
    </row>
    <row r="108" spans="1:12" x14ac:dyDescent="0.35">
      <c r="A108" t="s">
        <v>34</v>
      </c>
      <c r="B108" t="s">
        <v>23</v>
      </c>
      <c r="C108">
        <v>-2.589880768205314</v>
      </c>
      <c r="D108">
        <v>26.89665642288638</v>
      </c>
      <c r="E108">
        <v>87.953433870992271</v>
      </c>
      <c r="F108">
        <v>2050</v>
      </c>
      <c r="G108" t="s">
        <v>164</v>
      </c>
      <c r="H108" t="s">
        <v>166</v>
      </c>
      <c r="I108" t="s">
        <v>33</v>
      </c>
      <c r="J108">
        <f t="shared" si="57"/>
        <v>29.486537191091696</v>
      </c>
      <c r="K108">
        <f t="shared" si="58"/>
        <v>61.05677744810589</v>
      </c>
      <c r="L108" t="str">
        <f>VLOOKUP(A108,Countries!$H$1:$J$43,3)</f>
        <v>3-Central Europe</v>
      </c>
    </row>
    <row r="109" spans="1:12" x14ac:dyDescent="0.35">
      <c r="A109" t="s">
        <v>16</v>
      </c>
      <c r="B109" t="s">
        <v>23</v>
      </c>
      <c r="C109">
        <v>20.451237065689533</v>
      </c>
      <c r="D109">
        <v>44.860565742131371</v>
      </c>
      <c r="E109">
        <v>75.190184941797924</v>
      </c>
      <c r="F109">
        <v>2050</v>
      </c>
      <c r="G109" t="s">
        <v>164</v>
      </c>
      <c r="H109" t="s">
        <v>166</v>
      </c>
      <c r="I109" t="s">
        <v>33</v>
      </c>
      <c r="J109">
        <f t="shared" si="57"/>
        <v>24.409328676441838</v>
      </c>
      <c r="K109">
        <f t="shared" si="58"/>
        <v>30.329619199666553</v>
      </c>
      <c r="L109" t="str">
        <f>VLOOKUP(A109,Countries!$H$1:$J$43,3)</f>
        <v>3-Central Europe</v>
      </c>
    </row>
    <row r="110" spans="1:12" x14ac:dyDescent="0.35">
      <c r="A110" t="s">
        <v>35</v>
      </c>
      <c r="B110" t="s">
        <v>23</v>
      </c>
      <c r="C110">
        <v>0</v>
      </c>
      <c r="D110">
        <v>18.449270833333223</v>
      </c>
      <c r="E110">
        <v>41.275624999999692</v>
      </c>
      <c r="F110">
        <v>2050</v>
      </c>
      <c r="G110" t="s">
        <v>164</v>
      </c>
      <c r="H110" t="s">
        <v>166</v>
      </c>
      <c r="I110" t="s">
        <v>33</v>
      </c>
      <c r="J110">
        <f t="shared" si="57"/>
        <v>18.449270833333223</v>
      </c>
      <c r="K110">
        <f t="shared" si="58"/>
        <v>22.826354166666469</v>
      </c>
      <c r="L110" t="str">
        <f>VLOOKUP(A110,Countries!$H$1:$J$43,3)</f>
        <v>4-Southern Europe</v>
      </c>
    </row>
    <row r="111" spans="1:12" x14ac:dyDescent="0.35">
      <c r="A111" t="s">
        <v>36</v>
      </c>
      <c r="B111" t="s">
        <v>23</v>
      </c>
      <c r="C111">
        <v>6.9875622441288519</v>
      </c>
      <c r="D111">
        <v>32.022476953999849</v>
      </c>
      <c r="E111">
        <v>63.309785539014783</v>
      </c>
      <c r="F111">
        <v>2050</v>
      </c>
      <c r="G111" t="s">
        <v>164</v>
      </c>
      <c r="H111" t="s">
        <v>166</v>
      </c>
      <c r="I111" t="s">
        <v>33</v>
      </c>
      <c r="J111">
        <f t="shared" si="57"/>
        <v>25.034914709870996</v>
      </c>
      <c r="K111">
        <f t="shared" si="58"/>
        <v>31.287308585014934</v>
      </c>
      <c r="L111" t="str">
        <f>VLOOKUP(A111,Countries!$H$1:$J$43,3)</f>
        <v>3-Central Europe</v>
      </c>
    </row>
    <row r="112" spans="1:12" x14ac:dyDescent="0.35">
      <c r="A112" t="s">
        <v>37</v>
      </c>
      <c r="B112" t="s">
        <v>23</v>
      </c>
      <c r="C112">
        <v>-4.0727248289775897</v>
      </c>
      <c r="D112">
        <v>26.189521081117203</v>
      </c>
      <c r="E112">
        <v>89.610298336043499</v>
      </c>
      <c r="F112">
        <v>2050</v>
      </c>
      <c r="G112" t="s">
        <v>164</v>
      </c>
      <c r="H112" t="s">
        <v>166</v>
      </c>
      <c r="I112" t="s">
        <v>33</v>
      </c>
      <c r="J112">
        <f t="shared" si="57"/>
        <v>30.262245910094791</v>
      </c>
      <c r="K112">
        <f t="shared" si="58"/>
        <v>63.420777254926293</v>
      </c>
      <c r="L112" t="str">
        <f>VLOOKUP(A112,Countries!$H$1:$J$43,3)</f>
        <v>3-Central Europe</v>
      </c>
    </row>
    <row r="113" spans="1:12" x14ac:dyDescent="0.35">
      <c r="A113" t="s">
        <v>38</v>
      </c>
      <c r="B113" t="s">
        <v>15</v>
      </c>
      <c r="C113">
        <v>-16.666666666666664</v>
      </c>
      <c r="D113">
        <v>-11.594202898550723</v>
      </c>
      <c r="E113">
        <v>-6.5217391304347796</v>
      </c>
      <c r="F113">
        <v>2050</v>
      </c>
      <c r="G113" t="s">
        <v>79</v>
      </c>
      <c r="H113" t="s">
        <v>98</v>
      </c>
      <c r="I113" t="s">
        <v>99</v>
      </c>
      <c r="J113">
        <f t="shared" si="57"/>
        <v>5.0724637681159415</v>
      </c>
      <c r="K113">
        <f t="shared" si="58"/>
        <v>5.0724637681159432</v>
      </c>
      <c r="L113" t="str">
        <f>VLOOKUP(A113,Countries!$H$1:$J$43,3)</f>
        <v>2-Northern Europe</v>
      </c>
    </row>
    <row r="114" spans="1:12" x14ac:dyDescent="0.35">
      <c r="A114" t="s">
        <v>38</v>
      </c>
      <c r="B114" t="s">
        <v>15</v>
      </c>
      <c r="C114">
        <v>-14.285714285714288</v>
      </c>
      <c r="D114">
        <v>-11.398176291793318</v>
      </c>
      <c r="E114">
        <v>-8.5106382978723474</v>
      </c>
      <c r="F114">
        <v>2050</v>
      </c>
      <c r="G114" t="s">
        <v>164</v>
      </c>
      <c r="H114" t="s">
        <v>98</v>
      </c>
      <c r="I114" t="s">
        <v>101</v>
      </c>
      <c r="J114">
        <f t="shared" si="57"/>
        <v>2.8875379939209704</v>
      </c>
      <c r="K114">
        <f t="shared" si="58"/>
        <v>2.8875379939209704</v>
      </c>
      <c r="L114" t="str">
        <f>VLOOKUP(A114,Countries!$H$1:$J$43,3)</f>
        <v>2-Northern Europe</v>
      </c>
    </row>
    <row r="115" spans="1:12" x14ac:dyDescent="0.35">
      <c r="A115" t="s">
        <v>40</v>
      </c>
      <c r="B115" t="s">
        <v>23</v>
      </c>
      <c r="C115">
        <v>-4.2350655300910525</v>
      </c>
      <c r="D115">
        <v>24.597735322430882</v>
      </c>
      <c r="E115">
        <v>85.497724642665162</v>
      </c>
      <c r="F115">
        <v>2050</v>
      </c>
      <c r="G115" t="s">
        <v>164</v>
      </c>
      <c r="H115" t="s">
        <v>166</v>
      </c>
      <c r="I115" t="s">
        <v>33</v>
      </c>
      <c r="J115">
        <f t="shared" si="57"/>
        <v>28.832800852521935</v>
      </c>
      <c r="K115">
        <f t="shared" si="58"/>
        <v>60.899989320234283</v>
      </c>
      <c r="L115" t="str">
        <f>VLOOKUP(A115,Countries!$H$1:$J$43,3)</f>
        <v>4-Southern Europe</v>
      </c>
    </row>
    <row r="116" spans="1:12" x14ac:dyDescent="0.35">
      <c r="A116" t="s">
        <v>38</v>
      </c>
      <c r="B116" t="s">
        <v>15</v>
      </c>
      <c r="C116">
        <v>-15.000000000000002</v>
      </c>
      <c r="D116">
        <v>-11.249999999999998</v>
      </c>
      <c r="E116">
        <v>-7.4999999999999956</v>
      </c>
      <c r="F116">
        <v>2050</v>
      </c>
      <c r="G116" t="s">
        <v>79</v>
      </c>
      <c r="H116" t="s">
        <v>98</v>
      </c>
      <c r="I116" t="s">
        <v>99</v>
      </c>
      <c r="J116">
        <f t="shared" si="57"/>
        <v>3.7500000000000036</v>
      </c>
      <c r="K116">
        <f t="shared" si="58"/>
        <v>3.7500000000000027</v>
      </c>
      <c r="L116" t="str">
        <f>VLOOKUP(A116,Countries!$H$1:$J$43,3)</f>
        <v>2-Northern Europe</v>
      </c>
    </row>
    <row r="117" spans="1:12" x14ac:dyDescent="0.35">
      <c r="A117" t="s">
        <v>42</v>
      </c>
      <c r="B117" t="s">
        <v>23</v>
      </c>
      <c r="C117">
        <v>-17.328845853151581</v>
      </c>
      <c r="D117">
        <v>9.3967935270765945</v>
      </c>
      <c r="E117">
        <v>65.18352196123719</v>
      </c>
      <c r="F117">
        <v>2050</v>
      </c>
      <c r="G117" t="s">
        <v>164</v>
      </c>
      <c r="H117" t="s">
        <v>166</v>
      </c>
      <c r="I117" t="s">
        <v>33</v>
      </c>
      <c r="J117">
        <f t="shared" si="57"/>
        <v>26.725639380228174</v>
      </c>
      <c r="K117">
        <f t="shared" si="58"/>
        <v>55.786728434160594</v>
      </c>
      <c r="L117" t="str">
        <f>VLOOKUP(A117,Countries!$H$1:$J$43,3)</f>
        <v>3-Central Europe</v>
      </c>
    </row>
    <row r="118" spans="1:12" x14ac:dyDescent="0.35">
      <c r="A118" t="s">
        <v>43</v>
      </c>
      <c r="B118" t="s">
        <v>23</v>
      </c>
      <c r="C118">
        <v>-10.931882266929579</v>
      </c>
      <c r="D118">
        <v>14.302868456004292</v>
      </c>
      <c r="E118">
        <v>64.7319059733491</v>
      </c>
      <c r="F118">
        <v>2050</v>
      </c>
      <c r="G118" t="s">
        <v>164</v>
      </c>
      <c r="H118" t="s">
        <v>166</v>
      </c>
      <c r="I118" t="s">
        <v>33</v>
      </c>
      <c r="J118">
        <f t="shared" si="57"/>
        <v>25.234750722933871</v>
      </c>
      <c r="K118">
        <f t="shared" si="58"/>
        <v>50.42903751734481</v>
      </c>
      <c r="L118" t="str">
        <f>VLOOKUP(A118,Countries!$H$1:$J$43,3)</f>
        <v>4-Southern Europe</v>
      </c>
    </row>
    <row r="119" spans="1:12" x14ac:dyDescent="0.35">
      <c r="A119" t="s">
        <v>44</v>
      </c>
      <c r="B119" t="s">
        <v>23</v>
      </c>
      <c r="C119">
        <v>-3.2718565996740887</v>
      </c>
      <c r="D119">
        <v>15.795747123954262</v>
      </c>
      <c r="E119">
        <v>39.459316193372871</v>
      </c>
      <c r="F119">
        <v>2050</v>
      </c>
      <c r="G119" t="s">
        <v>164</v>
      </c>
      <c r="H119" t="s">
        <v>166</v>
      </c>
      <c r="I119" t="s">
        <v>33</v>
      </c>
      <c r="J119">
        <f t="shared" si="57"/>
        <v>19.067603723628352</v>
      </c>
      <c r="K119">
        <f t="shared" si="58"/>
        <v>23.663569069418607</v>
      </c>
      <c r="L119" t="str">
        <f>VLOOKUP(A119,Countries!$H$1:$J$43,3)</f>
        <v>3-Central Europe</v>
      </c>
    </row>
    <row r="120" spans="1:12" x14ac:dyDescent="0.35">
      <c r="A120" t="s">
        <v>38</v>
      </c>
      <c r="B120" t="s">
        <v>15</v>
      </c>
      <c r="C120">
        <v>-12.5</v>
      </c>
      <c r="D120">
        <v>-11.011904761904766</v>
      </c>
      <c r="E120">
        <v>-9.5238095238095308</v>
      </c>
      <c r="F120">
        <v>2020</v>
      </c>
      <c r="G120" t="s">
        <v>79</v>
      </c>
      <c r="H120" t="s">
        <v>98</v>
      </c>
      <c r="I120" t="s">
        <v>100</v>
      </c>
      <c r="J120">
        <f t="shared" si="57"/>
        <v>1.4880952380952337</v>
      </c>
      <c r="K120">
        <f t="shared" si="58"/>
        <v>1.4880952380952355</v>
      </c>
      <c r="L120" t="str">
        <f>VLOOKUP(A120,Countries!$H$1:$J$43,3)</f>
        <v>2-Northern Europe</v>
      </c>
    </row>
    <row r="121" spans="1:12" x14ac:dyDescent="0.35">
      <c r="A121" t="s">
        <v>27</v>
      </c>
      <c r="B121" t="s">
        <v>23</v>
      </c>
      <c r="C121">
        <v>-7.748412295783111</v>
      </c>
      <c r="D121">
        <v>21.382163510960456</v>
      </c>
      <c r="E121">
        <v>82.421678372931723</v>
      </c>
      <c r="F121">
        <v>2050</v>
      </c>
      <c r="G121" t="s">
        <v>164</v>
      </c>
      <c r="H121" t="s">
        <v>166</v>
      </c>
      <c r="I121" t="s">
        <v>33</v>
      </c>
      <c r="J121">
        <f t="shared" si="57"/>
        <v>29.130575806743568</v>
      </c>
      <c r="K121">
        <f t="shared" si="58"/>
        <v>61.03951486197127</v>
      </c>
      <c r="L121" t="str">
        <f>VLOOKUP(A121,Countries!$H$1:$J$43,3)</f>
        <v>4-Southern Europe</v>
      </c>
    </row>
    <row r="122" spans="1:12" x14ac:dyDescent="0.35">
      <c r="A122" t="s">
        <v>38</v>
      </c>
      <c r="B122" t="s">
        <v>15</v>
      </c>
      <c r="C122">
        <v>-14.285714285714288</v>
      </c>
      <c r="D122">
        <v>-10.334346504559269</v>
      </c>
      <c r="E122">
        <v>-6.3829787234042508</v>
      </c>
      <c r="F122">
        <v>2050</v>
      </c>
      <c r="G122" t="s">
        <v>79</v>
      </c>
      <c r="H122" t="s">
        <v>98</v>
      </c>
      <c r="I122" t="s">
        <v>101</v>
      </c>
      <c r="J122">
        <f t="shared" si="57"/>
        <v>3.9513677811550192</v>
      </c>
      <c r="K122">
        <f t="shared" si="58"/>
        <v>3.9513677811550183</v>
      </c>
      <c r="L122" t="str">
        <f>VLOOKUP(A122,Countries!$H$1:$J$43,3)</f>
        <v>2-Northern Europe</v>
      </c>
    </row>
    <row r="123" spans="1:12" x14ac:dyDescent="0.35">
      <c r="A123" t="s">
        <v>47</v>
      </c>
      <c r="B123" t="s">
        <v>23</v>
      </c>
      <c r="C123">
        <v>-0.8231535898270621</v>
      </c>
      <c r="D123">
        <v>28.790627014206859</v>
      </c>
      <c r="E123">
        <v>91.362345003718019</v>
      </c>
      <c r="F123">
        <v>2050</v>
      </c>
      <c r="G123" t="s">
        <v>164</v>
      </c>
      <c r="H123" t="s">
        <v>166</v>
      </c>
      <c r="I123" t="s">
        <v>33</v>
      </c>
      <c r="J123">
        <f t="shared" si="57"/>
        <v>29.61378060403392</v>
      </c>
      <c r="K123">
        <f t="shared" si="58"/>
        <v>62.571717989511157</v>
      </c>
      <c r="L123" t="str">
        <f>VLOOKUP(A123,Countries!$H$1:$J$43,3)</f>
        <v>3-Central Europe</v>
      </c>
    </row>
    <row r="124" spans="1:12" x14ac:dyDescent="0.35">
      <c r="A124" t="s">
        <v>38</v>
      </c>
      <c r="B124" t="s">
        <v>15</v>
      </c>
      <c r="C124">
        <v>-15.000000000000002</v>
      </c>
      <c r="D124">
        <v>-10.000000000000004</v>
      </c>
      <c r="E124">
        <v>-5.0000000000000044</v>
      </c>
      <c r="F124">
        <v>2050</v>
      </c>
      <c r="G124" t="s">
        <v>164</v>
      </c>
      <c r="H124" t="s">
        <v>98</v>
      </c>
      <c r="I124" t="s">
        <v>99</v>
      </c>
      <c r="J124">
        <f t="shared" si="57"/>
        <v>4.9999999999999982</v>
      </c>
      <c r="K124">
        <f t="shared" si="58"/>
        <v>4.9999999999999991</v>
      </c>
      <c r="L124" t="str">
        <f>VLOOKUP(A124,Countries!$H$1:$J$43,3)</f>
        <v>2-Northern Europe</v>
      </c>
    </row>
    <row r="125" spans="1:12" x14ac:dyDescent="0.35">
      <c r="A125" t="s">
        <v>49</v>
      </c>
      <c r="B125" t="s">
        <v>23</v>
      </c>
      <c r="C125">
        <v>0</v>
      </c>
      <c r="D125">
        <v>18.449270833333223</v>
      </c>
      <c r="E125">
        <v>41.2756249999997</v>
      </c>
      <c r="F125">
        <v>2050</v>
      </c>
      <c r="G125" t="s">
        <v>164</v>
      </c>
      <c r="H125" t="s">
        <v>166</v>
      </c>
      <c r="I125" t="s">
        <v>33</v>
      </c>
      <c r="J125">
        <f t="shared" ref="J125:J188" si="59">D125-C125</f>
        <v>18.449270833333223</v>
      </c>
      <c r="K125">
        <f t="shared" ref="K125:K188" si="60">E125-D125</f>
        <v>22.826354166666476</v>
      </c>
      <c r="L125" t="str">
        <f>VLOOKUP(A125,Countries!$H$1:$J$43,3)</f>
        <v>4-Southern Europe</v>
      </c>
    </row>
    <row r="126" spans="1:12" x14ac:dyDescent="0.35">
      <c r="A126" t="s">
        <v>50</v>
      </c>
      <c r="B126" t="s">
        <v>23</v>
      </c>
      <c r="C126">
        <v>-10.03504305708455</v>
      </c>
      <c r="D126">
        <v>17.70925053101961</v>
      </c>
      <c r="E126">
        <v>76.072641323336228</v>
      </c>
      <c r="F126">
        <v>2050</v>
      </c>
      <c r="G126" t="s">
        <v>164</v>
      </c>
      <c r="H126" t="s">
        <v>166</v>
      </c>
      <c r="I126" t="s">
        <v>33</v>
      </c>
      <c r="J126">
        <f t="shared" si="59"/>
        <v>27.74429358810416</v>
      </c>
      <c r="K126">
        <f t="shared" si="60"/>
        <v>58.363390792316622</v>
      </c>
      <c r="L126" t="str">
        <f>VLOOKUP(A126,Countries!$H$1:$J$43,3)</f>
        <v>3-Central Europe</v>
      </c>
    </row>
    <row r="127" spans="1:12" x14ac:dyDescent="0.35">
      <c r="A127" t="s">
        <v>38</v>
      </c>
      <c r="B127" t="s">
        <v>15</v>
      </c>
      <c r="C127">
        <v>-15.000000000000002</v>
      </c>
      <c r="D127">
        <v>-10.000000000000004</v>
      </c>
      <c r="E127">
        <v>-5.0000000000000044</v>
      </c>
      <c r="F127">
        <v>2050</v>
      </c>
      <c r="G127" t="s">
        <v>164</v>
      </c>
      <c r="H127" t="s">
        <v>98</v>
      </c>
      <c r="I127" t="s">
        <v>99</v>
      </c>
      <c r="J127">
        <f t="shared" si="59"/>
        <v>4.9999999999999982</v>
      </c>
      <c r="K127">
        <f t="shared" si="60"/>
        <v>4.9999999999999991</v>
      </c>
      <c r="L127" t="str">
        <f>VLOOKUP(A127,Countries!$H$1:$J$43,3)</f>
        <v>2-Northern Europe</v>
      </c>
    </row>
    <row r="128" spans="1:12" x14ac:dyDescent="0.35">
      <c r="A128" t="s">
        <v>52</v>
      </c>
      <c r="B128" t="s">
        <v>23</v>
      </c>
      <c r="C128">
        <v>7.1001098854281741</v>
      </c>
      <c r="D128">
        <v>28.006997266138072</v>
      </c>
      <c r="E128">
        <v>53.941832311442596</v>
      </c>
      <c r="F128">
        <v>2050</v>
      </c>
      <c r="G128" t="s">
        <v>164</v>
      </c>
      <c r="H128" t="s">
        <v>166</v>
      </c>
      <c r="I128" t="s">
        <v>33</v>
      </c>
      <c r="J128">
        <f t="shared" si="59"/>
        <v>20.906887380709897</v>
      </c>
      <c r="K128">
        <f t="shared" si="60"/>
        <v>25.934835045304524</v>
      </c>
      <c r="L128" t="str">
        <f>VLOOKUP(A128,Countries!$H$1:$J$43,3)</f>
        <v>3-Central Europe</v>
      </c>
    </row>
    <row r="129" spans="1:12" x14ac:dyDescent="0.35">
      <c r="A129" t="s">
        <v>53</v>
      </c>
      <c r="B129" t="s">
        <v>23</v>
      </c>
      <c r="C129">
        <v>1.227408084105176</v>
      </c>
      <c r="D129">
        <v>31.765099297911636</v>
      </c>
      <c r="E129">
        <v>95.318916569580708</v>
      </c>
      <c r="F129">
        <v>2050</v>
      </c>
      <c r="G129" t="s">
        <v>164</v>
      </c>
      <c r="H129" t="s">
        <v>166</v>
      </c>
      <c r="I129" t="s">
        <v>33</v>
      </c>
      <c r="J129">
        <f t="shared" si="59"/>
        <v>30.537691213806461</v>
      </c>
      <c r="K129">
        <f t="shared" si="60"/>
        <v>63.553817271669075</v>
      </c>
      <c r="L129" t="str">
        <f>VLOOKUP(A129,Countries!$H$1:$J$43,3)</f>
        <v>4-Southern Europe</v>
      </c>
    </row>
    <row r="130" spans="1:12" x14ac:dyDescent="0.35">
      <c r="A130" t="s">
        <v>54</v>
      </c>
      <c r="B130" t="s">
        <v>23</v>
      </c>
      <c r="C130">
        <v>-10.507391401957566</v>
      </c>
      <c r="D130">
        <v>6.3900775575645783</v>
      </c>
      <c r="E130">
        <v>27.319310196653017</v>
      </c>
      <c r="F130">
        <v>2050</v>
      </c>
      <c r="G130" t="s">
        <v>164</v>
      </c>
      <c r="H130" t="s">
        <v>166</v>
      </c>
      <c r="I130" t="s">
        <v>33</v>
      </c>
      <c r="J130">
        <f t="shared" si="59"/>
        <v>16.897468959522143</v>
      </c>
      <c r="K130">
        <f t="shared" si="60"/>
        <v>20.92923263908844</v>
      </c>
      <c r="L130" t="str">
        <f>VLOOKUP(A130,Countries!$H$1:$J$43,3)</f>
        <v>3-Central Europe</v>
      </c>
    </row>
    <row r="131" spans="1:12" x14ac:dyDescent="0.35">
      <c r="A131" t="s">
        <v>38</v>
      </c>
      <c r="B131" t="s">
        <v>15</v>
      </c>
      <c r="C131">
        <v>-9.5238095238095308</v>
      </c>
      <c r="D131">
        <v>-9.01722391084094</v>
      </c>
      <c r="E131">
        <v>-8.5106382978723474</v>
      </c>
      <c r="F131">
        <v>2050</v>
      </c>
      <c r="G131" t="s">
        <v>164</v>
      </c>
      <c r="H131" t="s">
        <v>98</v>
      </c>
      <c r="I131" t="s">
        <v>101</v>
      </c>
      <c r="J131">
        <f t="shared" si="59"/>
        <v>0.50658561296859084</v>
      </c>
      <c r="K131">
        <f t="shared" si="60"/>
        <v>0.50658561296859261</v>
      </c>
      <c r="L131" t="str">
        <f>VLOOKUP(A131,Countries!$H$1:$J$43,3)</f>
        <v>2-Northern Europe</v>
      </c>
    </row>
    <row r="132" spans="1:12" x14ac:dyDescent="0.35">
      <c r="A132" t="s">
        <v>56</v>
      </c>
      <c r="B132" t="s">
        <v>23</v>
      </c>
      <c r="C132">
        <v>-17.150745793315096</v>
      </c>
      <c r="D132">
        <v>2.1712771584400823</v>
      </c>
      <c r="E132">
        <v>26.31590950067223</v>
      </c>
      <c r="F132">
        <v>2050</v>
      </c>
      <c r="G132" t="s">
        <v>164</v>
      </c>
      <c r="H132" t="s">
        <v>166</v>
      </c>
      <c r="I132" t="s">
        <v>33</v>
      </c>
      <c r="J132">
        <f t="shared" si="59"/>
        <v>19.32202295175518</v>
      </c>
      <c r="K132">
        <f t="shared" si="60"/>
        <v>24.14463234223215</v>
      </c>
      <c r="L132" t="str">
        <f>VLOOKUP(A132,Countries!$H$1:$J$43,3)</f>
        <v>4-Southern Europe</v>
      </c>
    </row>
    <row r="133" spans="1:12" x14ac:dyDescent="0.35">
      <c r="A133" t="s">
        <v>57</v>
      </c>
      <c r="B133" t="s">
        <v>23</v>
      </c>
      <c r="C133">
        <v>-5.5693528902847813</v>
      </c>
      <c r="D133">
        <v>12.168329933007996</v>
      </c>
      <c r="E133">
        <v>34.132933592697412</v>
      </c>
      <c r="F133">
        <v>2050</v>
      </c>
      <c r="G133" t="s">
        <v>164</v>
      </c>
      <c r="H133" t="s">
        <v>166</v>
      </c>
      <c r="I133" t="s">
        <v>33</v>
      </c>
      <c r="J133">
        <f t="shared" si="59"/>
        <v>17.737682823292779</v>
      </c>
      <c r="K133">
        <f t="shared" si="60"/>
        <v>21.964603659689416</v>
      </c>
      <c r="L133" t="str">
        <f>VLOOKUP(A133,Countries!$H$1:$J$43,3)</f>
        <v>3-Central Europe</v>
      </c>
    </row>
    <row r="134" spans="1:12" x14ac:dyDescent="0.35">
      <c r="A134" t="s">
        <v>38</v>
      </c>
      <c r="B134" t="s">
        <v>15</v>
      </c>
      <c r="C134">
        <v>-9.9999999999999982</v>
      </c>
      <c r="D134">
        <v>-8.7499999999999964</v>
      </c>
      <c r="E134">
        <v>-7.4999999999999956</v>
      </c>
      <c r="F134">
        <v>2020</v>
      </c>
      <c r="G134" t="s">
        <v>164</v>
      </c>
      <c r="H134" t="s">
        <v>98</v>
      </c>
      <c r="I134" t="s">
        <v>99</v>
      </c>
      <c r="J134">
        <f t="shared" si="59"/>
        <v>1.2500000000000018</v>
      </c>
      <c r="K134">
        <f t="shared" si="60"/>
        <v>1.2500000000000009</v>
      </c>
      <c r="L134" t="str">
        <f>VLOOKUP(A134,Countries!$H$1:$J$43,3)</f>
        <v>2-Northern Europe</v>
      </c>
    </row>
    <row r="135" spans="1:12" x14ac:dyDescent="0.35">
      <c r="A135" t="s">
        <v>59</v>
      </c>
      <c r="B135" t="s">
        <v>12</v>
      </c>
      <c r="C135">
        <v>11.7</v>
      </c>
      <c r="D135">
        <v>26.4</v>
      </c>
      <c r="E135">
        <v>50.7</v>
      </c>
      <c r="F135">
        <v>2080</v>
      </c>
      <c r="G135" t="s">
        <v>164</v>
      </c>
      <c r="H135" t="s">
        <v>87</v>
      </c>
      <c r="I135" t="s">
        <v>18</v>
      </c>
      <c r="J135">
        <f t="shared" si="59"/>
        <v>14.7</v>
      </c>
      <c r="K135">
        <f t="shared" si="60"/>
        <v>24.300000000000004</v>
      </c>
      <c r="L135" t="str">
        <f>VLOOKUP(A135,Countries!$H$1:$J$43,3)</f>
        <v>4-Southern Europe</v>
      </c>
    </row>
    <row r="136" spans="1:12" x14ac:dyDescent="0.35">
      <c r="A136" t="s">
        <v>38</v>
      </c>
      <c r="B136" t="s">
        <v>15</v>
      </c>
      <c r="C136">
        <v>-9.5238095238095308</v>
      </c>
      <c r="D136">
        <v>-7.9533941236068912</v>
      </c>
      <c r="E136">
        <v>-6.3829787234042508</v>
      </c>
      <c r="F136">
        <v>2020</v>
      </c>
      <c r="G136" t="s">
        <v>79</v>
      </c>
      <c r="H136" t="s">
        <v>98</v>
      </c>
      <c r="I136" t="s">
        <v>101</v>
      </c>
      <c r="J136">
        <f t="shared" si="59"/>
        <v>1.5704154002026396</v>
      </c>
      <c r="K136">
        <f t="shared" si="60"/>
        <v>1.5704154002026405</v>
      </c>
      <c r="L136" t="str">
        <f>VLOOKUP(A136,Countries!$H$1:$J$43,3)</f>
        <v>2-Northern Europe</v>
      </c>
    </row>
    <row r="137" spans="1:12" x14ac:dyDescent="0.35">
      <c r="A137" t="s">
        <v>38</v>
      </c>
      <c r="B137" t="s">
        <v>15</v>
      </c>
      <c r="C137">
        <v>-9.5238095238095308</v>
      </c>
      <c r="D137">
        <v>-7.9533941236068912</v>
      </c>
      <c r="E137">
        <v>-6.3829787234042508</v>
      </c>
      <c r="F137">
        <v>2020</v>
      </c>
      <c r="G137" t="s">
        <v>164</v>
      </c>
      <c r="H137" t="s">
        <v>98</v>
      </c>
      <c r="I137" t="s">
        <v>101</v>
      </c>
      <c r="J137">
        <f t="shared" si="59"/>
        <v>1.5704154002026396</v>
      </c>
      <c r="K137">
        <f t="shared" si="60"/>
        <v>1.5704154002026405</v>
      </c>
      <c r="L137" t="str">
        <f>VLOOKUP(A137,Countries!$H$1:$J$43,3)</f>
        <v>2-Northern Europe</v>
      </c>
    </row>
    <row r="138" spans="1:12" x14ac:dyDescent="0.35">
      <c r="A138" t="s">
        <v>38</v>
      </c>
      <c r="B138" t="s">
        <v>15</v>
      </c>
      <c r="C138">
        <v>-9.9999999999999982</v>
      </c>
      <c r="D138">
        <v>-7.5000000000000018</v>
      </c>
      <c r="E138">
        <v>-5.0000000000000044</v>
      </c>
      <c r="F138">
        <v>2020</v>
      </c>
      <c r="G138" t="s">
        <v>79</v>
      </c>
      <c r="H138" t="s">
        <v>98</v>
      </c>
      <c r="I138" t="s">
        <v>99</v>
      </c>
      <c r="J138">
        <f t="shared" si="59"/>
        <v>2.4999999999999964</v>
      </c>
      <c r="K138">
        <f t="shared" si="60"/>
        <v>2.4999999999999973</v>
      </c>
      <c r="L138" t="str">
        <f>VLOOKUP(A138,Countries!$H$1:$J$43,3)</f>
        <v>2-Northern Europe</v>
      </c>
    </row>
    <row r="139" spans="1:12" x14ac:dyDescent="0.35">
      <c r="A139" t="s">
        <v>38</v>
      </c>
      <c r="B139" t="s">
        <v>15</v>
      </c>
      <c r="C139">
        <v>-9.5238095238095308</v>
      </c>
      <c r="D139">
        <v>-5.8257345491388133</v>
      </c>
      <c r="E139">
        <v>-2.1276595744680966</v>
      </c>
      <c r="F139">
        <v>2050</v>
      </c>
      <c r="G139" t="s">
        <v>79</v>
      </c>
      <c r="H139" t="s">
        <v>98</v>
      </c>
      <c r="I139" t="s">
        <v>101</v>
      </c>
      <c r="J139">
        <f t="shared" si="59"/>
        <v>3.6980749746707176</v>
      </c>
      <c r="K139">
        <f t="shared" si="60"/>
        <v>3.6980749746707167</v>
      </c>
      <c r="L139" t="str">
        <f>VLOOKUP(A139,Countries!$H$1:$J$43,3)</f>
        <v>2-Northern Europe</v>
      </c>
    </row>
    <row r="140" spans="1:12" x14ac:dyDescent="0.35">
      <c r="A140" t="s">
        <v>38</v>
      </c>
      <c r="B140" t="s">
        <v>15</v>
      </c>
      <c r="C140">
        <v>-6.2499999999999964</v>
      </c>
      <c r="D140">
        <v>-5.298913043478251</v>
      </c>
      <c r="E140">
        <v>-4.3478260869565064</v>
      </c>
      <c r="F140">
        <v>2050</v>
      </c>
      <c r="G140" t="s">
        <v>164</v>
      </c>
      <c r="H140" t="s">
        <v>98</v>
      </c>
      <c r="I140" t="s">
        <v>99</v>
      </c>
      <c r="J140">
        <f t="shared" si="59"/>
        <v>0.95108695652174546</v>
      </c>
      <c r="K140">
        <f t="shared" si="60"/>
        <v>0.95108695652174458</v>
      </c>
      <c r="L140" t="str">
        <f>VLOOKUP(A140,Countries!$H$1:$J$43,3)</f>
        <v>2-Northern Europe</v>
      </c>
    </row>
    <row r="141" spans="1:12" x14ac:dyDescent="0.35">
      <c r="A141" t="s">
        <v>38</v>
      </c>
      <c r="B141" t="s">
        <v>15</v>
      </c>
      <c r="C141">
        <v>-4.2553191489361737</v>
      </c>
      <c r="D141">
        <v>-4.2553191489361737</v>
      </c>
      <c r="E141">
        <v>-4.2553191489361737</v>
      </c>
      <c r="F141">
        <v>2080</v>
      </c>
      <c r="G141" t="s">
        <v>164</v>
      </c>
      <c r="H141" t="s">
        <v>98</v>
      </c>
      <c r="I141" t="s">
        <v>101</v>
      </c>
      <c r="J141">
        <f t="shared" si="59"/>
        <v>0</v>
      </c>
      <c r="K141">
        <f t="shared" si="60"/>
        <v>0</v>
      </c>
      <c r="L141" t="str">
        <f>VLOOKUP(A141,Countries!$H$1:$J$43,3)</f>
        <v>2-Northern Europe</v>
      </c>
    </row>
    <row r="142" spans="1:12" x14ac:dyDescent="0.35">
      <c r="A142" t="s">
        <v>38</v>
      </c>
      <c r="B142" t="s">
        <v>15</v>
      </c>
      <c r="C142">
        <v>-4.2553191489361737</v>
      </c>
      <c r="D142">
        <v>-3.3181357649442837</v>
      </c>
      <c r="E142">
        <v>-2.3809523809523938</v>
      </c>
      <c r="F142">
        <v>2080</v>
      </c>
      <c r="G142" t="s">
        <v>79</v>
      </c>
      <c r="H142" t="s">
        <v>98</v>
      </c>
      <c r="I142" t="s">
        <v>101</v>
      </c>
      <c r="J142">
        <f t="shared" si="59"/>
        <v>0.93718338399188994</v>
      </c>
      <c r="K142">
        <f t="shared" si="60"/>
        <v>0.93718338399188994</v>
      </c>
      <c r="L142" t="str">
        <f>VLOOKUP(A142,Countries!$H$1:$J$43,3)</f>
        <v>2-Northern Europe</v>
      </c>
    </row>
    <row r="143" spans="1:12" x14ac:dyDescent="0.35">
      <c r="A143" t="s">
        <v>38</v>
      </c>
      <c r="B143" t="s">
        <v>15</v>
      </c>
      <c r="C143">
        <v>-6.2499999999999964</v>
      </c>
      <c r="D143">
        <v>-3.1249999999999982</v>
      </c>
      <c r="E143">
        <v>0</v>
      </c>
      <c r="F143">
        <v>2050</v>
      </c>
      <c r="G143" t="s">
        <v>79</v>
      </c>
      <c r="H143" t="s">
        <v>98</v>
      </c>
      <c r="I143" t="s">
        <v>99</v>
      </c>
      <c r="J143">
        <f t="shared" si="59"/>
        <v>3.1249999999999982</v>
      </c>
      <c r="K143">
        <f t="shared" si="60"/>
        <v>3.1249999999999982</v>
      </c>
      <c r="L143" t="str">
        <f>VLOOKUP(A143,Countries!$H$1:$J$43,3)</f>
        <v>2-Northern Europe</v>
      </c>
    </row>
    <row r="144" spans="1:12" x14ac:dyDescent="0.35">
      <c r="A144" t="s">
        <v>38</v>
      </c>
      <c r="B144" t="s">
        <v>15</v>
      </c>
      <c r="C144">
        <v>-2.1739130434782532</v>
      </c>
      <c r="D144">
        <v>-2.1286231884057898</v>
      </c>
      <c r="E144">
        <v>-2.0833333333333259</v>
      </c>
      <c r="F144">
        <v>2020</v>
      </c>
      <c r="G144" t="s">
        <v>164</v>
      </c>
      <c r="H144" t="s">
        <v>98</v>
      </c>
      <c r="I144" t="s">
        <v>99</v>
      </c>
      <c r="J144">
        <f t="shared" si="59"/>
        <v>4.5289855072463414E-2</v>
      </c>
      <c r="K144">
        <f t="shared" si="60"/>
        <v>4.5289855072463858E-2</v>
      </c>
      <c r="L144" t="str">
        <f>VLOOKUP(A144,Countries!$H$1:$J$43,3)</f>
        <v>2-Northern Europe</v>
      </c>
    </row>
    <row r="145" spans="1:12" x14ac:dyDescent="0.35">
      <c r="A145" t="s">
        <v>38</v>
      </c>
      <c r="B145" t="s">
        <v>15</v>
      </c>
      <c r="C145">
        <v>-2.0833333333333259</v>
      </c>
      <c r="D145">
        <v>-1.041666666666663</v>
      </c>
      <c r="E145">
        <v>0</v>
      </c>
      <c r="F145">
        <v>2020</v>
      </c>
      <c r="G145" t="s">
        <v>79</v>
      </c>
      <c r="H145" t="s">
        <v>98</v>
      </c>
      <c r="I145" t="s">
        <v>99</v>
      </c>
      <c r="J145">
        <f t="shared" si="59"/>
        <v>1.041666666666663</v>
      </c>
      <c r="K145">
        <f t="shared" si="60"/>
        <v>1.041666666666663</v>
      </c>
      <c r="L145" t="str">
        <f>VLOOKUP(A145,Countries!$H$1:$J$43,3)</f>
        <v>2-Northern Europe</v>
      </c>
    </row>
    <row r="146" spans="1:12" x14ac:dyDescent="0.35">
      <c r="A146" t="s">
        <v>38</v>
      </c>
      <c r="B146" t="s">
        <v>15</v>
      </c>
      <c r="C146">
        <v>-1.538461538461533</v>
      </c>
      <c r="D146">
        <v>-0.7692307692307665</v>
      </c>
      <c r="E146">
        <v>0</v>
      </c>
      <c r="F146">
        <v>2080</v>
      </c>
      <c r="G146" t="s">
        <v>79</v>
      </c>
      <c r="H146" t="s">
        <v>98</v>
      </c>
      <c r="I146" t="s">
        <v>101</v>
      </c>
      <c r="J146">
        <f t="shared" si="59"/>
        <v>0.7692307692307665</v>
      </c>
      <c r="K146">
        <f t="shared" si="60"/>
        <v>0.7692307692307665</v>
      </c>
      <c r="L146" t="str">
        <f>VLOOKUP(A146,Countries!$H$1:$J$43,3)</f>
        <v>2-Northern Europe</v>
      </c>
    </row>
    <row r="147" spans="1:12" x14ac:dyDescent="0.35">
      <c r="A147" t="s">
        <v>38</v>
      </c>
      <c r="B147" t="s">
        <v>15</v>
      </c>
      <c r="C147">
        <v>-1.538461538461533</v>
      </c>
      <c r="D147">
        <v>0</v>
      </c>
      <c r="E147">
        <v>1.538461538461533</v>
      </c>
      <c r="F147">
        <v>2080</v>
      </c>
      <c r="G147" t="s">
        <v>164</v>
      </c>
      <c r="H147" t="s">
        <v>98</v>
      </c>
      <c r="I147" t="s">
        <v>101</v>
      </c>
      <c r="J147">
        <f t="shared" si="59"/>
        <v>1.538461538461533</v>
      </c>
      <c r="K147">
        <f t="shared" si="60"/>
        <v>1.538461538461533</v>
      </c>
      <c r="L147" t="str">
        <f>VLOOKUP(A147,Countries!$H$1:$J$43,3)</f>
        <v>2-Northern Europe</v>
      </c>
    </row>
    <row r="148" spans="1:12" x14ac:dyDescent="0.35">
      <c r="A148" t="s">
        <v>38</v>
      </c>
      <c r="B148" t="s">
        <v>15</v>
      </c>
      <c r="C148">
        <v>1.538461538461533</v>
      </c>
      <c r="D148">
        <v>2.3076923076923062</v>
      </c>
      <c r="E148">
        <v>3.0769230769230793</v>
      </c>
      <c r="F148">
        <v>2050</v>
      </c>
      <c r="G148" t="s">
        <v>164</v>
      </c>
      <c r="H148" t="s">
        <v>98</v>
      </c>
      <c r="I148" t="s">
        <v>101</v>
      </c>
      <c r="J148">
        <f t="shared" si="59"/>
        <v>0.76923076923077316</v>
      </c>
      <c r="K148">
        <f t="shared" si="60"/>
        <v>0.76923076923077316</v>
      </c>
      <c r="L148" t="str">
        <f>VLOOKUP(A148,Countries!$H$1:$J$43,3)</f>
        <v>2-Northern Europe</v>
      </c>
    </row>
    <row r="149" spans="1:12" x14ac:dyDescent="0.35">
      <c r="A149" t="s">
        <v>38</v>
      </c>
      <c r="B149" t="s">
        <v>15</v>
      </c>
      <c r="C149">
        <v>1.538461538461533</v>
      </c>
      <c r="D149">
        <v>3.0080367393800187</v>
      </c>
      <c r="E149">
        <v>4.4776119402985044</v>
      </c>
      <c r="F149">
        <v>2050</v>
      </c>
      <c r="G149" t="s">
        <v>79</v>
      </c>
      <c r="H149" t="s">
        <v>98</v>
      </c>
      <c r="I149" t="s">
        <v>101</v>
      </c>
      <c r="J149">
        <f t="shared" si="59"/>
        <v>1.4695752009184857</v>
      </c>
      <c r="K149">
        <f t="shared" si="60"/>
        <v>1.4695752009184857</v>
      </c>
      <c r="L149" t="str">
        <f>VLOOKUP(A149,Countries!$H$1:$J$43,3)</f>
        <v>2-Northern Europe</v>
      </c>
    </row>
    <row r="150" spans="1:12" x14ac:dyDescent="0.35">
      <c r="A150" t="s">
        <v>38</v>
      </c>
      <c r="B150" t="s">
        <v>15</v>
      </c>
      <c r="C150">
        <v>3.0769230769230793</v>
      </c>
      <c r="D150">
        <v>3.7772675086107919</v>
      </c>
      <c r="E150">
        <v>4.4776119402985044</v>
      </c>
      <c r="F150">
        <v>2020</v>
      </c>
      <c r="G150" t="s">
        <v>79</v>
      </c>
      <c r="H150" t="s">
        <v>98</v>
      </c>
      <c r="I150" t="s">
        <v>101</v>
      </c>
      <c r="J150">
        <f t="shared" si="59"/>
        <v>0.70034443168771254</v>
      </c>
      <c r="K150">
        <f t="shared" si="60"/>
        <v>0.70034443168771254</v>
      </c>
      <c r="L150" t="str">
        <f>VLOOKUP(A150,Countries!$H$1:$J$43,3)</f>
        <v>2-Northern Europe</v>
      </c>
    </row>
    <row r="151" spans="1:12" x14ac:dyDescent="0.35">
      <c r="A151" t="s">
        <v>38</v>
      </c>
      <c r="B151" t="s">
        <v>15</v>
      </c>
      <c r="C151">
        <v>3.0769230769230793</v>
      </c>
      <c r="D151">
        <v>3.8461538461538463</v>
      </c>
      <c r="E151">
        <v>4.6153846153846132</v>
      </c>
      <c r="F151">
        <v>2020</v>
      </c>
      <c r="G151" t="s">
        <v>164</v>
      </c>
      <c r="H151" t="s">
        <v>98</v>
      </c>
      <c r="I151" t="s">
        <v>101</v>
      </c>
      <c r="J151">
        <f t="shared" si="59"/>
        <v>0.76923076923076694</v>
      </c>
      <c r="K151">
        <f t="shared" si="60"/>
        <v>0.76923076923076694</v>
      </c>
      <c r="L151" t="str">
        <f>VLOOKUP(A151,Countries!$H$1:$J$43,3)</f>
        <v>2-Northern Europe</v>
      </c>
    </row>
    <row r="152" spans="1:12" x14ac:dyDescent="0.35">
      <c r="A152" t="s">
        <v>38</v>
      </c>
      <c r="B152" t="s">
        <v>15</v>
      </c>
      <c r="C152">
        <v>3.0769230769230793</v>
      </c>
      <c r="D152">
        <v>3.8461538461538463</v>
      </c>
      <c r="E152">
        <v>4.6153846153846132</v>
      </c>
      <c r="F152">
        <v>2050</v>
      </c>
      <c r="G152" t="s">
        <v>164</v>
      </c>
      <c r="H152" t="s">
        <v>98</v>
      </c>
      <c r="I152" t="s">
        <v>101</v>
      </c>
      <c r="J152">
        <f t="shared" si="59"/>
        <v>0.76923076923076694</v>
      </c>
      <c r="K152">
        <f t="shared" si="60"/>
        <v>0.76923076923076694</v>
      </c>
      <c r="L152" t="str">
        <f>VLOOKUP(A152,Countries!$H$1:$J$43,3)</f>
        <v>2-Northern Europe</v>
      </c>
    </row>
    <row r="153" spans="1:12" x14ac:dyDescent="0.35">
      <c r="A153" t="s">
        <v>38</v>
      </c>
      <c r="B153" t="s">
        <v>15</v>
      </c>
      <c r="C153">
        <v>3.0769230769230793</v>
      </c>
      <c r="D153">
        <v>4.523536165327207</v>
      </c>
      <c r="E153">
        <v>5.9701492537313348</v>
      </c>
      <c r="F153">
        <v>2050</v>
      </c>
      <c r="G153" t="s">
        <v>79</v>
      </c>
      <c r="H153" t="s">
        <v>98</v>
      </c>
      <c r="I153" t="s">
        <v>101</v>
      </c>
      <c r="J153">
        <f t="shared" si="59"/>
        <v>1.4466130884041277</v>
      </c>
      <c r="K153">
        <f t="shared" si="60"/>
        <v>1.4466130884041277</v>
      </c>
      <c r="L153" t="str">
        <f>VLOOKUP(A153,Countries!$H$1:$J$43,3)</f>
        <v>2-Northern Europe</v>
      </c>
    </row>
    <row r="154" spans="1:12" x14ac:dyDescent="0.35">
      <c r="A154" t="s">
        <v>38</v>
      </c>
      <c r="B154" t="s">
        <v>15</v>
      </c>
      <c r="C154">
        <v>-4</v>
      </c>
      <c r="D154">
        <v>6.5</v>
      </c>
      <c r="E154">
        <v>17</v>
      </c>
      <c r="F154">
        <v>2050</v>
      </c>
      <c r="G154" t="s">
        <v>164</v>
      </c>
      <c r="H154" t="s">
        <v>87</v>
      </c>
      <c r="I154" t="s">
        <v>18</v>
      </c>
      <c r="J154">
        <f t="shared" si="59"/>
        <v>10.5</v>
      </c>
      <c r="K154">
        <f t="shared" si="60"/>
        <v>10.5</v>
      </c>
      <c r="L154" t="str">
        <f>VLOOKUP(A154,Countries!$H$1:$J$43,3)</f>
        <v>2-Northern Europe</v>
      </c>
    </row>
    <row r="155" spans="1:12" x14ac:dyDescent="0.35">
      <c r="A155" t="s">
        <v>38</v>
      </c>
      <c r="B155" t="s">
        <v>17</v>
      </c>
      <c r="C155">
        <v>17</v>
      </c>
      <c r="D155">
        <v>18</v>
      </c>
      <c r="E155">
        <v>19</v>
      </c>
      <c r="F155">
        <v>2020</v>
      </c>
      <c r="G155" t="s">
        <v>13</v>
      </c>
      <c r="H155" t="s">
        <v>21</v>
      </c>
      <c r="I155" t="s">
        <v>18</v>
      </c>
      <c r="J155">
        <f t="shared" si="59"/>
        <v>1</v>
      </c>
      <c r="K155">
        <f t="shared" si="60"/>
        <v>1</v>
      </c>
      <c r="L155" t="str">
        <f>VLOOKUP(A155,Countries!$H$1:$J$43,3)</f>
        <v>2-Northern Europe</v>
      </c>
    </row>
    <row r="156" spans="1:12" x14ac:dyDescent="0.35">
      <c r="A156" t="s">
        <v>38</v>
      </c>
      <c r="B156" t="s">
        <v>17</v>
      </c>
      <c r="C156">
        <v>26</v>
      </c>
      <c r="D156">
        <v>30.5</v>
      </c>
      <c r="E156">
        <v>35</v>
      </c>
      <c r="F156">
        <v>2050</v>
      </c>
      <c r="G156" t="s">
        <v>13</v>
      </c>
      <c r="H156" t="s">
        <v>21</v>
      </c>
      <c r="I156" t="s">
        <v>18</v>
      </c>
      <c r="J156">
        <f t="shared" si="59"/>
        <v>4.5</v>
      </c>
      <c r="K156">
        <f t="shared" si="60"/>
        <v>4.5</v>
      </c>
      <c r="L156" t="str">
        <f>VLOOKUP(A156,Countries!$H$1:$J$43,3)</f>
        <v>2-Northern Europe</v>
      </c>
    </row>
    <row r="157" spans="1:12" x14ac:dyDescent="0.35">
      <c r="A157" t="s">
        <v>38</v>
      </c>
      <c r="B157" t="s">
        <v>17</v>
      </c>
      <c r="C157">
        <v>37</v>
      </c>
      <c r="D157">
        <v>50</v>
      </c>
      <c r="E157">
        <v>63</v>
      </c>
      <c r="F157">
        <v>2080</v>
      </c>
      <c r="G157" t="s">
        <v>13</v>
      </c>
      <c r="H157" t="s">
        <v>21</v>
      </c>
      <c r="I157" t="s">
        <v>18</v>
      </c>
      <c r="J157">
        <f t="shared" si="59"/>
        <v>13</v>
      </c>
      <c r="K157">
        <f t="shared" si="60"/>
        <v>13</v>
      </c>
      <c r="L157" t="str">
        <f>VLOOKUP(A157,Countries!$H$1:$J$43,3)</f>
        <v>2-Northern Europe</v>
      </c>
    </row>
    <row r="158" spans="1:12" x14ac:dyDescent="0.35">
      <c r="A158" t="s">
        <v>38</v>
      </c>
      <c r="B158" t="s">
        <v>23</v>
      </c>
      <c r="C158">
        <v>-7</v>
      </c>
      <c r="D158">
        <v>2.25</v>
      </c>
      <c r="E158">
        <v>11</v>
      </c>
      <c r="F158">
        <v>2050</v>
      </c>
      <c r="G158" t="s">
        <v>164</v>
      </c>
      <c r="H158" t="s">
        <v>87</v>
      </c>
      <c r="I158" t="s">
        <v>18</v>
      </c>
      <c r="J158">
        <f t="shared" si="59"/>
        <v>9.25</v>
      </c>
      <c r="K158">
        <f t="shared" si="60"/>
        <v>8.75</v>
      </c>
      <c r="L158" t="str">
        <f>VLOOKUP(A158,Countries!$H$1:$J$43,3)</f>
        <v>2-Northern Europe</v>
      </c>
    </row>
    <row r="159" spans="1:12" x14ac:dyDescent="0.35">
      <c r="A159" t="s">
        <v>38</v>
      </c>
      <c r="B159" t="s">
        <v>23</v>
      </c>
      <c r="C159">
        <v>7.6923076923077041</v>
      </c>
      <c r="D159">
        <v>7.6923076923077041</v>
      </c>
      <c r="E159">
        <v>7.6923076923077041</v>
      </c>
      <c r="F159">
        <v>2020</v>
      </c>
      <c r="G159" t="s">
        <v>164</v>
      </c>
      <c r="H159" t="s">
        <v>98</v>
      </c>
      <c r="I159" t="s">
        <v>99</v>
      </c>
      <c r="J159">
        <f t="shared" si="59"/>
        <v>0</v>
      </c>
      <c r="K159">
        <f t="shared" si="60"/>
        <v>0</v>
      </c>
      <c r="L159" t="str">
        <f>VLOOKUP(A159,Countries!$H$1:$J$43,3)</f>
        <v>2-Northern Europe</v>
      </c>
    </row>
    <row r="160" spans="1:12" x14ac:dyDescent="0.35">
      <c r="A160" t="s">
        <v>38</v>
      </c>
      <c r="B160" t="s">
        <v>23</v>
      </c>
      <c r="C160">
        <v>7.6923076923077041</v>
      </c>
      <c r="D160">
        <v>9.2383107088989576</v>
      </c>
      <c r="E160">
        <v>10.784313725490211</v>
      </c>
      <c r="F160">
        <v>2020</v>
      </c>
      <c r="G160" t="s">
        <v>79</v>
      </c>
      <c r="H160" t="s">
        <v>98</v>
      </c>
      <c r="I160" t="s">
        <v>99</v>
      </c>
      <c r="J160">
        <f t="shared" si="59"/>
        <v>1.5460030165912535</v>
      </c>
      <c r="K160">
        <f t="shared" si="60"/>
        <v>1.5460030165912535</v>
      </c>
      <c r="L160" t="str">
        <f>VLOOKUP(A160,Countries!$H$1:$J$43,3)</f>
        <v>2-Northern Europe</v>
      </c>
    </row>
    <row r="161" spans="1:12" x14ac:dyDescent="0.35">
      <c r="A161" t="s">
        <v>42</v>
      </c>
      <c r="B161" t="s">
        <v>12</v>
      </c>
      <c r="C161">
        <v>6</v>
      </c>
      <c r="D161">
        <v>7</v>
      </c>
      <c r="E161">
        <v>8</v>
      </c>
      <c r="F161">
        <v>2020</v>
      </c>
      <c r="G161" t="s">
        <v>13</v>
      </c>
      <c r="H161" t="s">
        <v>21</v>
      </c>
      <c r="I161" t="s">
        <v>18</v>
      </c>
      <c r="J161">
        <f t="shared" si="59"/>
        <v>1</v>
      </c>
      <c r="K161">
        <f t="shared" si="60"/>
        <v>1</v>
      </c>
      <c r="L161" t="str">
        <f>VLOOKUP(A161,Countries!$H$1:$J$43,3)</f>
        <v>3-Central Europe</v>
      </c>
    </row>
    <row r="162" spans="1:12" x14ac:dyDescent="0.35">
      <c r="A162" t="s">
        <v>34</v>
      </c>
      <c r="B162" t="s">
        <v>12</v>
      </c>
      <c r="C162">
        <v>3</v>
      </c>
      <c r="D162">
        <v>4</v>
      </c>
      <c r="E162">
        <v>5</v>
      </c>
      <c r="F162">
        <v>2020</v>
      </c>
      <c r="G162" t="s">
        <v>13</v>
      </c>
      <c r="H162" t="s">
        <v>21</v>
      </c>
      <c r="I162" t="s">
        <v>18</v>
      </c>
      <c r="J162">
        <f t="shared" si="59"/>
        <v>1</v>
      </c>
      <c r="K162">
        <f t="shared" si="60"/>
        <v>1</v>
      </c>
      <c r="L162" t="str">
        <f>VLOOKUP(A162,Countries!$H$1:$J$43,3)</f>
        <v>3-Central Europe</v>
      </c>
    </row>
    <row r="163" spans="1:12" x14ac:dyDescent="0.35">
      <c r="A163" t="s">
        <v>50</v>
      </c>
      <c r="B163" t="s">
        <v>12</v>
      </c>
      <c r="C163">
        <v>5</v>
      </c>
      <c r="D163">
        <v>5.5</v>
      </c>
      <c r="E163">
        <v>6</v>
      </c>
      <c r="F163">
        <v>2020</v>
      </c>
      <c r="G163" t="s">
        <v>13</v>
      </c>
      <c r="H163" t="s">
        <v>21</v>
      </c>
      <c r="I163" t="s">
        <v>18</v>
      </c>
      <c r="J163">
        <f t="shared" si="59"/>
        <v>0.5</v>
      </c>
      <c r="K163">
        <f t="shared" si="60"/>
        <v>0.5</v>
      </c>
      <c r="L163" t="str">
        <f>VLOOKUP(A163,Countries!$H$1:$J$43,3)</f>
        <v>3-Central Europe</v>
      </c>
    </row>
    <row r="164" spans="1:12" x14ac:dyDescent="0.35">
      <c r="A164" t="s">
        <v>37</v>
      </c>
      <c r="B164" t="s">
        <v>12</v>
      </c>
      <c r="C164">
        <v>11</v>
      </c>
      <c r="D164">
        <v>11.5</v>
      </c>
      <c r="E164">
        <v>12</v>
      </c>
      <c r="F164">
        <v>2020</v>
      </c>
      <c r="G164" t="s">
        <v>13</v>
      </c>
      <c r="H164" t="s">
        <v>21</v>
      </c>
      <c r="I164" t="s">
        <v>18</v>
      </c>
      <c r="J164">
        <f t="shared" si="59"/>
        <v>0.5</v>
      </c>
      <c r="K164">
        <f t="shared" si="60"/>
        <v>0.5</v>
      </c>
      <c r="L164" t="str">
        <f>VLOOKUP(A164,Countries!$H$1:$J$43,3)</f>
        <v>3-Central Europe</v>
      </c>
    </row>
    <row r="165" spans="1:12" x14ac:dyDescent="0.35">
      <c r="A165" t="s">
        <v>11</v>
      </c>
      <c r="B165" t="s">
        <v>12</v>
      </c>
      <c r="C165">
        <v>9</v>
      </c>
      <c r="D165">
        <v>10</v>
      </c>
      <c r="E165">
        <v>11</v>
      </c>
      <c r="F165">
        <v>2020</v>
      </c>
      <c r="G165" t="s">
        <v>13</v>
      </c>
      <c r="H165" t="s">
        <v>21</v>
      </c>
      <c r="I165" t="s">
        <v>18</v>
      </c>
      <c r="J165">
        <f t="shared" si="59"/>
        <v>1</v>
      </c>
      <c r="K165">
        <f t="shared" si="60"/>
        <v>1</v>
      </c>
      <c r="L165" t="str">
        <f>VLOOKUP(A165,Countries!$H$1:$J$43,3)</f>
        <v>3-Central Europe</v>
      </c>
    </row>
    <row r="166" spans="1:12" x14ac:dyDescent="0.35">
      <c r="A166" t="s">
        <v>52</v>
      </c>
      <c r="B166" t="s">
        <v>12</v>
      </c>
      <c r="C166">
        <v>7</v>
      </c>
      <c r="D166">
        <v>7.5</v>
      </c>
      <c r="E166">
        <v>8</v>
      </c>
      <c r="F166">
        <v>2020</v>
      </c>
      <c r="G166" t="s">
        <v>13</v>
      </c>
      <c r="H166" t="s">
        <v>21</v>
      </c>
      <c r="I166" t="s">
        <v>18</v>
      </c>
      <c r="J166">
        <f t="shared" si="59"/>
        <v>0.5</v>
      </c>
      <c r="K166">
        <f t="shared" si="60"/>
        <v>0.5</v>
      </c>
      <c r="L166" t="str">
        <f>VLOOKUP(A166,Countries!$H$1:$J$43,3)</f>
        <v>3-Central Europe</v>
      </c>
    </row>
    <row r="167" spans="1:12" x14ac:dyDescent="0.35">
      <c r="A167" t="s">
        <v>57</v>
      </c>
      <c r="B167" t="s">
        <v>12</v>
      </c>
      <c r="C167">
        <v>5</v>
      </c>
      <c r="D167">
        <v>5.5</v>
      </c>
      <c r="E167">
        <v>6</v>
      </c>
      <c r="F167">
        <v>2020</v>
      </c>
      <c r="G167" t="s">
        <v>13</v>
      </c>
      <c r="H167" t="s">
        <v>21</v>
      </c>
      <c r="I167" t="s">
        <v>18</v>
      </c>
      <c r="J167">
        <f t="shared" si="59"/>
        <v>0.5</v>
      </c>
      <c r="K167">
        <f t="shared" si="60"/>
        <v>0.5</v>
      </c>
      <c r="L167" t="str">
        <f>VLOOKUP(A167,Countries!$H$1:$J$43,3)</f>
        <v>3-Central Europe</v>
      </c>
    </row>
    <row r="168" spans="1:12" x14ac:dyDescent="0.35">
      <c r="A168" t="s">
        <v>36</v>
      </c>
      <c r="B168" t="s">
        <v>12</v>
      </c>
      <c r="C168">
        <v>13</v>
      </c>
      <c r="D168">
        <v>14</v>
      </c>
      <c r="E168">
        <v>15</v>
      </c>
      <c r="F168">
        <v>2020</v>
      </c>
      <c r="G168" t="s">
        <v>13</v>
      </c>
      <c r="H168" t="s">
        <v>21</v>
      </c>
      <c r="I168" t="s">
        <v>18</v>
      </c>
      <c r="J168">
        <f t="shared" si="59"/>
        <v>1</v>
      </c>
      <c r="K168">
        <f t="shared" si="60"/>
        <v>1</v>
      </c>
      <c r="L168" t="str">
        <f>VLOOKUP(A168,Countries!$H$1:$J$43,3)</f>
        <v>3-Central Europe</v>
      </c>
    </row>
    <row r="169" spans="1:12" x14ac:dyDescent="0.35">
      <c r="A169" t="s">
        <v>44</v>
      </c>
      <c r="B169" t="s">
        <v>12</v>
      </c>
      <c r="C169">
        <v>0</v>
      </c>
      <c r="D169">
        <v>2</v>
      </c>
      <c r="E169">
        <v>4</v>
      </c>
      <c r="F169">
        <v>2020</v>
      </c>
      <c r="G169" t="s">
        <v>13</v>
      </c>
      <c r="H169" t="s">
        <v>21</v>
      </c>
      <c r="I169" t="s">
        <v>18</v>
      </c>
      <c r="J169">
        <f t="shared" si="59"/>
        <v>2</v>
      </c>
      <c r="K169">
        <f t="shared" si="60"/>
        <v>2</v>
      </c>
      <c r="L169" t="str">
        <f>VLOOKUP(A169,Countries!$H$1:$J$43,3)</f>
        <v>3-Central Europe</v>
      </c>
    </row>
    <row r="170" spans="1:12" x14ac:dyDescent="0.35">
      <c r="A170" t="s">
        <v>54</v>
      </c>
      <c r="B170" t="s">
        <v>12</v>
      </c>
      <c r="C170">
        <v>5</v>
      </c>
      <c r="D170">
        <v>5.5</v>
      </c>
      <c r="E170">
        <v>6</v>
      </c>
      <c r="F170">
        <v>2020</v>
      </c>
      <c r="G170" t="s">
        <v>13</v>
      </c>
      <c r="H170" t="s">
        <v>21</v>
      </c>
      <c r="I170" t="s">
        <v>18</v>
      </c>
      <c r="J170">
        <f t="shared" si="59"/>
        <v>0.5</v>
      </c>
      <c r="K170">
        <f t="shared" si="60"/>
        <v>0.5</v>
      </c>
      <c r="L170" t="str">
        <f>VLOOKUP(A170,Countries!$H$1:$J$43,3)</f>
        <v>3-Central Europe</v>
      </c>
    </row>
    <row r="171" spans="1:12" x14ac:dyDescent="0.35">
      <c r="A171" t="s">
        <v>16</v>
      </c>
      <c r="B171" t="s">
        <v>12</v>
      </c>
      <c r="C171">
        <v>22</v>
      </c>
      <c r="D171">
        <v>23</v>
      </c>
      <c r="E171">
        <v>24</v>
      </c>
      <c r="F171">
        <v>2020</v>
      </c>
      <c r="G171" t="s">
        <v>13</v>
      </c>
      <c r="H171" t="s">
        <v>21</v>
      </c>
      <c r="I171" t="s">
        <v>18</v>
      </c>
      <c r="J171">
        <f t="shared" si="59"/>
        <v>1</v>
      </c>
      <c r="K171">
        <f t="shared" si="60"/>
        <v>1</v>
      </c>
      <c r="L171" t="str">
        <f>VLOOKUP(A171,Countries!$H$1:$J$43,3)</f>
        <v>3-Central Europe</v>
      </c>
    </row>
    <row r="172" spans="1:12" x14ac:dyDescent="0.35">
      <c r="A172" t="s">
        <v>56</v>
      </c>
      <c r="B172" t="s">
        <v>12</v>
      </c>
      <c r="C172">
        <v>35</v>
      </c>
      <c r="D172">
        <v>36.5</v>
      </c>
      <c r="E172">
        <v>38</v>
      </c>
      <c r="F172">
        <v>2020</v>
      </c>
      <c r="G172" t="s">
        <v>13</v>
      </c>
      <c r="H172" t="s">
        <v>21</v>
      </c>
      <c r="I172" t="s">
        <v>18</v>
      </c>
      <c r="J172">
        <f t="shared" si="59"/>
        <v>1.5</v>
      </c>
      <c r="K172">
        <f t="shared" si="60"/>
        <v>1.5</v>
      </c>
      <c r="L172" t="str">
        <f>VLOOKUP(A172,Countries!$H$1:$J$43,3)</f>
        <v>4-Southern Europe</v>
      </c>
    </row>
    <row r="173" spans="1:12" x14ac:dyDescent="0.35">
      <c r="A173" t="s">
        <v>65</v>
      </c>
      <c r="B173" t="s">
        <v>12</v>
      </c>
      <c r="C173">
        <v>28</v>
      </c>
      <c r="D173">
        <v>29</v>
      </c>
      <c r="E173">
        <v>30</v>
      </c>
      <c r="F173">
        <v>2020</v>
      </c>
      <c r="G173" t="s">
        <v>13</v>
      </c>
      <c r="H173" t="s">
        <v>21</v>
      </c>
      <c r="I173" t="s">
        <v>18</v>
      </c>
      <c r="J173">
        <f t="shared" si="59"/>
        <v>1</v>
      </c>
      <c r="K173">
        <f t="shared" si="60"/>
        <v>1</v>
      </c>
      <c r="L173" t="str">
        <f>VLOOKUP(A173,Countries!$H$1:$J$43,3)</f>
        <v>4-Southern Europe</v>
      </c>
    </row>
    <row r="174" spans="1:12" x14ac:dyDescent="0.35">
      <c r="A174" t="s">
        <v>66</v>
      </c>
      <c r="B174" t="s">
        <v>12</v>
      </c>
      <c r="C174">
        <v>29</v>
      </c>
      <c r="D174">
        <v>30</v>
      </c>
      <c r="E174">
        <v>31</v>
      </c>
      <c r="F174">
        <v>2020</v>
      </c>
      <c r="G174" t="s">
        <v>13</v>
      </c>
      <c r="H174" t="s">
        <v>21</v>
      </c>
      <c r="I174" t="s">
        <v>18</v>
      </c>
      <c r="J174">
        <f t="shared" si="59"/>
        <v>1</v>
      </c>
      <c r="K174">
        <f t="shared" si="60"/>
        <v>1</v>
      </c>
      <c r="L174" t="str">
        <f>VLOOKUP(A174,Countries!$H$1:$J$43,3)</f>
        <v>4-Southern Europe</v>
      </c>
    </row>
    <row r="175" spans="1:12" x14ac:dyDescent="0.35">
      <c r="A175" t="s">
        <v>67</v>
      </c>
      <c r="B175" t="s">
        <v>12</v>
      </c>
      <c r="C175">
        <v>40</v>
      </c>
      <c r="D175">
        <v>42</v>
      </c>
      <c r="E175">
        <v>44</v>
      </c>
      <c r="F175">
        <v>2020</v>
      </c>
      <c r="G175" t="s">
        <v>13</v>
      </c>
      <c r="H175" t="s">
        <v>21</v>
      </c>
      <c r="I175" t="s">
        <v>18</v>
      </c>
      <c r="J175">
        <f t="shared" si="59"/>
        <v>2</v>
      </c>
      <c r="K175">
        <f t="shared" si="60"/>
        <v>2</v>
      </c>
      <c r="L175" t="str">
        <f>VLOOKUP(A175,Countries!$H$1:$J$43,3)</f>
        <v>4-Southern Europe</v>
      </c>
    </row>
    <row r="176" spans="1:12" x14ac:dyDescent="0.35">
      <c r="A176" t="s">
        <v>68</v>
      </c>
      <c r="B176" t="s">
        <v>12</v>
      </c>
      <c r="C176">
        <v>21</v>
      </c>
      <c r="D176">
        <v>22</v>
      </c>
      <c r="E176">
        <v>23</v>
      </c>
      <c r="F176">
        <v>2020</v>
      </c>
      <c r="G176" t="s">
        <v>13</v>
      </c>
      <c r="H176" t="s">
        <v>21</v>
      </c>
      <c r="I176" t="s">
        <v>18</v>
      </c>
      <c r="J176">
        <f t="shared" si="59"/>
        <v>1</v>
      </c>
      <c r="K176">
        <f t="shared" si="60"/>
        <v>1</v>
      </c>
      <c r="L176" t="str">
        <f>VLOOKUP(A176,Countries!$H$1:$J$43,3)</f>
        <v>4-Southern Europe</v>
      </c>
    </row>
    <row r="177" spans="1:12" x14ac:dyDescent="0.35">
      <c r="A177" t="s">
        <v>53</v>
      </c>
      <c r="B177" t="s">
        <v>12</v>
      </c>
      <c r="C177">
        <v>7</v>
      </c>
      <c r="D177">
        <v>7.5</v>
      </c>
      <c r="E177">
        <v>8</v>
      </c>
      <c r="F177">
        <v>2020</v>
      </c>
      <c r="G177" t="s">
        <v>13</v>
      </c>
      <c r="H177" t="s">
        <v>21</v>
      </c>
      <c r="I177" t="s">
        <v>18</v>
      </c>
      <c r="J177">
        <f t="shared" si="59"/>
        <v>0.5</v>
      </c>
      <c r="K177">
        <f t="shared" si="60"/>
        <v>0.5</v>
      </c>
      <c r="L177" t="str">
        <f>VLOOKUP(A177,Countries!$H$1:$J$43,3)</f>
        <v>4-Southern Europe</v>
      </c>
    </row>
    <row r="178" spans="1:12" x14ac:dyDescent="0.35">
      <c r="A178" t="s">
        <v>40</v>
      </c>
      <c r="B178" t="s">
        <v>12</v>
      </c>
      <c r="C178">
        <v>11</v>
      </c>
      <c r="D178">
        <v>11.5</v>
      </c>
      <c r="E178">
        <v>12</v>
      </c>
      <c r="F178">
        <v>2020</v>
      </c>
      <c r="G178" t="s">
        <v>13</v>
      </c>
      <c r="H178" t="s">
        <v>21</v>
      </c>
      <c r="I178" t="s">
        <v>18</v>
      </c>
      <c r="J178">
        <f t="shared" si="59"/>
        <v>0.5</v>
      </c>
      <c r="K178">
        <f t="shared" si="60"/>
        <v>0.5</v>
      </c>
      <c r="L178" t="str">
        <f>VLOOKUP(A178,Countries!$H$1:$J$43,3)</f>
        <v>4-Southern Europe</v>
      </c>
    </row>
    <row r="179" spans="1:12" x14ac:dyDescent="0.35">
      <c r="A179" t="s">
        <v>27</v>
      </c>
      <c r="B179" t="s">
        <v>12</v>
      </c>
      <c r="C179">
        <v>11</v>
      </c>
      <c r="D179">
        <v>12</v>
      </c>
      <c r="E179">
        <v>13</v>
      </c>
      <c r="F179">
        <v>2020</v>
      </c>
      <c r="G179" t="s">
        <v>13</v>
      </c>
      <c r="H179" t="s">
        <v>21</v>
      </c>
      <c r="I179" t="s">
        <v>18</v>
      </c>
      <c r="J179">
        <f t="shared" si="59"/>
        <v>1</v>
      </c>
      <c r="K179">
        <f t="shared" si="60"/>
        <v>1</v>
      </c>
      <c r="L179" t="str">
        <f>VLOOKUP(A179,Countries!$H$1:$J$43,3)</f>
        <v>4-Southern Europe</v>
      </c>
    </row>
    <row r="180" spans="1:12" x14ac:dyDescent="0.35">
      <c r="A180" t="s">
        <v>43</v>
      </c>
      <c r="B180" t="s">
        <v>12</v>
      </c>
      <c r="C180">
        <v>21</v>
      </c>
      <c r="D180">
        <v>21.5</v>
      </c>
      <c r="E180">
        <v>22</v>
      </c>
      <c r="F180">
        <v>2020</v>
      </c>
      <c r="G180" t="s">
        <v>13</v>
      </c>
      <c r="H180" t="s">
        <v>21</v>
      </c>
      <c r="I180" t="s">
        <v>18</v>
      </c>
      <c r="J180">
        <f t="shared" si="59"/>
        <v>0.5</v>
      </c>
      <c r="K180">
        <f t="shared" si="60"/>
        <v>0.5</v>
      </c>
      <c r="L180" t="str">
        <f>VLOOKUP(A180,Countries!$H$1:$J$43,3)</f>
        <v>4-Southern Europe</v>
      </c>
    </row>
    <row r="181" spans="1:12" x14ac:dyDescent="0.35">
      <c r="A181" t="s">
        <v>69</v>
      </c>
      <c r="B181" t="s">
        <v>12</v>
      </c>
      <c r="C181">
        <v>16</v>
      </c>
      <c r="D181">
        <v>18</v>
      </c>
      <c r="E181">
        <v>20</v>
      </c>
      <c r="F181">
        <v>2020</v>
      </c>
      <c r="G181" t="s">
        <v>13</v>
      </c>
      <c r="H181" t="s">
        <v>21</v>
      </c>
      <c r="I181" t="s">
        <v>18</v>
      </c>
      <c r="J181">
        <f t="shared" si="59"/>
        <v>2</v>
      </c>
      <c r="K181">
        <f t="shared" si="60"/>
        <v>2</v>
      </c>
      <c r="L181" t="str">
        <f>VLOOKUP(A181,Countries!$H$1:$J$43,3)</f>
        <v>4-Southern Europe</v>
      </c>
    </row>
    <row r="182" spans="1:12" x14ac:dyDescent="0.35">
      <c r="A182" t="s">
        <v>74</v>
      </c>
      <c r="B182" t="s">
        <v>12</v>
      </c>
      <c r="C182">
        <v>10</v>
      </c>
      <c r="D182">
        <v>11.5</v>
      </c>
      <c r="E182">
        <v>13</v>
      </c>
      <c r="F182">
        <v>2020</v>
      </c>
      <c r="G182" t="s">
        <v>13</v>
      </c>
      <c r="H182" t="s">
        <v>21</v>
      </c>
      <c r="I182" t="s">
        <v>18</v>
      </c>
      <c r="J182">
        <f t="shared" si="59"/>
        <v>1.5</v>
      </c>
      <c r="K182">
        <f t="shared" si="60"/>
        <v>1.5</v>
      </c>
      <c r="L182" t="str">
        <f>VLOOKUP(A182,Countries!$H$1:$J$43,3)</f>
        <v>4-Southern Europe</v>
      </c>
    </row>
    <row r="183" spans="1:12" x14ac:dyDescent="0.35">
      <c r="A183" t="s">
        <v>38</v>
      </c>
      <c r="B183" t="s">
        <v>23</v>
      </c>
      <c r="C183">
        <v>2.781085218575023</v>
      </c>
      <c r="D183">
        <v>11.713596474984794</v>
      </c>
      <c r="E183">
        <v>18.676645688042267</v>
      </c>
      <c r="F183">
        <v>2050</v>
      </c>
      <c r="G183" t="s">
        <v>164</v>
      </c>
      <c r="H183" t="s">
        <v>89</v>
      </c>
      <c r="I183" t="s">
        <v>90</v>
      </c>
      <c r="J183">
        <f t="shared" si="59"/>
        <v>8.9325112564097715</v>
      </c>
      <c r="K183">
        <f t="shared" si="60"/>
        <v>6.9630492130574737</v>
      </c>
      <c r="L183" t="str">
        <f>VLOOKUP(A183,Countries!$H$1:$J$43,3)</f>
        <v>2-Northern Europe</v>
      </c>
    </row>
    <row r="184" spans="1:12" x14ac:dyDescent="0.35">
      <c r="A184" t="s">
        <v>38</v>
      </c>
      <c r="B184" t="s">
        <v>23</v>
      </c>
      <c r="C184">
        <v>10.989010989010989</v>
      </c>
      <c r="D184">
        <v>12.087912087912095</v>
      </c>
      <c r="E184">
        <v>13.186813186813199</v>
      </c>
      <c r="F184">
        <v>2080</v>
      </c>
      <c r="G184" t="s">
        <v>164</v>
      </c>
      <c r="H184" t="s">
        <v>98</v>
      </c>
      <c r="I184" t="s">
        <v>99</v>
      </c>
      <c r="J184">
        <f t="shared" si="59"/>
        <v>1.0989010989011057</v>
      </c>
      <c r="K184">
        <f t="shared" si="60"/>
        <v>1.0989010989011039</v>
      </c>
      <c r="L184" t="str">
        <f>VLOOKUP(A184,Countries!$H$1:$J$43,3)</f>
        <v>2-Northern Europe</v>
      </c>
    </row>
    <row r="185" spans="1:12" x14ac:dyDescent="0.35">
      <c r="A185" t="s">
        <v>38</v>
      </c>
      <c r="B185" t="s">
        <v>23</v>
      </c>
      <c r="C185">
        <v>12.087912087912084</v>
      </c>
      <c r="D185">
        <v>13.736263736263737</v>
      </c>
      <c r="E185">
        <v>15.384615384615389</v>
      </c>
      <c r="F185">
        <v>2050</v>
      </c>
      <c r="G185" t="s">
        <v>164</v>
      </c>
      <c r="H185" t="s">
        <v>98</v>
      </c>
      <c r="I185" t="s">
        <v>99</v>
      </c>
      <c r="J185">
        <f t="shared" si="59"/>
        <v>1.6483516483516532</v>
      </c>
      <c r="K185">
        <f t="shared" si="60"/>
        <v>1.6483516483516514</v>
      </c>
      <c r="L185" t="str">
        <f>VLOOKUP(A185,Countries!$H$1:$J$43,3)</f>
        <v>2-Northern Europe</v>
      </c>
    </row>
    <row r="186" spans="1:12" x14ac:dyDescent="0.35">
      <c r="A186" t="s">
        <v>38</v>
      </c>
      <c r="B186" t="s">
        <v>23</v>
      </c>
      <c r="C186">
        <v>12.087912087912084</v>
      </c>
      <c r="D186">
        <v>14.867485455720752</v>
      </c>
      <c r="E186">
        <v>17.64705882352942</v>
      </c>
      <c r="F186">
        <v>2050</v>
      </c>
      <c r="G186" t="s">
        <v>79</v>
      </c>
      <c r="H186" t="s">
        <v>98</v>
      </c>
      <c r="I186" t="s">
        <v>99</v>
      </c>
      <c r="J186">
        <f t="shared" si="59"/>
        <v>2.779573367808668</v>
      </c>
      <c r="K186">
        <f t="shared" si="60"/>
        <v>2.779573367808668</v>
      </c>
      <c r="L186" t="str">
        <f>VLOOKUP(A186,Countries!$H$1:$J$43,3)</f>
        <v>2-Northern Europe</v>
      </c>
    </row>
    <row r="187" spans="1:12" x14ac:dyDescent="0.35">
      <c r="A187" t="s">
        <v>38</v>
      </c>
      <c r="B187" t="s">
        <v>23</v>
      </c>
      <c r="C187">
        <v>10.989010989010989</v>
      </c>
      <c r="D187">
        <v>16.278819219995697</v>
      </c>
      <c r="E187">
        <v>21.568627450980404</v>
      </c>
      <c r="F187">
        <v>2080</v>
      </c>
      <c r="G187" t="s">
        <v>79</v>
      </c>
      <c r="H187" t="s">
        <v>98</v>
      </c>
      <c r="I187" t="s">
        <v>99</v>
      </c>
      <c r="J187">
        <f t="shared" si="59"/>
        <v>5.2898082309847076</v>
      </c>
      <c r="K187">
        <f t="shared" si="60"/>
        <v>5.2898082309847076</v>
      </c>
      <c r="L187" t="str">
        <f>VLOOKUP(A187,Countries!$H$1:$J$43,3)</f>
        <v>2-Northern Europe</v>
      </c>
    </row>
    <row r="188" spans="1:12" x14ac:dyDescent="0.35">
      <c r="A188" t="s">
        <v>38</v>
      </c>
      <c r="B188" t="s">
        <v>23</v>
      </c>
      <c r="C188">
        <v>14.285714285714294</v>
      </c>
      <c r="D188">
        <v>17.92717086834735</v>
      </c>
      <c r="E188">
        <v>21.568627450980404</v>
      </c>
      <c r="F188">
        <v>2050</v>
      </c>
      <c r="G188" t="s">
        <v>79</v>
      </c>
      <c r="H188" t="s">
        <v>98</v>
      </c>
      <c r="I188" t="s">
        <v>99</v>
      </c>
      <c r="J188">
        <f t="shared" si="59"/>
        <v>3.6414565826330563</v>
      </c>
      <c r="K188">
        <f t="shared" si="60"/>
        <v>3.6414565826330545</v>
      </c>
      <c r="L188" t="str">
        <f>VLOOKUP(A188,Countries!$H$1:$J$43,3)</f>
        <v>2-Northern Europe</v>
      </c>
    </row>
    <row r="189" spans="1:12" x14ac:dyDescent="0.35">
      <c r="A189" t="s">
        <v>38</v>
      </c>
      <c r="B189" t="s">
        <v>23</v>
      </c>
      <c r="C189">
        <v>14.285714285714294</v>
      </c>
      <c r="D189">
        <v>18.681318681318682</v>
      </c>
      <c r="E189">
        <v>23.076923076923073</v>
      </c>
      <c r="F189">
        <v>2050</v>
      </c>
      <c r="G189" t="s">
        <v>164</v>
      </c>
      <c r="H189" t="s">
        <v>98</v>
      </c>
      <c r="I189" t="s">
        <v>99</v>
      </c>
      <c r="J189">
        <f t="shared" ref="J189:J252" si="61">D189-C189</f>
        <v>4.3956043956043889</v>
      </c>
      <c r="K189">
        <f t="shared" ref="K189:K252" si="62">E189-D189</f>
        <v>4.3956043956043906</v>
      </c>
      <c r="L189" t="str">
        <f>VLOOKUP(A189,Countries!$H$1:$J$43,3)</f>
        <v>2-Northern Europe</v>
      </c>
    </row>
    <row r="190" spans="1:12" x14ac:dyDescent="0.35">
      <c r="A190" t="s">
        <v>38</v>
      </c>
      <c r="B190" t="s">
        <v>23</v>
      </c>
      <c r="C190">
        <v>5.6983738026288124</v>
      </c>
      <c r="D190">
        <v>19.075955813074678</v>
      </c>
      <c r="E190">
        <v>28.200044553353038</v>
      </c>
      <c r="F190">
        <v>2050</v>
      </c>
      <c r="G190" t="s">
        <v>164</v>
      </c>
      <c r="H190" t="s">
        <v>91</v>
      </c>
      <c r="I190" t="s">
        <v>90</v>
      </c>
      <c r="J190">
        <f t="shared" si="61"/>
        <v>13.377582010445867</v>
      </c>
      <c r="K190">
        <f t="shared" si="62"/>
        <v>9.1240887402783599</v>
      </c>
      <c r="L190" t="str">
        <f>VLOOKUP(A190,Countries!$H$1:$J$43,3)</f>
        <v>2-Northern Europe</v>
      </c>
    </row>
    <row r="191" spans="1:12" x14ac:dyDescent="0.35">
      <c r="A191" t="s">
        <v>38</v>
      </c>
      <c r="B191" t="s">
        <v>23</v>
      </c>
      <c r="C191">
        <v>-5.5336735247361979</v>
      </c>
      <c r="D191">
        <v>25.867150571356401</v>
      </c>
      <c r="E191">
        <v>91.122911960739899</v>
      </c>
      <c r="F191">
        <v>2050</v>
      </c>
      <c r="G191" t="s">
        <v>164</v>
      </c>
      <c r="H191" t="s">
        <v>166</v>
      </c>
      <c r="I191" t="s">
        <v>33</v>
      </c>
      <c r="J191">
        <f t="shared" si="61"/>
        <v>31.400824096092599</v>
      </c>
      <c r="K191">
        <f t="shared" si="62"/>
        <v>65.255761389383494</v>
      </c>
      <c r="L191" t="str">
        <f>VLOOKUP(A191,Countries!$H$1:$J$43,3)</f>
        <v>2-Northern Europe</v>
      </c>
    </row>
    <row r="192" spans="1:12" x14ac:dyDescent="0.35">
      <c r="A192" t="s">
        <v>42</v>
      </c>
      <c r="B192" t="s">
        <v>12</v>
      </c>
      <c r="C192">
        <v>10</v>
      </c>
      <c r="D192">
        <v>10.5</v>
      </c>
      <c r="E192">
        <v>11</v>
      </c>
      <c r="F192">
        <v>2050</v>
      </c>
      <c r="G192" t="s">
        <v>13</v>
      </c>
      <c r="H192" t="s">
        <v>21</v>
      </c>
      <c r="I192" t="s">
        <v>18</v>
      </c>
      <c r="J192">
        <f t="shared" si="61"/>
        <v>0.5</v>
      </c>
      <c r="K192">
        <f t="shared" si="62"/>
        <v>0.5</v>
      </c>
      <c r="L192" t="str">
        <f>VLOOKUP(A192,Countries!$H$1:$J$43,3)</f>
        <v>3-Central Europe</v>
      </c>
    </row>
    <row r="193" spans="1:12" x14ac:dyDescent="0.35">
      <c r="A193" t="s">
        <v>34</v>
      </c>
      <c r="B193" t="s">
        <v>12</v>
      </c>
      <c r="C193">
        <v>8</v>
      </c>
      <c r="D193">
        <v>8</v>
      </c>
      <c r="E193">
        <v>8</v>
      </c>
      <c r="F193">
        <v>2050</v>
      </c>
      <c r="G193" t="s">
        <v>13</v>
      </c>
      <c r="H193" t="s">
        <v>21</v>
      </c>
      <c r="I193" t="s">
        <v>18</v>
      </c>
      <c r="J193">
        <f t="shared" si="61"/>
        <v>0</v>
      </c>
      <c r="K193">
        <f t="shared" si="62"/>
        <v>0</v>
      </c>
      <c r="L193" t="str">
        <f>VLOOKUP(A193,Countries!$H$1:$J$43,3)</f>
        <v>3-Central Europe</v>
      </c>
    </row>
    <row r="194" spans="1:12" x14ac:dyDescent="0.35">
      <c r="A194" t="s">
        <v>50</v>
      </c>
      <c r="B194" t="s">
        <v>12</v>
      </c>
      <c r="C194">
        <v>11</v>
      </c>
      <c r="D194">
        <v>11</v>
      </c>
      <c r="E194">
        <v>11</v>
      </c>
      <c r="F194">
        <v>2050</v>
      </c>
      <c r="G194" t="s">
        <v>13</v>
      </c>
      <c r="H194" t="s">
        <v>21</v>
      </c>
      <c r="I194" t="s">
        <v>18</v>
      </c>
      <c r="J194">
        <f t="shared" si="61"/>
        <v>0</v>
      </c>
      <c r="K194">
        <f t="shared" si="62"/>
        <v>0</v>
      </c>
      <c r="L194" t="str">
        <f>VLOOKUP(A194,Countries!$H$1:$J$43,3)</f>
        <v>3-Central Europe</v>
      </c>
    </row>
    <row r="195" spans="1:12" x14ac:dyDescent="0.35">
      <c r="A195" t="s">
        <v>37</v>
      </c>
      <c r="B195" t="s">
        <v>12</v>
      </c>
      <c r="C195">
        <v>16</v>
      </c>
      <c r="D195">
        <v>16.5</v>
      </c>
      <c r="E195">
        <v>17</v>
      </c>
      <c r="F195">
        <v>2050</v>
      </c>
      <c r="G195" t="s">
        <v>13</v>
      </c>
      <c r="H195" t="s">
        <v>21</v>
      </c>
      <c r="I195" t="s">
        <v>18</v>
      </c>
      <c r="J195">
        <f t="shared" si="61"/>
        <v>0.5</v>
      </c>
      <c r="K195">
        <f t="shared" si="62"/>
        <v>0.5</v>
      </c>
      <c r="L195" t="str">
        <f>VLOOKUP(A195,Countries!$H$1:$J$43,3)</f>
        <v>3-Central Europe</v>
      </c>
    </row>
    <row r="196" spans="1:12" x14ac:dyDescent="0.35">
      <c r="A196" t="s">
        <v>11</v>
      </c>
      <c r="B196" t="s">
        <v>12</v>
      </c>
      <c r="C196">
        <v>13</v>
      </c>
      <c r="D196">
        <v>15</v>
      </c>
      <c r="E196">
        <v>17</v>
      </c>
      <c r="F196">
        <v>2050</v>
      </c>
      <c r="G196" t="s">
        <v>13</v>
      </c>
      <c r="H196" t="s">
        <v>21</v>
      </c>
      <c r="I196" t="s">
        <v>18</v>
      </c>
      <c r="J196">
        <f t="shared" si="61"/>
        <v>2</v>
      </c>
      <c r="K196">
        <f t="shared" si="62"/>
        <v>2</v>
      </c>
      <c r="L196" t="str">
        <f>VLOOKUP(A196,Countries!$H$1:$J$43,3)</f>
        <v>3-Central Europe</v>
      </c>
    </row>
    <row r="197" spans="1:12" x14ac:dyDescent="0.35">
      <c r="A197" t="s">
        <v>52</v>
      </c>
      <c r="B197" t="s">
        <v>12</v>
      </c>
      <c r="C197">
        <v>11</v>
      </c>
      <c r="D197">
        <v>12</v>
      </c>
      <c r="E197">
        <v>13</v>
      </c>
      <c r="F197">
        <v>2050</v>
      </c>
      <c r="G197" t="s">
        <v>13</v>
      </c>
      <c r="H197" t="s">
        <v>21</v>
      </c>
      <c r="I197" t="s">
        <v>18</v>
      </c>
      <c r="J197">
        <f t="shared" si="61"/>
        <v>1</v>
      </c>
      <c r="K197">
        <f t="shared" si="62"/>
        <v>1</v>
      </c>
      <c r="L197" t="str">
        <f>VLOOKUP(A197,Countries!$H$1:$J$43,3)</f>
        <v>3-Central Europe</v>
      </c>
    </row>
    <row r="198" spans="1:12" x14ac:dyDescent="0.35">
      <c r="A198" t="s">
        <v>57</v>
      </c>
      <c r="B198" t="s">
        <v>12</v>
      </c>
      <c r="C198">
        <v>7</v>
      </c>
      <c r="D198">
        <v>9.5</v>
      </c>
      <c r="E198">
        <v>12</v>
      </c>
      <c r="F198">
        <v>2050</v>
      </c>
      <c r="G198" t="s">
        <v>13</v>
      </c>
      <c r="H198" t="s">
        <v>21</v>
      </c>
      <c r="I198" t="s">
        <v>18</v>
      </c>
      <c r="J198">
        <f t="shared" si="61"/>
        <v>2.5</v>
      </c>
      <c r="K198">
        <f t="shared" si="62"/>
        <v>2.5</v>
      </c>
      <c r="L198" t="str">
        <f>VLOOKUP(A198,Countries!$H$1:$J$43,3)</f>
        <v>3-Central Europe</v>
      </c>
    </row>
    <row r="199" spans="1:12" x14ac:dyDescent="0.35">
      <c r="A199" t="s">
        <v>36</v>
      </c>
      <c r="B199" t="s">
        <v>12</v>
      </c>
      <c r="C199">
        <v>18</v>
      </c>
      <c r="D199">
        <v>19</v>
      </c>
      <c r="E199">
        <v>20</v>
      </c>
      <c r="F199">
        <v>2050</v>
      </c>
      <c r="G199" t="s">
        <v>13</v>
      </c>
      <c r="H199" t="s">
        <v>21</v>
      </c>
      <c r="I199" t="s">
        <v>18</v>
      </c>
      <c r="J199">
        <f t="shared" si="61"/>
        <v>1</v>
      </c>
      <c r="K199">
        <f t="shared" si="62"/>
        <v>1</v>
      </c>
      <c r="L199" t="str">
        <f>VLOOKUP(A199,Countries!$H$1:$J$43,3)</f>
        <v>3-Central Europe</v>
      </c>
    </row>
    <row r="200" spans="1:12" x14ac:dyDescent="0.35">
      <c r="A200" t="s">
        <v>44</v>
      </c>
      <c r="B200" t="s">
        <v>12</v>
      </c>
      <c r="C200">
        <v>4</v>
      </c>
      <c r="D200">
        <v>7</v>
      </c>
      <c r="E200">
        <v>10</v>
      </c>
      <c r="F200">
        <v>2050</v>
      </c>
      <c r="G200" t="s">
        <v>13</v>
      </c>
      <c r="H200" t="s">
        <v>21</v>
      </c>
      <c r="I200" t="s">
        <v>18</v>
      </c>
      <c r="J200">
        <f t="shared" si="61"/>
        <v>3</v>
      </c>
      <c r="K200">
        <f t="shared" si="62"/>
        <v>3</v>
      </c>
      <c r="L200" t="str">
        <f>VLOOKUP(A200,Countries!$H$1:$J$43,3)</f>
        <v>3-Central Europe</v>
      </c>
    </row>
    <row r="201" spans="1:12" x14ac:dyDescent="0.35">
      <c r="A201" t="s">
        <v>54</v>
      </c>
      <c r="B201" t="s">
        <v>12</v>
      </c>
      <c r="C201">
        <v>8</v>
      </c>
      <c r="D201">
        <v>10</v>
      </c>
      <c r="E201">
        <v>12</v>
      </c>
      <c r="F201">
        <v>2050</v>
      </c>
      <c r="G201" t="s">
        <v>13</v>
      </c>
      <c r="H201" t="s">
        <v>21</v>
      </c>
      <c r="I201" t="s">
        <v>18</v>
      </c>
      <c r="J201">
        <f t="shared" si="61"/>
        <v>2</v>
      </c>
      <c r="K201">
        <f t="shared" si="62"/>
        <v>2</v>
      </c>
      <c r="L201" t="str">
        <f>VLOOKUP(A201,Countries!$H$1:$J$43,3)</f>
        <v>3-Central Europe</v>
      </c>
    </row>
    <row r="202" spans="1:12" x14ac:dyDescent="0.35">
      <c r="A202" t="s">
        <v>16</v>
      </c>
      <c r="B202" t="s">
        <v>12</v>
      </c>
      <c r="C202">
        <v>28</v>
      </c>
      <c r="D202">
        <v>31</v>
      </c>
      <c r="E202">
        <v>34</v>
      </c>
      <c r="F202">
        <v>2050</v>
      </c>
      <c r="G202" t="s">
        <v>13</v>
      </c>
      <c r="H202" t="s">
        <v>21</v>
      </c>
      <c r="I202" t="s">
        <v>18</v>
      </c>
      <c r="J202">
        <f t="shared" si="61"/>
        <v>3</v>
      </c>
      <c r="K202">
        <f t="shared" si="62"/>
        <v>3</v>
      </c>
      <c r="L202" t="str">
        <f>VLOOKUP(A202,Countries!$H$1:$J$43,3)</f>
        <v>3-Central Europe</v>
      </c>
    </row>
    <row r="203" spans="1:12" x14ac:dyDescent="0.35">
      <c r="A203" t="s">
        <v>56</v>
      </c>
      <c r="B203" t="s">
        <v>12</v>
      </c>
      <c r="C203">
        <v>40</v>
      </c>
      <c r="D203">
        <v>42.5</v>
      </c>
      <c r="E203">
        <v>45</v>
      </c>
      <c r="F203">
        <v>2050</v>
      </c>
      <c r="G203" t="s">
        <v>13</v>
      </c>
      <c r="H203" t="s">
        <v>21</v>
      </c>
      <c r="I203" t="s">
        <v>18</v>
      </c>
      <c r="J203">
        <f t="shared" si="61"/>
        <v>2.5</v>
      </c>
      <c r="K203">
        <f t="shared" si="62"/>
        <v>2.5</v>
      </c>
      <c r="L203" t="str">
        <f>VLOOKUP(A203,Countries!$H$1:$J$43,3)</f>
        <v>4-Southern Europe</v>
      </c>
    </row>
    <row r="204" spans="1:12" x14ac:dyDescent="0.35">
      <c r="A204" t="s">
        <v>65</v>
      </c>
      <c r="B204" t="s">
        <v>12</v>
      </c>
      <c r="C204">
        <v>34</v>
      </c>
      <c r="D204">
        <v>36</v>
      </c>
      <c r="E204">
        <v>38</v>
      </c>
      <c r="F204">
        <v>2050</v>
      </c>
      <c r="G204" t="s">
        <v>13</v>
      </c>
      <c r="H204" t="s">
        <v>21</v>
      </c>
      <c r="I204" t="s">
        <v>18</v>
      </c>
      <c r="J204">
        <f t="shared" si="61"/>
        <v>2</v>
      </c>
      <c r="K204">
        <f t="shared" si="62"/>
        <v>2</v>
      </c>
      <c r="L204" t="str">
        <f>VLOOKUP(A204,Countries!$H$1:$J$43,3)</f>
        <v>4-Southern Europe</v>
      </c>
    </row>
    <row r="205" spans="1:12" x14ac:dyDescent="0.35">
      <c r="A205" t="s">
        <v>66</v>
      </c>
      <c r="B205" t="s">
        <v>12</v>
      </c>
      <c r="C205">
        <v>35</v>
      </c>
      <c r="D205">
        <v>37</v>
      </c>
      <c r="E205">
        <v>39</v>
      </c>
      <c r="F205">
        <v>2050</v>
      </c>
      <c r="G205" t="s">
        <v>13</v>
      </c>
      <c r="H205" t="s">
        <v>21</v>
      </c>
      <c r="I205" t="s">
        <v>18</v>
      </c>
      <c r="J205">
        <f t="shared" si="61"/>
        <v>2</v>
      </c>
      <c r="K205">
        <f t="shared" si="62"/>
        <v>2</v>
      </c>
      <c r="L205" t="str">
        <f>VLOOKUP(A205,Countries!$H$1:$J$43,3)</f>
        <v>4-Southern Europe</v>
      </c>
    </row>
    <row r="206" spans="1:12" x14ac:dyDescent="0.35">
      <c r="A206" t="s">
        <v>67</v>
      </c>
      <c r="B206" t="s">
        <v>12</v>
      </c>
      <c r="C206">
        <v>48</v>
      </c>
      <c r="D206">
        <v>52</v>
      </c>
      <c r="E206">
        <v>56</v>
      </c>
      <c r="F206">
        <v>2050</v>
      </c>
      <c r="G206" t="s">
        <v>13</v>
      </c>
      <c r="H206" t="s">
        <v>21</v>
      </c>
      <c r="I206" t="s">
        <v>18</v>
      </c>
      <c r="J206">
        <f t="shared" si="61"/>
        <v>4</v>
      </c>
      <c r="K206">
        <f t="shared" si="62"/>
        <v>4</v>
      </c>
      <c r="L206" t="str">
        <f>VLOOKUP(A206,Countries!$H$1:$J$43,3)</f>
        <v>4-Southern Europe</v>
      </c>
    </row>
    <row r="207" spans="1:12" x14ac:dyDescent="0.35">
      <c r="A207" t="s">
        <v>68</v>
      </c>
      <c r="B207" t="s">
        <v>12</v>
      </c>
      <c r="C207">
        <v>26</v>
      </c>
      <c r="D207">
        <v>28</v>
      </c>
      <c r="E207">
        <v>30</v>
      </c>
      <c r="F207">
        <v>2050</v>
      </c>
      <c r="G207" t="s">
        <v>13</v>
      </c>
      <c r="H207" t="s">
        <v>21</v>
      </c>
      <c r="I207" t="s">
        <v>18</v>
      </c>
      <c r="J207">
        <f t="shared" si="61"/>
        <v>2</v>
      </c>
      <c r="K207">
        <f t="shared" si="62"/>
        <v>2</v>
      </c>
      <c r="L207" t="str">
        <f>VLOOKUP(A207,Countries!$H$1:$J$43,3)</f>
        <v>4-Southern Europe</v>
      </c>
    </row>
    <row r="208" spans="1:12" x14ac:dyDescent="0.35">
      <c r="A208" t="s">
        <v>53</v>
      </c>
      <c r="B208" t="s">
        <v>12</v>
      </c>
      <c r="C208">
        <v>10</v>
      </c>
      <c r="D208">
        <v>10.5</v>
      </c>
      <c r="E208">
        <v>11</v>
      </c>
      <c r="F208">
        <v>2050</v>
      </c>
      <c r="G208" t="s">
        <v>13</v>
      </c>
      <c r="H208" t="s">
        <v>21</v>
      </c>
      <c r="I208" t="s">
        <v>18</v>
      </c>
      <c r="J208">
        <f t="shared" si="61"/>
        <v>0.5</v>
      </c>
      <c r="K208">
        <f t="shared" si="62"/>
        <v>0.5</v>
      </c>
      <c r="L208" t="str">
        <f>VLOOKUP(A208,Countries!$H$1:$J$43,3)</f>
        <v>4-Southern Europe</v>
      </c>
    </row>
    <row r="209" spans="1:12" x14ac:dyDescent="0.35">
      <c r="A209" t="s">
        <v>40</v>
      </c>
      <c r="B209" t="s">
        <v>12</v>
      </c>
      <c r="C209">
        <v>18</v>
      </c>
      <c r="D209">
        <v>20</v>
      </c>
      <c r="E209">
        <v>22</v>
      </c>
      <c r="F209">
        <v>2050</v>
      </c>
      <c r="G209" t="s">
        <v>13</v>
      </c>
      <c r="H209" t="s">
        <v>21</v>
      </c>
      <c r="I209" t="s">
        <v>18</v>
      </c>
      <c r="J209">
        <f t="shared" si="61"/>
        <v>2</v>
      </c>
      <c r="K209">
        <f t="shared" si="62"/>
        <v>2</v>
      </c>
      <c r="L209" t="str">
        <f>VLOOKUP(A209,Countries!$H$1:$J$43,3)</f>
        <v>4-Southern Europe</v>
      </c>
    </row>
    <row r="210" spans="1:12" x14ac:dyDescent="0.35">
      <c r="A210" t="s">
        <v>27</v>
      </c>
      <c r="B210" t="s">
        <v>12</v>
      </c>
      <c r="C210">
        <v>18</v>
      </c>
      <c r="D210">
        <v>18.5</v>
      </c>
      <c r="E210">
        <v>19</v>
      </c>
      <c r="F210">
        <v>2050</v>
      </c>
      <c r="G210" t="s">
        <v>13</v>
      </c>
      <c r="H210" t="s">
        <v>21</v>
      </c>
      <c r="I210" t="s">
        <v>18</v>
      </c>
      <c r="J210">
        <f t="shared" si="61"/>
        <v>0.5</v>
      </c>
      <c r="K210">
        <f t="shared" si="62"/>
        <v>0.5</v>
      </c>
      <c r="L210" t="str">
        <f>VLOOKUP(A210,Countries!$H$1:$J$43,3)</f>
        <v>4-Southern Europe</v>
      </c>
    </row>
    <row r="211" spans="1:12" x14ac:dyDescent="0.35">
      <c r="A211" t="s">
        <v>43</v>
      </c>
      <c r="B211" t="s">
        <v>12</v>
      </c>
      <c r="C211">
        <v>26</v>
      </c>
      <c r="D211">
        <v>27.5</v>
      </c>
      <c r="E211">
        <v>29</v>
      </c>
      <c r="F211">
        <v>2050</v>
      </c>
      <c r="G211" t="s">
        <v>13</v>
      </c>
      <c r="H211" t="s">
        <v>21</v>
      </c>
      <c r="I211" t="s">
        <v>18</v>
      </c>
      <c r="J211">
        <f t="shared" si="61"/>
        <v>1.5</v>
      </c>
      <c r="K211">
        <f t="shared" si="62"/>
        <v>1.5</v>
      </c>
      <c r="L211" t="str">
        <f>VLOOKUP(A211,Countries!$H$1:$J$43,3)</f>
        <v>4-Southern Europe</v>
      </c>
    </row>
    <row r="212" spans="1:12" x14ac:dyDescent="0.35">
      <c r="A212" t="s">
        <v>69</v>
      </c>
      <c r="B212" t="s">
        <v>12</v>
      </c>
      <c r="C212">
        <v>23</v>
      </c>
      <c r="D212">
        <v>25.5</v>
      </c>
      <c r="E212">
        <v>28</v>
      </c>
      <c r="F212">
        <v>2050</v>
      </c>
      <c r="G212" t="s">
        <v>13</v>
      </c>
      <c r="H212" t="s">
        <v>21</v>
      </c>
      <c r="I212" t="s">
        <v>18</v>
      </c>
      <c r="J212">
        <f t="shared" si="61"/>
        <v>2.5</v>
      </c>
      <c r="K212">
        <f t="shared" si="62"/>
        <v>2.5</v>
      </c>
      <c r="L212" t="str">
        <f>VLOOKUP(A212,Countries!$H$1:$J$43,3)</f>
        <v>4-Southern Europe</v>
      </c>
    </row>
    <row r="213" spans="1:12" x14ac:dyDescent="0.35">
      <c r="A213" t="s">
        <v>70</v>
      </c>
      <c r="B213" t="s">
        <v>12</v>
      </c>
      <c r="C213">
        <v>4</v>
      </c>
      <c r="D213">
        <v>5.5</v>
      </c>
      <c r="E213">
        <v>7</v>
      </c>
      <c r="F213">
        <v>2050</v>
      </c>
      <c r="G213" t="s">
        <v>13</v>
      </c>
      <c r="H213" t="s">
        <v>21</v>
      </c>
      <c r="I213" t="s">
        <v>18</v>
      </c>
      <c r="J213">
        <f t="shared" si="61"/>
        <v>1.5</v>
      </c>
      <c r="K213">
        <f t="shared" si="62"/>
        <v>1.5</v>
      </c>
      <c r="L213" t="str">
        <f>VLOOKUP(A213,Countries!$H$1:$J$43,3)</f>
        <v>3-Central Europe</v>
      </c>
    </row>
    <row r="214" spans="1:12" x14ac:dyDescent="0.35">
      <c r="A214" t="s">
        <v>71</v>
      </c>
      <c r="B214" t="s">
        <v>12</v>
      </c>
      <c r="C214">
        <v>6</v>
      </c>
      <c r="D214">
        <v>6.5</v>
      </c>
      <c r="E214">
        <v>7</v>
      </c>
      <c r="F214">
        <v>2050</v>
      </c>
      <c r="G214" t="s">
        <v>13</v>
      </c>
      <c r="H214" t="s">
        <v>21</v>
      </c>
      <c r="I214" t="s">
        <v>18</v>
      </c>
      <c r="J214">
        <f t="shared" si="61"/>
        <v>0.5</v>
      </c>
      <c r="K214">
        <f t="shared" si="62"/>
        <v>0.5</v>
      </c>
      <c r="L214" t="str">
        <f>VLOOKUP(A214,Countries!$H$1:$J$43,3)</f>
        <v>3-Central Europe</v>
      </c>
    </row>
    <row r="215" spans="1:12" x14ac:dyDescent="0.35">
      <c r="A215" t="s">
        <v>72</v>
      </c>
      <c r="B215" t="s">
        <v>12</v>
      </c>
      <c r="C215">
        <v>0</v>
      </c>
      <c r="D215">
        <v>4</v>
      </c>
      <c r="E215">
        <v>8</v>
      </c>
      <c r="F215">
        <v>2050</v>
      </c>
      <c r="G215" t="s">
        <v>13</v>
      </c>
      <c r="H215" t="s">
        <v>21</v>
      </c>
      <c r="I215" t="s">
        <v>18</v>
      </c>
      <c r="J215">
        <f t="shared" si="61"/>
        <v>4</v>
      </c>
      <c r="K215">
        <f t="shared" si="62"/>
        <v>4</v>
      </c>
      <c r="L215" t="str">
        <f>VLOOKUP(A215,Countries!$H$1:$J$43,3)</f>
        <v>3-Central Europe</v>
      </c>
    </row>
    <row r="216" spans="1:12" x14ac:dyDescent="0.35">
      <c r="A216" t="s">
        <v>73</v>
      </c>
      <c r="B216" t="s">
        <v>12</v>
      </c>
      <c r="C216">
        <v>4</v>
      </c>
      <c r="D216">
        <v>5.5</v>
      </c>
      <c r="E216">
        <v>7</v>
      </c>
      <c r="F216">
        <v>2050</v>
      </c>
      <c r="G216" t="s">
        <v>13</v>
      </c>
      <c r="H216" t="s">
        <v>21</v>
      </c>
      <c r="I216" t="s">
        <v>18</v>
      </c>
      <c r="J216">
        <f t="shared" si="61"/>
        <v>1.5</v>
      </c>
      <c r="K216">
        <f t="shared" si="62"/>
        <v>1.5</v>
      </c>
      <c r="L216" t="str">
        <f>VLOOKUP(A216,Countries!$H$1:$J$43,3)</f>
        <v>3-Central Europe</v>
      </c>
    </row>
    <row r="217" spans="1:12" x14ac:dyDescent="0.35">
      <c r="A217" t="s">
        <v>74</v>
      </c>
      <c r="B217" t="s">
        <v>12</v>
      </c>
      <c r="C217">
        <v>17</v>
      </c>
      <c r="D217">
        <v>18.5</v>
      </c>
      <c r="E217">
        <v>20</v>
      </c>
      <c r="F217">
        <v>2050</v>
      </c>
      <c r="G217" t="s">
        <v>13</v>
      </c>
      <c r="H217" t="s">
        <v>21</v>
      </c>
      <c r="I217" t="s">
        <v>18</v>
      </c>
      <c r="J217">
        <f t="shared" si="61"/>
        <v>1.5</v>
      </c>
      <c r="K217">
        <f t="shared" si="62"/>
        <v>1.5</v>
      </c>
      <c r="L217" t="str">
        <f>VLOOKUP(A217,Countries!$H$1:$J$43,3)</f>
        <v>4-Southern Europe</v>
      </c>
    </row>
    <row r="218" spans="1:12" x14ac:dyDescent="0.35">
      <c r="A218" t="s">
        <v>38</v>
      </c>
      <c r="B218" t="s">
        <v>63</v>
      </c>
      <c r="C218">
        <v>6</v>
      </c>
      <c r="D218">
        <v>6.5</v>
      </c>
      <c r="E218">
        <v>7</v>
      </c>
      <c r="F218">
        <v>2020</v>
      </c>
      <c r="G218" t="s">
        <v>13</v>
      </c>
      <c r="H218" t="s">
        <v>21</v>
      </c>
      <c r="I218" t="s">
        <v>18</v>
      </c>
      <c r="J218">
        <f t="shared" si="61"/>
        <v>0.5</v>
      </c>
      <c r="K218">
        <f t="shared" si="62"/>
        <v>0.5</v>
      </c>
      <c r="L218" t="str">
        <f>VLOOKUP(A218,Countries!$H$1:$J$43,3)</f>
        <v>2-Northern Europe</v>
      </c>
    </row>
    <row r="219" spans="1:12" x14ac:dyDescent="0.35">
      <c r="A219" t="s">
        <v>38</v>
      </c>
      <c r="B219" t="s">
        <v>63</v>
      </c>
      <c r="C219">
        <v>5.1282051282051402</v>
      </c>
      <c r="D219">
        <v>7.7228327228327318</v>
      </c>
      <c r="E219">
        <v>10.317460317460323</v>
      </c>
      <c r="F219">
        <v>2020</v>
      </c>
      <c r="G219" t="s">
        <v>79</v>
      </c>
      <c r="H219" t="s">
        <v>98</v>
      </c>
      <c r="I219" t="s">
        <v>100</v>
      </c>
      <c r="J219">
        <f t="shared" si="61"/>
        <v>2.5946275946275916</v>
      </c>
      <c r="K219">
        <f t="shared" si="62"/>
        <v>2.5946275946275916</v>
      </c>
      <c r="L219" t="str">
        <f>VLOOKUP(A219,Countries!$H$1:$J$43,3)</f>
        <v>2-Northern Europe</v>
      </c>
    </row>
    <row r="220" spans="1:12" x14ac:dyDescent="0.35">
      <c r="A220" t="s">
        <v>38</v>
      </c>
      <c r="B220" t="s">
        <v>63</v>
      </c>
      <c r="C220">
        <v>8</v>
      </c>
      <c r="D220">
        <v>9</v>
      </c>
      <c r="E220">
        <v>10</v>
      </c>
      <c r="F220">
        <v>2050</v>
      </c>
      <c r="G220" t="s">
        <v>13</v>
      </c>
      <c r="H220" t="s">
        <v>21</v>
      </c>
      <c r="I220" t="s">
        <v>18</v>
      </c>
      <c r="J220">
        <f t="shared" si="61"/>
        <v>1</v>
      </c>
      <c r="K220">
        <f t="shared" si="62"/>
        <v>1</v>
      </c>
      <c r="L220" t="str">
        <f>VLOOKUP(A220,Countries!$H$1:$J$43,3)</f>
        <v>2-Northern Europe</v>
      </c>
    </row>
    <row r="221" spans="1:12" x14ac:dyDescent="0.35">
      <c r="A221" t="s">
        <v>38</v>
      </c>
      <c r="B221" t="s">
        <v>63</v>
      </c>
      <c r="C221">
        <v>8</v>
      </c>
      <c r="D221">
        <v>13.5</v>
      </c>
      <c r="E221">
        <v>19</v>
      </c>
      <c r="F221">
        <v>2080</v>
      </c>
      <c r="G221" t="s">
        <v>13</v>
      </c>
      <c r="H221" t="s">
        <v>21</v>
      </c>
      <c r="I221" t="s">
        <v>18</v>
      </c>
      <c r="J221">
        <f t="shared" si="61"/>
        <v>5.5</v>
      </c>
      <c r="K221">
        <f t="shared" si="62"/>
        <v>5.5</v>
      </c>
      <c r="L221" t="str">
        <f>VLOOKUP(A221,Countries!$H$1:$J$43,3)</f>
        <v>2-Northern Europe</v>
      </c>
    </row>
    <row r="222" spans="1:12" x14ac:dyDescent="0.35">
      <c r="A222" t="s">
        <v>38</v>
      </c>
      <c r="B222" t="s">
        <v>63</v>
      </c>
      <c r="C222">
        <v>5.1282051282051402</v>
      </c>
      <c r="D222">
        <v>13.675213675213683</v>
      </c>
      <c r="E222">
        <v>22.222222222222229</v>
      </c>
      <c r="F222">
        <v>2020</v>
      </c>
      <c r="G222" t="s">
        <v>164</v>
      </c>
      <c r="H222" t="s">
        <v>98</v>
      </c>
      <c r="I222" t="s">
        <v>100</v>
      </c>
      <c r="J222">
        <f t="shared" si="61"/>
        <v>8.5470085470085433</v>
      </c>
      <c r="K222">
        <f t="shared" si="62"/>
        <v>8.5470085470085451</v>
      </c>
      <c r="L222" t="str">
        <f>VLOOKUP(A222,Countries!$H$1:$J$43,3)</f>
        <v>2-Northern Europe</v>
      </c>
    </row>
    <row r="223" spans="1:12" x14ac:dyDescent="0.35">
      <c r="A223" t="s">
        <v>38</v>
      </c>
      <c r="B223" t="s">
        <v>63</v>
      </c>
      <c r="C223">
        <v>16.239316239316242</v>
      </c>
      <c r="D223">
        <v>20.421245421245423</v>
      </c>
      <c r="E223">
        <v>24.603174603174601</v>
      </c>
      <c r="F223">
        <v>2050</v>
      </c>
      <c r="G223" t="s">
        <v>79</v>
      </c>
      <c r="H223" t="s">
        <v>98</v>
      </c>
      <c r="I223" t="s">
        <v>100</v>
      </c>
      <c r="J223">
        <f t="shared" si="61"/>
        <v>4.1819291819291813</v>
      </c>
      <c r="K223">
        <f t="shared" si="62"/>
        <v>4.1819291819291777</v>
      </c>
      <c r="L223" t="str">
        <f>VLOOKUP(A223,Countries!$H$1:$J$43,3)</f>
        <v>2-Northern Europe</v>
      </c>
    </row>
    <row r="224" spans="1:12" x14ac:dyDescent="0.35">
      <c r="A224" t="s">
        <v>38</v>
      </c>
      <c r="B224" t="s">
        <v>63</v>
      </c>
      <c r="C224">
        <v>16.239316239316242</v>
      </c>
      <c r="D224">
        <v>24.786324786324791</v>
      </c>
      <c r="E224">
        <v>33.333333333333343</v>
      </c>
      <c r="F224">
        <v>2050</v>
      </c>
      <c r="G224" t="s">
        <v>164</v>
      </c>
      <c r="H224" t="s">
        <v>98</v>
      </c>
      <c r="I224" t="s">
        <v>100</v>
      </c>
      <c r="J224">
        <f t="shared" si="61"/>
        <v>8.5470085470085486</v>
      </c>
      <c r="K224">
        <f t="shared" si="62"/>
        <v>8.5470085470085522</v>
      </c>
      <c r="L224" t="str">
        <f>VLOOKUP(A224,Countries!$H$1:$J$43,3)</f>
        <v>2-Northern Europe</v>
      </c>
    </row>
    <row r="225" spans="1:12" x14ac:dyDescent="0.35">
      <c r="A225" t="s">
        <v>38</v>
      </c>
      <c r="B225" t="s">
        <v>63</v>
      </c>
      <c r="C225">
        <v>25.641025641025646</v>
      </c>
      <c r="D225">
        <v>28.693528693528705</v>
      </c>
      <c r="E225">
        <v>31.746031746031761</v>
      </c>
      <c r="F225">
        <v>2050</v>
      </c>
      <c r="G225" t="s">
        <v>79</v>
      </c>
      <c r="H225" t="s">
        <v>98</v>
      </c>
      <c r="I225" t="s">
        <v>100</v>
      </c>
      <c r="J225">
        <f t="shared" si="61"/>
        <v>3.0525030525030594</v>
      </c>
      <c r="K225">
        <f t="shared" si="62"/>
        <v>3.0525030525030559</v>
      </c>
      <c r="L225" t="str">
        <f>VLOOKUP(A225,Countries!$H$1:$J$43,3)</f>
        <v>2-Northern Europe</v>
      </c>
    </row>
    <row r="226" spans="1:12" x14ac:dyDescent="0.35">
      <c r="A226" t="s">
        <v>38</v>
      </c>
      <c r="B226" t="s">
        <v>63</v>
      </c>
      <c r="C226">
        <v>25.641025641025646</v>
      </c>
      <c r="D226">
        <v>33.852258852258849</v>
      </c>
      <c r="E226">
        <v>42.063492063492056</v>
      </c>
      <c r="F226">
        <v>2050</v>
      </c>
      <c r="G226" t="s">
        <v>164</v>
      </c>
      <c r="H226" t="s">
        <v>98</v>
      </c>
      <c r="I226" t="s">
        <v>100</v>
      </c>
      <c r="J226">
        <f t="shared" si="61"/>
        <v>8.2112332112332034</v>
      </c>
      <c r="K226">
        <f t="shared" si="62"/>
        <v>8.2112332112332069</v>
      </c>
      <c r="L226" t="str">
        <f>VLOOKUP(A226,Countries!$H$1:$J$43,3)</f>
        <v>2-Northern Europe</v>
      </c>
    </row>
    <row r="227" spans="1:12" x14ac:dyDescent="0.35">
      <c r="A227" t="s">
        <v>42</v>
      </c>
      <c r="B227" t="s">
        <v>12</v>
      </c>
      <c r="C227">
        <v>9</v>
      </c>
      <c r="D227">
        <v>16</v>
      </c>
      <c r="E227">
        <v>23</v>
      </c>
      <c r="F227">
        <v>2080</v>
      </c>
      <c r="G227" t="s">
        <v>13</v>
      </c>
      <c r="H227" t="s">
        <v>21</v>
      </c>
      <c r="I227" t="s">
        <v>18</v>
      </c>
      <c r="J227">
        <f t="shared" si="61"/>
        <v>7</v>
      </c>
      <c r="K227">
        <f t="shared" si="62"/>
        <v>7</v>
      </c>
      <c r="L227" t="str">
        <f>VLOOKUP(A227,Countries!$H$1:$J$43,3)</f>
        <v>3-Central Europe</v>
      </c>
    </row>
    <row r="228" spans="1:12" x14ac:dyDescent="0.35">
      <c r="A228" t="s">
        <v>34</v>
      </c>
      <c r="B228" t="s">
        <v>12</v>
      </c>
      <c r="C228">
        <v>8</v>
      </c>
      <c r="D228">
        <v>13.5</v>
      </c>
      <c r="E228">
        <v>19</v>
      </c>
      <c r="F228">
        <v>2080</v>
      </c>
      <c r="G228" t="s">
        <v>13</v>
      </c>
      <c r="H228" t="s">
        <v>21</v>
      </c>
      <c r="I228" t="s">
        <v>18</v>
      </c>
      <c r="J228">
        <f t="shared" si="61"/>
        <v>5.5</v>
      </c>
      <c r="K228">
        <f t="shared" si="62"/>
        <v>5.5</v>
      </c>
      <c r="L228" t="str">
        <f>VLOOKUP(A228,Countries!$H$1:$J$43,3)</f>
        <v>3-Central Europe</v>
      </c>
    </row>
    <row r="229" spans="1:12" x14ac:dyDescent="0.35">
      <c r="A229" t="s">
        <v>50</v>
      </c>
      <c r="B229" t="s">
        <v>12</v>
      </c>
      <c r="C229">
        <v>11</v>
      </c>
      <c r="D229">
        <v>18</v>
      </c>
      <c r="E229">
        <v>25</v>
      </c>
      <c r="F229">
        <v>2080</v>
      </c>
      <c r="G229" t="s">
        <v>13</v>
      </c>
      <c r="H229" t="s">
        <v>21</v>
      </c>
      <c r="I229" t="s">
        <v>18</v>
      </c>
      <c r="J229">
        <f t="shared" si="61"/>
        <v>7</v>
      </c>
      <c r="K229">
        <f t="shared" si="62"/>
        <v>7</v>
      </c>
      <c r="L229" t="str">
        <f>VLOOKUP(A229,Countries!$H$1:$J$43,3)</f>
        <v>3-Central Europe</v>
      </c>
    </row>
    <row r="230" spans="1:12" x14ac:dyDescent="0.35">
      <c r="A230" t="s">
        <v>37</v>
      </c>
      <c r="B230" t="s">
        <v>12</v>
      </c>
      <c r="C230">
        <v>17</v>
      </c>
      <c r="D230">
        <v>23</v>
      </c>
      <c r="E230">
        <v>29</v>
      </c>
      <c r="F230">
        <v>2080</v>
      </c>
      <c r="G230" t="s">
        <v>13</v>
      </c>
      <c r="H230" t="s">
        <v>21</v>
      </c>
      <c r="I230" t="s">
        <v>18</v>
      </c>
      <c r="J230">
        <f t="shared" si="61"/>
        <v>6</v>
      </c>
      <c r="K230">
        <f t="shared" si="62"/>
        <v>6</v>
      </c>
      <c r="L230" t="str">
        <f>VLOOKUP(A230,Countries!$H$1:$J$43,3)</f>
        <v>3-Central Europe</v>
      </c>
    </row>
    <row r="231" spans="1:12" x14ac:dyDescent="0.35">
      <c r="A231" t="s">
        <v>11</v>
      </c>
      <c r="B231" t="s">
        <v>12</v>
      </c>
      <c r="C231">
        <v>10</v>
      </c>
      <c r="D231">
        <v>19</v>
      </c>
      <c r="E231">
        <v>28</v>
      </c>
      <c r="F231">
        <v>2080</v>
      </c>
      <c r="G231" t="s">
        <v>13</v>
      </c>
      <c r="H231" t="s">
        <v>21</v>
      </c>
      <c r="I231" t="s">
        <v>18</v>
      </c>
      <c r="J231">
        <f t="shared" si="61"/>
        <v>9</v>
      </c>
      <c r="K231">
        <f t="shared" si="62"/>
        <v>9</v>
      </c>
      <c r="L231" t="str">
        <f>VLOOKUP(A231,Countries!$H$1:$J$43,3)</f>
        <v>3-Central Europe</v>
      </c>
    </row>
    <row r="232" spans="1:12" x14ac:dyDescent="0.35">
      <c r="A232" t="s">
        <v>52</v>
      </c>
      <c r="B232" t="s">
        <v>12</v>
      </c>
      <c r="C232">
        <v>11</v>
      </c>
      <c r="D232">
        <v>18</v>
      </c>
      <c r="E232">
        <v>25</v>
      </c>
      <c r="F232">
        <v>2080</v>
      </c>
      <c r="G232" t="s">
        <v>13</v>
      </c>
      <c r="H232" t="s">
        <v>21</v>
      </c>
      <c r="I232" t="s">
        <v>18</v>
      </c>
      <c r="J232">
        <f t="shared" si="61"/>
        <v>7</v>
      </c>
      <c r="K232">
        <f t="shared" si="62"/>
        <v>7</v>
      </c>
      <c r="L232" t="str">
        <f>VLOOKUP(A232,Countries!$H$1:$J$43,3)</f>
        <v>3-Central Europe</v>
      </c>
    </row>
    <row r="233" spans="1:12" x14ac:dyDescent="0.35">
      <c r="A233" t="s">
        <v>57</v>
      </c>
      <c r="B233" t="s">
        <v>12</v>
      </c>
      <c r="C233">
        <v>7</v>
      </c>
      <c r="D233">
        <v>15.5</v>
      </c>
      <c r="E233">
        <v>24</v>
      </c>
      <c r="F233">
        <v>2080</v>
      </c>
      <c r="G233" t="s">
        <v>13</v>
      </c>
      <c r="H233" t="s">
        <v>21</v>
      </c>
      <c r="I233" t="s">
        <v>18</v>
      </c>
      <c r="J233">
        <f t="shared" si="61"/>
        <v>8.5</v>
      </c>
      <c r="K233">
        <f t="shared" si="62"/>
        <v>8.5</v>
      </c>
      <c r="L233" t="str">
        <f>VLOOKUP(A233,Countries!$H$1:$J$43,3)</f>
        <v>3-Central Europe</v>
      </c>
    </row>
    <row r="234" spans="1:12" x14ac:dyDescent="0.35">
      <c r="A234" t="s">
        <v>36</v>
      </c>
      <c r="B234" t="s">
        <v>12</v>
      </c>
      <c r="C234">
        <v>15</v>
      </c>
      <c r="D234">
        <v>24</v>
      </c>
      <c r="E234">
        <v>33</v>
      </c>
      <c r="F234">
        <v>2080</v>
      </c>
      <c r="G234" t="s">
        <v>13</v>
      </c>
      <c r="H234" t="s">
        <v>21</v>
      </c>
      <c r="I234" t="s">
        <v>18</v>
      </c>
      <c r="J234">
        <f t="shared" si="61"/>
        <v>9</v>
      </c>
      <c r="K234">
        <f t="shared" si="62"/>
        <v>9</v>
      </c>
      <c r="L234" t="str">
        <f>VLOOKUP(A234,Countries!$H$1:$J$43,3)</f>
        <v>3-Central Europe</v>
      </c>
    </row>
    <row r="235" spans="1:12" x14ac:dyDescent="0.35">
      <c r="A235" t="s">
        <v>44</v>
      </c>
      <c r="B235" t="s">
        <v>12</v>
      </c>
      <c r="C235">
        <v>0</v>
      </c>
      <c r="D235">
        <v>10</v>
      </c>
      <c r="E235">
        <v>20</v>
      </c>
      <c r="F235">
        <v>2080</v>
      </c>
      <c r="G235" t="s">
        <v>13</v>
      </c>
      <c r="H235" t="s">
        <v>21</v>
      </c>
      <c r="I235" t="s">
        <v>18</v>
      </c>
      <c r="J235">
        <f t="shared" si="61"/>
        <v>10</v>
      </c>
      <c r="K235">
        <f t="shared" si="62"/>
        <v>10</v>
      </c>
      <c r="L235" t="str">
        <f>VLOOKUP(A235,Countries!$H$1:$J$43,3)</f>
        <v>3-Central Europe</v>
      </c>
    </row>
    <row r="236" spans="1:12" x14ac:dyDescent="0.35">
      <c r="A236" t="s">
        <v>54</v>
      </c>
      <c r="B236" t="s">
        <v>12</v>
      </c>
      <c r="C236">
        <v>5</v>
      </c>
      <c r="D236">
        <v>13.5</v>
      </c>
      <c r="E236">
        <v>22</v>
      </c>
      <c r="F236">
        <v>2080</v>
      </c>
      <c r="G236" t="s">
        <v>13</v>
      </c>
      <c r="H236" t="s">
        <v>21</v>
      </c>
      <c r="I236" t="s">
        <v>18</v>
      </c>
      <c r="J236">
        <f t="shared" si="61"/>
        <v>8.5</v>
      </c>
      <c r="K236">
        <f t="shared" si="62"/>
        <v>8.5</v>
      </c>
      <c r="L236" t="str">
        <f>VLOOKUP(A236,Countries!$H$1:$J$43,3)</f>
        <v>3-Central Europe</v>
      </c>
    </row>
    <row r="237" spans="1:12" x14ac:dyDescent="0.35">
      <c r="A237" t="s">
        <v>16</v>
      </c>
      <c r="B237" t="s">
        <v>12</v>
      </c>
      <c r="C237">
        <v>26</v>
      </c>
      <c r="D237">
        <v>40</v>
      </c>
      <c r="E237">
        <v>54</v>
      </c>
      <c r="F237">
        <v>2080</v>
      </c>
      <c r="G237" t="s">
        <v>13</v>
      </c>
      <c r="H237" t="s">
        <v>21</v>
      </c>
      <c r="I237" t="s">
        <v>18</v>
      </c>
      <c r="J237">
        <f t="shared" si="61"/>
        <v>14</v>
      </c>
      <c r="K237">
        <f t="shared" si="62"/>
        <v>14</v>
      </c>
      <c r="L237" t="str">
        <f>VLOOKUP(A237,Countries!$H$1:$J$43,3)</f>
        <v>3-Central Europe</v>
      </c>
    </row>
    <row r="238" spans="1:12" x14ac:dyDescent="0.35">
      <c r="A238" t="s">
        <v>56</v>
      </c>
      <c r="B238" t="s">
        <v>12</v>
      </c>
      <c r="C238">
        <v>40</v>
      </c>
      <c r="D238">
        <v>55</v>
      </c>
      <c r="E238">
        <v>70</v>
      </c>
      <c r="F238">
        <v>2080</v>
      </c>
      <c r="G238" t="s">
        <v>13</v>
      </c>
      <c r="H238" t="s">
        <v>21</v>
      </c>
      <c r="I238" t="s">
        <v>18</v>
      </c>
      <c r="J238">
        <f t="shared" si="61"/>
        <v>15</v>
      </c>
      <c r="K238">
        <f t="shared" si="62"/>
        <v>15</v>
      </c>
      <c r="L238" t="str">
        <f>VLOOKUP(A238,Countries!$H$1:$J$43,3)</f>
        <v>4-Southern Europe</v>
      </c>
    </row>
    <row r="239" spans="1:12" x14ac:dyDescent="0.35">
      <c r="A239" t="s">
        <v>65</v>
      </c>
      <c r="B239" t="s">
        <v>12</v>
      </c>
      <c r="C239">
        <v>28</v>
      </c>
      <c r="D239">
        <v>44</v>
      </c>
      <c r="E239">
        <v>60</v>
      </c>
      <c r="F239">
        <v>2080</v>
      </c>
      <c r="G239" t="s">
        <v>13</v>
      </c>
      <c r="H239" t="s">
        <v>21</v>
      </c>
      <c r="I239" t="s">
        <v>18</v>
      </c>
      <c r="J239">
        <f t="shared" si="61"/>
        <v>16</v>
      </c>
      <c r="K239">
        <f t="shared" si="62"/>
        <v>16</v>
      </c>
      <c r="L239" t="str">
        <f>VLOOKUP(A239,Countries!$H$1:$J$43,3)</f>
        <v>4-Southern Europe</v>
      </c>
    </row>
    <row r="240" spans="1:12" x14ac:dyDescent="0.35">
      <c r="A240" t="s">
        <v>66</v>
      </c>
      <c r="B240" t="s">
        <v>12</v>
      </c>
      <c r="C240">
        <v>30</v>
      </c>
      <c r="D240">
        <v>45.5</v>
      </c>
      <c r="E240">
        <v>61</v>
      </c>
      <c r="F240">
        <v>2080</v>
      </c>
      <c r="G240" t="s">
        <v>13</v>
      </c>
      <c r="H240" t="s">
        <v>21</v>
      </c>
      <c r="I240" t="s">
        <v>18</v>
      </c>
      <c r="J240">
        <f t="shared" si="61"/>
        <v>15.5</v>
      </c>
      <c r="K240">
        <f t="shared" si="62"/>
        <v>15.5</v>
      </c>
      <c r="L240" t="str">
        <f>VLOOKUP(A240,Countries!$H$1:$J$43,3)</f>
        <v>4-Southern Europe</v>
      </c>
    </row>
    <row r="241" spans="1:12" x14ac:dyDescent="0.35">
      <c r="A241" t="s">
        <v>67</v>
      </c>
      <c r="B241" t="s">
        <v>12</v>
      </c>
      <c r="C241">
        <v>42</v>
      </c>
      <c r="D241">
        <v>62</v>
      </c>
      <c r="E241">
        <v>82</v>
      </c>
      <c r="F241">
        <v>2080</v>
      </c>
      <c r="G241" t="s">
        <v>13</v>
      </c>
      <c r="H241" t="s">
        <v>21</v>
      </c>
      <c r="I241" t="s">
        <v>18</v>
      </c>
      <c r="J241">
        <f t="shared" si="61"/>
        <v>20</v>
      </c>
      <c r="K241">
        <f t="shared" si="62"/>
        <v>20</v>
      </c>
      <c r="L241" t="str">
        <f>VLOOKUP(A241,Countries!$H$1:$J$43,3)</f>
        <v>4-Southern Europe</v>
      </c>
    </row>
    <row r="242" spans="1:12" x14ac:dyDescent="0.35">
      <c r="A242" t="s">
        <v>68</v>
      </c>
      <c r="B242" t="s">
        <v>12</v>
      </c>
      <c r="C242">
        <v>22</v>
      </c>
      <c r="D242">
        <v>36</v>
      </c>
      <c r="E242">
        <v>50</v>
      </c>
      <c r="F242">
        <v>2080</v>
      </c>
      <c r="G242" t="s">
        <v>13</v>
      </c>
      <c r="H242" t="s">
        <v>21</v>
      </c>
      <c r="I242" t="s">
        <v>18</v>
      </c>
      <c r="J242">
        <f t="shared" si="61"/>
        <v>14</v>
      </c>
      <c r="K242">
        <f t="shared" si="62"/>
        <v>14</v>
      </c>
      <c r="L242" t="str">
        <f>VLOOKUP(A242,Countries!$H$1:$J$43,3)</f>
        <v>4-Southern Europe</v>
      </c>
    </row>
    <row r="243" spans="1:12" x14ac:dyDescent="0.35">
      <c r="A243" t="s">
        <v>53</v>
      </c>
      <c r="B243" t="s">
        <v>12</v>
      </c>
      <c r="C243">
        <v>5</v>
      </c>
      <c r="D243">
        <v>11</v>
      </c>
      <c r="E243">
        <v>17</v>
      </c>
      <c r="F243">
        <v>2080</v>
      </c>
      <c r="G243" t="s">
        <v>13</v>
      </c>
      <c r="H243" t="s">
        <v>21</v>
      </c>
      <c r="I243" t="s">
        <v>18</v>
      </c>
      <c r="J243">
        <f t="shared" si="61"/>
        <v>6</v>
      </c>
      <c r="K243">
        <f t="shared" si="62"/>
        <v>6</v>
      </c>
      <c r="L243" t="str">
        <f>VLOOKUP(A243,Countries!$H$1:$J$43,3)</f>
        <v>4-Southern Europe</v>
      </c>
    </row>
    <row r="244" spans="1:12" x14ac:dyDescent="0.35">
      <c r="A244" t="s">
        <v>40</v>
      </c>
      <c r="B244" t="s">
        <v>12</v>
      </c>
      <c r="C244">
        <v>14</v>
      </c>
      <c r="D244">
        <v>26</v>
      </c>
      <c r="E244">
        <v>38</v>
      </c>
      <c r="F244">
        <v>2080</v>
      </c>
      <c r="G244" t="s">
        <v>13</v>
      </c>
      <c r="H244" t="s">
        <v>21</v>
      </c>
      <c r="I244" t="s">
        <v>18</v>
      </c>
      <c r="J244">
        <f t="shared" si="61"/>
        <v>12</v>
      </c>
      <c r="K244">
        <f t="shared" si="62"/>
        <v>12</v>
      </c>
      <c r="L244" t="str">
        <f>VLOOKUP(A244,Countries!$H$1:$J$43,3)</f>
        <v>4-Southern Europe</v>
      </c>
    </row>
    <row r="245" spans="1:12" x14ac:dyDescent="0.35">
      <c r="A245" t="s">
        <v>27</v>
      </c>
      <c r="B245" t="s">
        <v>12</v>
      </c>
      <c r="C245">
        <v>13</v>
      </c>
      <c r="D245">
        <v>22.5</v>
      </c>
      <c r="E245">
        <v>32</v>
      </c>
      <c r="F245">
        <v>2080</v>
      </c>
      <c r="G245" t="s">
        <v>13</v>
      </c>
      <c r="H245" t="s">
        <v>21</v>
      </c>
      <c r="I245" t="s">
        <v>18</v>
      </c>
      <c r="J245">
        <f t="shared" si="61"/>
        <v>9.5</v>
      </c>
      <c r="K245">
        <f t="shared" si="62"/>
        <v>9.5</v>
      </c>
      <c r="L245" t="str">
        <f>VLOOKUP(A245,Countries!$H$1:$J$43,3)</f>
        <v>4-Southern Europe</v>
      </c>
    </row>
    <row r="246" spans="1:12" x14ac:dyDescent="0.35">
      <c r="A246" t="s">
        <v>43</v>
      </c>
      <c r="B246" t="s">
        <v>12</v>
      </c>
      <c r="C246">
        <v>22</v>
      </c>
      <c r="D246">
        <v>34</v>
      </c>
      <c r="E246">
        <v>46</v>
      </c>
      <c r="F246">
        <v>2080</v>
      </c>
      <c r="G246" t="s">
        <v>13</v>
      </c>
      <c r="H246" t="s">
        <v>21</v>
      </c>
      <c r="I246" t="s">
        <v>18</v>
      </c>
      <c r="J246">
        <f t="shared" si="61"/>
        <v>12</v>
      </c>
      <c r="K246">
        <f t="shared" si="62"/>
        <v>12</v>
      </c>
      <c r="L246" t="str">
        <f>VLOOKUP(A246,Countries!$H$1:$J$43,3)</f>
        <v>4-Southern Europe</v>
      </c>
    </row>
    <row r="247" spans="1:12" x14ac:dyDescent="0.35">
      <c r="A247" t="s">
        <v>69</v>
      </c>
      <c r="B247" t="s">
        <v>12</v>
      </c>
      <c r="C247">
        <v>22</v>
      </c>
      <c r="D247">
        <v>35</v>
      </c>
      <c r="E247">
        <v>48</v>
      </c>
      <c r="F247">
        <v>2080</v>
      </c>
      <c r="G247" t="s">
        <v>13</v>
      </c>
      <c r="H247" t="s">
        <v>21</v>
      </c>
      <c r="I247" t="s">
        <v>18</v>
      </c>
      <c r="J247">
        <f t="shared" si="61"/>
        <v>13</v>
      </c>
      <c r="K247">
        <f t="shared" si="62"/>
        <v>13</v>
      </c>
      <c r="L247" t="str">
        <f>VLOOKUP(A247,Countries!$H$1:$J$43,3)</f>
        <v>4-Southern Europe</v>
      </c>
    </row>
    <row r="248" spans="1:12" x14ac:dyDescent="0.35">
      <c r="A248" t="s">
        <v>70</v>
      </c>
      <c r="B248" t="s">
        <v>12</v>
      </c>
      <c r="C248">
        <v>4</v>
      </c>
      <c r="D248">
        <v>10</v>
      </c>
      <c r="E248">
        <v>16</v>
      </c>
      <c r="F248">
        <v>2080</v>
      </c>
      <c r="G248" t="s">
        <v>13</v>
      </c>
      <c r="H248" t="s">
        <v>21</v>
      </c>
      <c r="I248" t="s">
        <v>18</v>
      </c>
      <c r="J248">
        <f t="shared" si="61"/>
        <v>6</v>
      </c>
      <c r="K248">
        <f t="shared" si="62"/>
        <v>6</v>
      </c>
      <c r="L248" t="str">
        <f>VLOOKUP(A248,Countries!$H$1:$J$43,3)</f>
        <v>3-Central Europe</v>
      </c>
    </row>
    <row r="249" spans="1:12" x14ac:dyDescent="0.35">
      <c r="A249" t="s">
        <v>71</v>
      </c>
      <c r="B249" t="s">
        <v>12</v>
      </c>
      <c r="C249">
        <v>1</v>
      </c>
      <c r="D249">
        <v>8.5</v>
      </c>
      <c r="E249">
        <v>16</v>
      </c>
      <c r="F249">
        <v>2080</v>
      </c>
      <c r="G249" t="s">
        <v>13</v>
      </c>
      <c r="H249" t="s">
        <v>21</v>
      </c>
      <c r="I249" t="s">
        <v>18</v>
      </c>
      <c r="J249">
        <f t="shared" si="61"/>
        <v>7.5</v>
      </c>
      <c r="K249">
        <f t="shared" si="62"/>
        <v>7.5</v>
      </c>
      <c r="L249" t="str">
        <f>VLOOKUP(A249,Countries!$H$1:$J$43,3)</f>
        <v>3-Central Europe</v>
      </c>
    </row>
    <row r="250" spans="1:12" x14ac:dyDescent="0.35">
      <c r="A250" t="s">
        <v>72</v>
      </c>
      <c r="B250" t="s">
        <v>12</v>
      </c>
      <c r="C250">
        <v>0</v>
      </c>
      <c r="D250">
        <v>6</v>
      </c>
      <c r="E250">
        <v>12</v>
      </c>
      <c r="F250">
        <v>2080</v>
      </c>
      <c r="G250" t="s">
        <v>13</v>
      </c>
      <c r="H250" t="s">
        <v>21</v>
      </c>
      <c r="I250" t="s">
        <v>18</v>
      </c>
      <c r="J250">
        <f t="shared" si="61"/>
        <v>6</v>
      </c>
      <c r="K250">
        <f t="shared" si="62"/>
        <v>6</v>
      </c>
      <c r="L250" t="str">
        <f>VLOOKUP(A250,Countries!$H$1:$J$43,3)</f>
        <v>3-Central Europe</v>
      </c>
    </row>
    <row r="251" spans="1:12" x14ac:dyDescent="0.35">
      <c r="A251" t="s">
        <v>73</v>
      </c>
      <c r="B251" t="s">
        <v>12</v>
      </c>
      <c r="C251">
        <v>0</v>
      </c>
      <c r="D251">
        <v>7</v>
      </c>
      <c r="E251">
        <v>14</v>
      </c>
      <c r="F251">
        <v>2080</v>
      </c>
      <c r="G251" t="s">
        <v>13</v>
      </c>
      <c r="H251" t="s">
        <v>21</v>
      </c>
      <c r="I251" t="s">
        <v>18</v>
      </c>
      <c r="J251">
        <f t="shared" si="61"/>
        <v>7</v>
      </c>
      <c r="K251">
        <f t="shared" si="62"/>
        <v>7</v>
      </c>
      <c r="L251" t="str">
        <f>VLOOKUP(A251,Countries!$H$1:$J$43,3)</f>
        <v>3-Central Europe</v>
      </c>
    </row>
    <row r="252" spans="1:12" x14ac:dyDescent="0.35">
      <c r="A252" t="s">
        <v>74</v>
      </c>
      <c r="B252" t="s">
        <v>12</v>
      </c>
      <c r="C252">
        <v>14</v>
      </c>
      <c r="D252">
        <v>23.5</v>
      </c>
      <c r="E252">
        <v>33</v>
      </c>
      <c r="F252">
        <v>2080</v>
      </c>
      <c r="G252" t="s">
        <v>13</v>
      </c>
      <c r="H252" t="s">
        <v>21</v>
      </c>
      <c r="I252" t="s">
        <v>18</v>
      </c>
      <c r="J252">
        <f t="shared" si="61"/>
        <v>9.5</v>
      </c>
      <c r="K252">
        <f t="shared" si="62"/>
        <v>9.5</v>
      </c>
      <c r="L252" t="str">
        <f>VLOOKUP(A252,Countries!$H$1:$J$43,3)</f>
        <v>4-Southern Europe</v>
      </c>
    </row>
    <row r="253" spans="1:12" x14ac:dyDescent="0.35">
      <c r="A253" t="s">
        <v>38</v>
      </c>
      <c r="B253" t="s">
        <v>63</v>
      </c>
      <c r="C253">
        <v>34.126984126984119</v>
      </c>
      <c r="D253">
        <v>35.012210012210019</v>
      </c>
      <c r="E253">
        <v>35.897435897435912</v>
      </c>
      <c r="F253">
        <v>2080</v>
      </c>
      <c r="G253" t="s">
        <v>79</v>
      </c>
      <c r="H253" t="s">
        <v>98</v>
      </c>
      <c r="I253" t="s">
        <v>100</v>
      </c>
      <c r="J253">
        <f t="shared" ref="J253:J316" si="63">D253-C253</f>
        <v>0.88522588522589984</v>
      </c>
      <c r="K253">
        <f t="shared" ref="K253:K316" si="64">E253-D253</f>
        <v>0.88522588522589274</v>
      </c>
      <c r="L253" t="str">
        <f>VLOOKUP(A253,Countries!$H$1:$J$43,3)</f>
        <v>2-Northern Europe</v>
      </c>
    </row>
    <row r="254" spans="1:12" x14ac:dyDescent="0.35">
      <c r="A254" t="s">
        <v>38</v>
      </c>
      <c r="B254" t="s">
        <v>63</v>
      </c>
      <c r="C254">
        <v>34.126984126984119</v>
      </c>
      <c r="D254">
        <v>42.857142857142861</v>
      </c>
      <c r="E254">
        <v>51.587301587301603</v>
      </c>
      <c r="F254">
        <v>2080</v>
      </c>
      <c r="G254" t="s">
        <v>164</v>
      </c>
      <c r="H254" t="s">
        <v>98</v>
      </c>
      <c r="I254" t="s">
        <v>100</v>
      </c>
      <c r="J254">
        <f t="shared" si="63"/>
        <v>8.7301587301587418</v>
      </c>
      <c r="K254">
        <f t="shared" si="64"/>
        <v>8.7301587301587418</v>
      </c>
      <c r="L254" t="str">
        <f>VLOOKUP(A254,Countries!$H$1:$J$43,3)</f>
        <v>2-Northern Europe</v>
      </c>
    </row>
    <row r="255" spans="1:12" x14ac:dyDescent="0.35">
      <c r="A255" t="s">
        <v>38</v>
      </c>
      <c r="B255" t="s">
        <v>12</v>
      </c>
      <c r="C255">
        <v>1.7241379310344922</v>
      </c>
      <c r="D255">
        <v>2.5862068965517304</v>
      </c>
      <c r="E255">
        <v>3.4482758620689689</v>
      </c>
      <c r="F255">
        <v>2020</v>
      </c>
      <c r="G255" t="s">
        <v>164</v>
      </c>
      <c r="H255" t="s">
        <v>98</v>
      </c>
      <c r="I255" t="s">
        <v>100</v>
      </c>
      <c r="J255">
        <f t="shared" si="63"/>
        <v>0.86206896551723822</v>
      </c>
      <c r="K255">
        <f t="shared" si="64"/>
        <v>0.86206896551723844</v>
      </c>
      <c r="L255" t="str">
        <f>VLOOKUP(A255,Countries!$H$1:$J$43,3)</f>
        <v>2-Northern Europe</v>
      </c>
    </row>
    <row r="256" spans="1:12" x14ac:dyDescent="0.35">
      <c r="A256" t="s">
        <v>34</v>
      </c>
      <c r="B256" t="s">
        <v>17</v>
      </c>
      <c r="C256">
        <v>0</v>
      </c>
      <c r="D256">
        <v>2</v>
      </c>
      <c r="E256">
        <v>4</v>
      </c>
      <c r="F256">
        <v>2020</v>
      </c>
      <c r="G256" t="s">
        <v>13</v>
      </c>
      <c r="H256" t="s">
        <v>21</v>
      </c>
      <c r="I256" t="s">
        <v>18</v>
      </c>
      <c r="J256">
        <f t="shared" si="63"/>
        <v>2</v>
      </c>
      <c r="K256">
        <f t="shared" si="64"/>
        <v>2</v>
      </c>
      <c r="L256" t="str">
        <f>VLOOKUP(A256,Countries!$H$1:$J$43,3)</f>
        <v>3-Central Europe</v>
      </c>
    </row>
    <row r="257" spans="1:12" x14ac:dyDescent="0.35">
      <c r="A257" t="s">
        <v>50</v>
      </c>
      <c r="B257" t="s">
        <v>17</v>
      </c>
      <c r="C257">
        <v>0</v>
      </c>
      <c r="D257">
        <v>2</v>
      </c>
      <c r="E257">
        <v>4</v>
      </c>
      <c r="F257">
        <v>2020</v>
      </c>
      <c r="G257" t="s">
        <v>13</v>
      </c>
      <c r="H257" t="s">
        <v>21</v>
      </c>
      <c r="I257" t="s">
        <v>18</v>
      </c>
      <c r="J257">
        <f t="shared" si="63"/>
        <v>2</v>
      </c>
      <c r="K257">
        <f t="shared" si="64"/>
        <v>2</v>
      </c>
      <c r="L257" t="str">
        <f>VLOOKUP(A257,Countries!$H$1:$J$43,3)</f>
        <v>3-Central Europe</v>
      </c>
    </row>
    <row r="258" spans="1:12" x14ac:dyDescent="0.35">
      <c r="A258" t="s">
        <v>11</v>
      </c>
      <c r="B258" t="s">
        <v>17</v>
      </c>
      <c r="C258">
        <v>-5</v>
      </c>
      <c r="D258">
        <v>-4.5</v>
      </c>
      <c r="E258">
        <v>-4</v>
      </c>
      <c r="F258">
        <v>2020</v>
      </c>
      <c r="G258" t="s">
        <v>13</v>
      </c>
      <c r="H258" t="s">
        <v>21</v>
      </c>
      <c r="I258" t="s">
        <v>18</v>
      </c>
      <c r="J258">
        <f t="shared" si="63"/>
        <v>0.5</v>
      </c>
      <c r="K258">
        <f t="shared" si="64"/>
        <v>0.5</v>
      </c>
      <c r="L258" t="str">
        <f>VLOOKUP(A258,Countries!$H$1:$J$43,3)</f>
        <v>3-Central Europe</v>
      </c>
    </row>
    <row r="259" spans="1:12" x14ac:dyDescent="0.35">
      <c r="A259" t="s">
        <v>52</v>
      </c>
      <c r="B259" t="s">
        <v>17</v>
      </c>
      <c r="C259">
        <v>-3</v>
      </c>
      <c r="D259">
        <v>-1.5</v>
      </c>
      <c r="E259">
        <v>0</v>
      </c>
      <c r="F259">
        <v>2020</v>
      </c>
      <c r="G259" t="s">
        <v>13</v>
      </c>
      <c r="H259" t="s">
        <v>21</v>
      </c>
      <c r="I259" t="s">
        <v>18</v>
      </c>
      <c r="J259">
        <f t="shared" si="63"/>
        <v>1.5</v>
      </c>
      <c r="K259">
        <f t="shared" si="64"/>
        <v>1.5</v>
      </c>
      <c r="L259" t="str">
        <f>VLOOKUP(A259,Countries!$H$1:$J$43,3)</f>
        <v>3-Central Europe</v>
      </c>
    </row>
    <row r="260" spans="1:12" x14ac:dyDescent="0.35">
      <c r="A260" t="s">
        <v>57</v>
      </c>
      <c r="B260" t="s">
        <v>17</v>
      </c>
      <c r="C260">
        <v>-5</v>
      </c>
      <c r="D260">
        <v>-4</v>
      </c>
      <c r="E260">
        <v>-3</v>
      </c>
      <c r="F260">
        <v>2020</v>
      </c>
      <c r="G260" t="s">
        <v>13</v>
      </c>
      <c r="H260" t="s">
        <v>21</v>
      </c>
      <c r="I260" t="s">
        <v>18</v>
      </c>
      <c r="J260">
        <f t="shared" si="63"/>
        <v>1</v>
      </c>
      <c r="K260">
        <f t="shared" si="64"/>
        <v>1</v>
      </c>
      <c r="L260" t="str">
        <f>VLOOKUP(A260,Countries!$H$1:$J$43,3)</f>
        <v>3-Central Europe</v>
      </c>
    </row>
    <row r="261" spans="1:12" x14ac:dyDescent="0.35">
      <c r="A261" t="s">
        <v>44</v>
      </c>
      <c r="B261" t="s">
        <v>17</v>
      </c>
      <c r="C261">
        <v>-8</v>
      </c>
      <c r="D261">
        <v>-8</v>
      </c>
      <c r="E261">
        <v>-8</v>
      </c>
      <c r="F261">
        <v>2020</v>
      </c>
      <c r="G261" t="s">
        <v>13</v>
      </c>
      <c r="H261" t="s">
        <v>21</v>
      </c>
      <c r="I261" t="s">
        <v>18</v>
      </c>
      <c r="J261">
        <f t="shared" si="63"/>
        <v>0</v>
      </c>
      <c r="K261">
        <f t="shared" si="64"/>
        <v>0</v>
      </c>
      <c r="L261" t="str">
        <f>VLOOKUP(A261,Countries!$H$1:$J$43,3)</f>
        <v>3-Central Europe</v>
      </c>
    </row>
    <row r="262" spans="1:12" x14ac:dyDescent="0.35">
      <c r="A262" t="s">
        <v>54</v>
      </c>
      <c r="B262" t="s">
        <v>17</v>
      </c>
      <c r="C262">
        <v>-6</v>
      </c>
      <c r="D262">
        <v>-6</v>
      </c>
      <c r="E262">
        <v>-6</v>
      </c>
      <c r="F262">
        <v>2020</v>
      </c>
      <c r="G262" t="s">
        <v>13</v>
      </c>
      <c r="H262" t="s">
        <v>21</v>
      </c>
      <c r="I262" t="s">
        <v>18</v>
      </c>
      <c r="J262">
        <f t="shared" si="63"/>
        <v>0</v>
      </c>
      <c r="K262">
        <f t="shared" si="64"/>
        <v>0</v>
      </c>
      <c r="L262" t="str">
        <f>VLOOKUP(A262,Countries!$H$1:$J$43,3)</f>
        <v>3-Central Europe</v>
      </c>
    </row>
    <row r="263" spans="1:12" x14ac:dyDescent="0.35">
      <c r="A263" t="s">
        <v>16</v>
      </c>
      <c r="B263" t="s">
        <v>17</v>
      </c>
      <c r="C263">
        <v>-6</v>
      </c>
      <c r="D263">
        <v>-5.5</v>
      </c>
      <c r="E263">
        <v>-5</v>
      </c>
      <c r="F263">
        <v>2020</v>
      </c>
      <c r="G263" t="s">
        <v>13</v>
      </c>
      <c r="H263" t="s">
        <v>21</v>
      </c>
      <c r="I263" t="s">
        <v>18</v>
      </c>
      <c r="J263">
        <f t="shared" si="63"/>
        <v>0.5</v>
      </c>
      <c r="K263">
        <f t="shared" si="64"/>
        <v>0.5</v>
      </c>
      <c r="L263" t="str">
        <f>VLOOKUP(A263,Countries!$H$1:$J$43,3)</f>
        <v>3-Central Europe</v>
      </c>
    </row>
    <row r="264" spans="1:12" x14ac:dyDescent="0.35">
      <c r="A264" t="s">
        <v>56</v>
      </c>
      <c r="B264" t="s">
        <v>17</v>
      </c>
      <c r="C264">
        <v>-6</v>
      </c>
      <c r="D264">
        <v>-6</v>
      </c>
      <c r="E264">
        <v>-6</v>
      </c>
      <c r="F264">
        <v>2020</v>
      </c>
      <c r="G264" t="s">
        <v>13</v>
      </c>
      <c r="H264" t="s">
        <v>21</v>
      </c>
      <c r="I264" t="s">
        <v>18</v>
      </c>
      <c r="J264">
        <f t="shared" si="63"/>
        <v>0</v>
      </c>
      <c r="K264">
        <f t="shared" si="64"/>
        <v>0</v>
      </c>
      <c r="L264" t="str">
        <f>VLOOKUP(A264,Countries!$H$1:$J$43,3)</f>
        <v>4-Southern Europe</v>
      </c>
    </row>
    <row r="265" spans="1:12" x14ac:dyDescent="0.35">
      <c r="A265" t="s">
        <v>65</v>
      </c>
      <c r="B265" t="s">
        <v>17</v>
      </c>
      <c r="C265">
        <v>-7</v>
      </c>
      <c r="D265">
        <v>-7</v>
      </c>
      <c r="E265">
        <v>-7</v>
      </c>
      <c r="F265">
        <v>2020</v>
      </c>
      <c r="G265" t="s">
        <v>13</v>
      </c>
      <c r="H265" t="s">
        <v>21</v>
      </c>
      <c r="I265" t="s">
        <v>18</v>
      </c>
      <c r="J265">
        <f t="shared" si="63"/>
        <v>0</v>
      </c>
      <c r="K265">
        <f t="shared" si="64"/>
        <v>0</v>
      </c>
      <c r="L265" t="str">
        <f>VLOOKUP(A265,Countries!$H$1:$J$43,3)</f>
        <v>4-Southern Europe</v>
      </c>
    </row>
    <row r="266" spans="1:12" x14ac:dyDescent="0.35">
      <c r="A266" t="s">
        <v>66</v>
      </c>
      <c r="B266" t="s">
        <v>17</v>
      </c>
      <c r="C266">
        <v>-7</v>
      </c>
      <c r="D266">
        <v>-7</v>
      </c>
      <c r="E266">
        <v>-7</v>
      </c>
      <c r="F266">
        <v>2020</v>
      </c>
      <c r="G266" t="s">
        <v>13</v>
      </c>
      <c r="H266" t="s">
        <v>21</v>
      </c>
      <c r="I266" t="s">
        <v>18</v>
      </c>
      <c r="J266">
        <f t="shared" si="63"/>
        <v>0</v>
      </c>
      <c r="K266">
        <f t="shared" si="64"/>
        <v>0</v>
      </c>
      <c r="L266" t="str">
        <f>VLOOKUP(A266,Countries!$H$1:$J$43,3)</f>
        <v>4-Southern Europe</v>
      </c>
    </row>
    <row r="267" spans="1:12" x14ac:dyDescent="0.35">
      <c r="A267" t="s">
        <v>67</v>
      </c>
      <c r="B267" t="s">
        <v>17</v>
      </c>
      <c r="C267">
        <v>-7</v>
      </c>
      <c r="D267">
        <v>-6</v>
      </c>
      <c r="E267">
        <v>-5</v>
      </c>
      <c r="F267">
        <v>2020</v>
      </c>
      <c r="G267" t="s">
        <v>13</v>
      </c>
      <c r="H267" t="s">
        <v>21</v>
      </c>
      <c r="I267" t="s">
        <v>18</v>
      </c>
      <c r="J267">
        <f t="shared" si="63"/>
        <v>1</v>
      </c>
      <c r="K267">
        <f t="shared" si="64"/>
        <v>1</v>
      </c>
      <c r="L267" t="str">
        <f>VLOOKUP(A267,Countries!$H$1:$J$43,3)</f>
        <v>4-Southern Europe</v>
      </c>
    </row>
    <row r="268" spans="1:12" x14ac:dyDescent="0.35">
      <c r="A268" t="s">
        <v>68</v>
      </c>
      <c r="B268" t="s">
        <v>17</v>
      </c>
      <c r="C268">
        <v>-4</v>
      </c>
      <c r="D268">
        <v>-4</v>
      </c>
      <c r="E268">
        <v>-4</v>
      </c>
      <c r="F268">
        <v>2020</v>
      </c>
      <c r="G268" t="s">
        <v>13</v>
      </c>
      <c r="H268" t="s">
        <v>21</v>
      </c>
      <c r="I268" t="s">
        <v>18</v>
      </c>
      <c r="J268">
        <f t="shared" si="63"/>
        <v>0</v>
      </c>
      <c r="K268">
        <f t="shared" si="64"/>
        <v>0</v>
      </c>
      <c r="L268" t="str">
        <f>VLOOKUP(A268,Countries!$H$1:$J$43,3)</f>
        <v>4-Southern Europe</v>
      </c>
    </row>
    <row r="269" spans="1:12" x14ac:dyDescent="0.35">
      <c r="A269" t="s">
        <v>53</v>
      </c>
      <c r="B269" t="s">
        <v>17</v>
      </c>
      <c r="C269">
        <v>-4</v>
      </c>
      <c r="D269">
        <v>-3.5</v>
      </c>
      <c r="E269">
        <v>-3</v>
      </c>
      <c r="F269">
        <v>2020</v>
      </c>
      <c r="G269" t="s">
        <v>13</v>
      </c>
      <c r="H269" t="s">
        <v>21</v>
      </c>
      <c r="I269" t="s">
        <v>18</v>
      </c>
      <c r="J269">
        <f t="shared" si="63"/>
        <v>0.5</v>
      </c>
      <c r="K269">
        <f t="shared" si="64"/>
        <v>0.5</v>
      </c>
      <c r="L269" t="str">
        <f>VLOOKUP(A269,Countries!$H$1:$J$43,3)</f>
        <v>4-Southern Europe</v>
      </c>
    </row>
    <row r="270" spans="1:12" x14ac:dyDescent="0.35">
      <c r="A270" t="s">
        <v>40</v>
      </c>
      <c r="B270" t="s">
        <v>17</v>
      </c>
      <c r="C270">
        <v>-2</v>
      </c>
      <c r="D270">
        <v>-1</v>
      </c>
      <c r="E270">
        <v>0</v>
      </c>
      <c r="F270">
        <v>2020</v>
      </c>
      <c r="G270" t="s">
        <v>13</v>
      </c>
      <c r="H270" t="s">
        <v>21</v>
      </c>
      <c r="I270" t="s">
        <v>18</v>
      </c>
      <c r="J270">
        <f t="shared" si="63"/>
        <v>1</v>
      </c>
      <c r="K270">
        <f t="shared" si="64"/>
        <v>1</v>
      </c>
      <c r="L270" t="str">
        <f>VLOOKUP(A270,Countries!$H$1:$J$43,3)</f>
        <v>4-Southern Europe</v>
      </c>
    </row>
    <row r="271" spans="1:12" x14ac:dyDescent="0.35">
      <c r="A271" t="s">
        <v>27</v>
      </c>
      <c r="B271" t="s">
        <v>17</v>
      </c>
      <c r="C271">
        <v>-3</v>
      </c>
      <c r="D271">
        <v>-1.5</v>
      </c>
      <c r="E271">
        <v>0</v>
      </c>
      <c r="F271">
        <v>2020</v>
      </c>
      <c r="G271" t="s">
        <v>13</v>
      </c>
      <c r="H271" t="s">
        <v>21</v>
      </c>
      <c r="I271" t="s">
        <v>18</v>
      </c>
      <c r="J271">
        <f t="shared" si="63"/>
        <v>1.5</v>
      </c>
      <c r="K271">
        <f t="shared" si="64"/>
        <v>1.5</v>
      </c>
      <c r="L271" t="str">
        <f>VLOOKUP(A271,Countries!$H$1:$J$43,3)</f>
        <v>4-Southern Europe</v>
      </c>
    </row>
    <row r="272" spans="1:12" x14ac:dyDescent="0.35">
      <c r="A272" t="s">
        <v>43</v>
      </c>
      <c r="B272" t="s">
        <v>17</v>
      </c>
      <c r="C272">
        <v>-6</v>
      </c>
      <c r="D272">
        <v>-5</v>
      </c>
      <c r="E272">
        <v>-4</v>
      </c>
      <c r="F272">
        <v>2020</v>
      </c>
      <c r="G272" t="s">
        <v>13</v>
      </c>
      <c r="H272" t="s">
        <v>21</v>
      </c>
      <c r="I272" t="s">
        <v>18</v>
      </c>
      <c r="J272">
        <f t="shared" si="63"/>
        <v>1</v>
      </c>
      <c r="K272">
        <f t="shared" si="64"/>
        <v>1</v>
      </c>
      <c r="L272" t="str">
        <f>VLOOKUP(A272,Countries!$H$1:$J$43,3)</f>
        <v>4-Southern Europe</v>
      </c>
    </row>
    <row r="273" spans="1:12" x14ac:dyDescent="0.35">
      <c r="A273" t="s">
        <v>69</v>
      </c>
      <c r="B273" t="s">
        <v>17</v>
      </c>
      <c r="C273">
        <v>-3</v>
      </c>
      <c r="D273">
        <v>-1.5</v>
      </c>
      <c r="E273">
        <v>0</v>
      </c>
      <c r="F273">
        <v>2020</v>
      </c>
      <c r="G273" t="s">
        <v>13</v>
      </c>
      <c r="H273" t="s">
        <v>21</v>
      </c>
      <c r="I273" t="s">
        <v>18</v>
      </c>
      <c r="J273">
        <f t="shared" si="63"/>
        <v>1.5</v>
      </c>
      <c r="K273">
        <f t="shared" si="64"/>
        <v>1.5</v>
      </c>
      <c r="L273" t="str">
        <f>VLOOKUP(A273,Countries!$H$1:$J$43,3)</f>
        <v>4-Southern Europe</v>
      </c>
    </row>
    <row r="274" spans="1:12" x14ac:dyDescent="0.35">
      <c r="A274" t="s">
        <v>71</v>
      </c>
      <c r="B274" t="s">
        <v>17</v>
      </c>
      <c r="C274">
        <v>-6</v>
      </c>
      <c r="D274">
        <v>-5</v>
      </c>
      <c r="E274">
        <v>-4</v>
      </c>
      <c r="F274">
        <v>2020</v>
      </c>
      <c r="G274" t="s">
        <v>13</v>
      </c>
      <c r="H274" t="s">
        <v>21</v>
      </c>
      <c r="I274" t="s">
        <v>18</v>
      </c>
      <c r="J274">
        <f t="shared" si="63"/>
        <v>1</v>
      </c>
      <c r="K274">
        <f t="shared" si="64"/>
        <v>1</v>
      </c>
      <c r="L274" t="str">
        <f>VLOOKUP(A274,Countries!$H$1:$J$43,3)</f>
        <v>3-Central Europe</v>
      </c>
    </row>
    <row r="275" spans="1:12" x14ac:dyDescent="0.35">
      <c r="A275" t="s">
        <v>72</v>
      </c>
      <c r="B275" t="s">
        <v>17</v>
      </c>
      <c r="C275">
        <v>-8</v>
      </c>
      <c r="D275">
        <v>-8</v>
      </c>
      <c r="E275">
        <v>-8</v>
      </c>
      <c r="F275">
        <v>2020</v>
      </c>
      <c r="G275" t="s">
        <v>13</v>
      </c>
      <c r="H275" t="s">
        <v>21</v>
      </c>
      <c r="I275" t="s">
        <v>18</v>
      </c>
      <c r="J275">
        <f t="shared" si="63"/>
        <v>0</v>
      </c>
      <c r="K275">
        <f t="shared" si="64"/>
        <v>0</v>
      </c>
      <c r="L275" t="str">
        <f>VLOOKUP(A275,Countries!$H$1:$J$43,3)</f>
        <v>3-Central Europe</v>
      </c>
    </row>
    <row r="276" spans="1:12" x14ac:dyDescent="0.35">
      <c r="A276" t="s">
        <v>73</v>
      </c>
      <c r="B276" t="s">
        <v>17</v>
      </c>
      <c r="C276">
        <v>-6</v>
      </c>
      <c r="D276">
        <v>-5.5</v>
      </c>
      <c r="E276">
        <v>-5</v>
      </c>
      <c r="F276">
        <v>2020</v>
      </c>
      <c r="G276" t="s">
        <v>13</v>
      </c>
      <c r="H276" t="s">
        <v>21</v>
      </c>
      <c r="I276" t="s">
        <v>18</v>
      </c>
      <c r="J276">
        <f t="shared" si="63"/>
        <v>0.5</v>
      </c>
      <c r="K276">
        <f t="shared" si="64"/>
        <v>0.5</v>
      </c>
      <c r="L276" t="str">
        <f>VLOOKUP(A276,Countries!$H$1:$J$43,3)</f>
        <v>3-Central Europe</v>
      </c>
    </row>
    <row r="277" spans="1:12" x14ac:dyDescent="0.35">
      <c r="A277" t="s">
        <v>74</v>
      </c>
      <c r="B277" t="s">
        <v>17</v>
      </c>
      <c r="C277">
        <v>0</v>
      </c>
      <c r="D277">
        <v>2</v>
      </c>
      <c r="E277">
        <v>4</v>
      </c>
      <c r="F277">
        <v>2020</v>
      </c>
      <c r="G277" t="s">
        <v>13</v>
      </c>
      <c r="H277" t="s">
        <v>21</v>
      </c>
      <c r="I277" t="s">
        <v>18</v>
      </c>
      <c r="J277">
        <f t="shared" si="63"/>
        <v>2</v>
      </c>
      <c r="K277">
        <f t="shared" si="64"/>
        <v>2</v>
      </c>
      <c r="L277" t="str">
        <f>VLOOKUP(A277,Countries!$H$1:$J$43,3)</f>
        <v>4-Southern Europe</v>
      </c>
    </row>
    <row r="278" spans="1:12" x14ac:dyDescent="0.35">
      <c r="A278" t="s">
        <v>38</v>
      </c>
      <c r="B278" t="s">
        <v>12</v>
      </c>
      <c r="C278">
        <v>0</v>
      </c>
      <c r="D278">
        <v>3.4482758620689689</v>
      </c>
      <c r="E278">
        <v>6.8965517241379377</v>
      </c>
      <c r="F278">
        <v>2020</v>
      </c>
      <c r="G278" t="s">
        <v>164</v>
      </c>
      <c r="H278" t="s">
        <v>98</v>
      </c>
      <c r="I278" t="s">
        <v>99</v>
      </c>
      <c r="J278">
        <f t="shared" si="63"/>
        <v>3.4482758620689689</v>
      </c>
      <c r="K278">
        <f t="shared" si="64"/>
        <v>3.4482758620689689</v>
      </c>
      <c r="L278" t="str">
        <f>VLOOKUP(A278,Countries!$H$1:$J$43,3)</f>
        <v>2-Northern Europe</v>
      </c>
    </row>
    <row r="279" spans="1:12" x14ac:dyDescent="0.35">
      <c r="A279" t="s">
        <v>38</v>
      </c>
      <c r="B279" t="s">
        <v>12</v>
      </c>
      <c r="C279">
        <v>1.7241379310344922</v>
      </c>
      <c r="D279">
        <v>3.4482758620689689</v>
      </c>
      <c r="E279">
        <v>5.1724137931034457</v>
      </c>
      <c r="F279">
        <v>2050</v>
      </c>
      <c r="G279" t="s">
        <v>164</v>
      </c>
      <c r="H279" t="s">
        <v>98</v>
      </c>
      <c r="I279" t="s">
        <v>99</v>
      </c>
      <c r="J279">
        <f t="shared" si="63"/>
        <v>1.7241379310344767</v>
      </c>
      <c r="K279">
        <f t="shared" si="64"/>
        <v>1.7241379310344769</v>
      </c>
      <c r="L279" t="str">
        <f>VLOOKUP(A279,Countries!$H$1:$J$43,3)</f>
        <v>2-Northern Europe</v>
      </c>
    </row>
    <row r="280" spans="1:12" x14ac:dyDescent="0.35">
      <c r="A280" t="s">
        <v>38</v>
      </c>
      <c r="B280" t="s">
        <v>12</v>
      </c>
      <c r="C280">
        <v>3.4482758620689689</v>
      </c>
      <c r="D280">
        <v>3.4482758620689689</v>
      </c>
      <c r="E280">
        <v>3.4482758620689689</v>
      </c>
      <c r="F280">
        <v>2020</v>
      </c>
      <c r="G280" t="s">
        <v>79</v>
      </c>
      <c r="H280" t="s">
        <v>98</v>
      </c>
      <c r="I280" t="s">
        <v>100</v>
      </c>
      <c r="J280">
        <f t="shared" si="63"/>
        <v>0</v>
      </c>
      <c r="K280">
        <f t="shared" si="64"/>
        <v>0</v>
      </c>
      <c r="L280" t="str">
        <f>VLOOKUP(A280,Countries!$H$1:$J$43,3)</f>
        <v>2-Northern Europe</v>
      </c>
    </row>
    <row r="281" spans="1:12" x14ac:dyDescent="0.35">
      <c r="A281" t="s">
        <v>38</v>
      </c>
      <c r="B281" t="s">
        <v>12</v>
      </c>
      <c r="C281">
        <v>-6</v>
      </c>
      <c r="D281">
        <v>3.75</v>
      </c>
      <c r="E281">
        <v>13</v>
      </c>
      <c r="F281">
        <v>2050</v>
      </c>
      <c r="G281" t="s">
        <v>164</v>
      </c>
      <c r="H281" t="s">
        <v>87</v>
      </c>
      <c r="I281" t="s">
        <v>18</v>
      </c>
      <c r="J281">
        <f t="shared" si="63"/>
        <v>9.75</v>
      </c>
      <c r="K281">
        <f t="shared" si="64"/>
        <v>9.25</v>
      </c>
      <c r="L281" t="str">
        <f>VLOOKUP(A281,Countries!$H$1:$J$43,3)</f>
        <v>2-Northern Europe</v>
      </c>
    </row>
    <row r="282" spans="1:12" x14ac:dyDescent="0.35">
      <c r="A282" t="s">
        <v>38</v>
      </c>
      <c r="B282" t="s">
        <v>12</v>
      </c>
      <c r="C282">
        <v>3.3333333333333361</v>
      </c>
      <c r="D282">
        <v>4.1666666666666661</v>
      </c>
      <c r="E282">
        <v>4.9999999999999964</v>
      </c>
      <c r="F282">
        <v>2020</v>
      </c>
      <c r="G282" t="s">
        <v>164</v>
      </c>
      <c r="H282" t="s">
        <v>98</v>
      </c>
      <c r="I282" t="s">
        <v>101</v>
      </c>
      <c r="J282">
        <f t="shared" si="63"/>
        <v>0.83333333333332993</v>
      </c>
      <c r="K282">
        <f t="shared" si="64"/>
        <v>0.83333333333333037</v>
      </c>
      <c r="L282" t="str">
        <f>VLOOKUP(A282,Countries!$H$1:$J$43,3)</f>
        <v>2-Northern Europe</v>
      </c>
    </row>
    <row r="283" spans="1:12" x14ac:dyDescent="0.35">
      <c r="A283" t="s">
        <v>38</v>
      </c>
      <c r="B283" t="s">
        <v>12</v>
      </c>
      <c r="C283">
        <v>4.9999999999999964</v>
      </c>
      <c r="D283">
        <v>4.9999999999999964</v>
      </c>
      <c r="E283">
        <v>4.9999999999999964</v>
      </c>
      <c r="F283">
        <v>2020</v>
      </c>
      <c r="G283" t="s">
        <v>79</v>
      </c>
      <c r="H283" t="s">
        <v>98</v>
      </c>
      <c r="I283" t="s">
        <v>101</v>
      </c>
      <c r="J283">
        <f t="shared" si="63"/>
        <v>0</v>
      </c>
      <c r="K283">
        <f t="shared" si="64"/>
        <v>0</v>
      </c>
      <c r="L283" t="str">
        <f>VLOOKUP(A283,Countries!$H$1:$J$43,3)</f>
        <v>2-Northern Europe</v>
      </c>
    </row>
    <row r="284" spans="1:12" x14ac:dyDescent="0.35">
      <c r="A284" t="s">
        <v>42</v>
      </c>
      <c r="B284" t="s">
        <v>17</v>
      </c>
      <c r="C284">
        <v>-3</v>
      </c>
      <c r="D284">
        <v>-3</v>
      </c>
      <c r="E284">
        <v>-3</v>
      </c>
      <c r="F284">
        <v>2050</v>
      </c>
      <c r="G284" t="s">
        <v>13</v>
      </c>
      <c r="H284" t="s">
        <v>21</v>
      </c>
      <c r="I284" t="s">
        <v>18</v>
      </c>
      <c r="J284">
        <f t="shared" si="63"/>
        <v>0</v>
      </c>
      <c r="K284">
        <f t="shared" si="64"/>
        <v>0</v>
      </c>
      <c r="L284" t="str">
        <f>VLOOKUP(A284,Countries!$H$1:$J$43,3)</f>
        <v>3-Central Europe</v>
      </c>
    </row>
    <row r="285" spans="1:12" x14ac:dyDescent="0.35">
      <c r="A285" t="s">
        <v>34</v>
      </c>
      <c r="B285" t="s">
        <v>17</v>
      </c>
      <c r="C285">
        <v>0</v>
      </c>
      <c r="D285">
        <v>3</v>
      </c>
      <c r="E285">
        <v>6</v>
      </c>
      <c r="F285">
        <v>2050</v>
      </c>
      <c r="G285" t="s">
        <v>13</v>
      </c>
      <c r="H285" t="s">
        <v>21</v>
      </c>
      <c r="I285" t="s">
        <v>18</v>
      </c>
      <c r="J285">
        <f t="shared" si="63"/>
        <v>3</v>
      </c>
      <c r="K285">
        <f t="shared" si="64"/>
        <v>3</v>
      </c>
      <c r="L285" t="str">
        <f>VLOOKUP(A285,Countries!$H$1:$J$43,3)</f>
        <v>3-Central Europe</v>
      </c>
    </row>
    <row r="286" spans="1:12" x14ac:dyDescent="0.35">
      <c r="A286" t="s">
        <v>50</v>
      </c>
      <c r="B286" t="s">
        <v>17</v>
      </c>
      <c r="C286">
        <v>2</v>
      </c>
      <c r="D286">
        <v>5</v>
      </c>
      <c r="E286">
        <v>8</v>
      </c>
      <c r="F286">
        <v>2050</v>
      </c>
      <c r="G286" t="s">
        <v>13</v>
      </c>
      <c r="H286" t="s">
        <v>21</v>
      </c>
      <c r="I286" t="s">
        <v>18</v>
      </c>
      <c r="J286">
        <f t="shared" si="63"/>
        <v>3</v>
      </c>
      <c r="K286">
        <f t="shared" si="64"/>
        <v>3</v>
      </c>
      <c r="L286" t="str">
        <f>VLOOKUP(A286,Countries!$H$1:$J$43,3)</f>
        <v>3-Central Europe</v>
      </c>
    </row>
    <row r="287" spans="1:12" x14ac:dyDescent="0.35">
      <c r="A287" t="s">
        <v>37</v>
      </c>
      <c r="B287" t="s">
        <v>17</v>
      </c>
      <c r="C287">
        <v>0</v>
      </c>
      <c r="D287">
        <v>1</v>
      </c>
      <c r="E287">
        <v>2</v>
      </c>
      <c r="F287">
        <v>2050</v>
      </c>
      <c r="G287" t="s">
        <v>13</v>
      </c>
      <c r="H287" t="s">
        <v>21</v>
      </c>
      <c r="I287" t="s">
        <v>18</v>
      </c>
      <c r="J287">
        <f t="shared" si="63"/>
        <v>1</v>
      </c>
      <c r="K287">
        <f t="shared" si="64"/>
        <v>1</v>
      </c>
      <c r="L287" t="str">
        <f>VLOOKUP(A287,Countries!$H$1:$J$43,3)</f>
        <v>3-Central Europe</v>
      </c>
    </row>
    <row r="288" spans="1:12" x14ac:dyDescent="0.35">
      <c r="A288" t="s">
        <v>11</v>
      </c>
      <c r="B288" t="s">
        <v>17</v>
      </c>
      <c r="C288">
        <v>-10</v>
      </c>
      <c r="D288">
        <v>-9</v>
      </c>
      <c r="E288">
        <v>-8</v>
      </c>
      <c r="F288">
        <v>2050</v>
      </c>
      <c r="G288" t="s">
        <v>13</v>
      </c>
      <c r="H288" t="s">
        <v>21</v>
      </c>
      <c r="I288" t="s">
        <v>18</v>
      </c>
      <c r="J288">
        <f t="shared" si="63"/>
        <v>1</v>
      </c>
      <c r="K288">
        <f t="shared" si="64"/>
        <v>1</v>
      </c>
      <c r="L288" t="str">
        <f>VLOOKUP(A288,Countries!$H$1:$J$43,3)</f>
        <v>3-Central Europe</v>
      </c>
    </row>
    <row r="289" spans="1:12" x14ac:dyDescent="0.35">
      <c r="A289" t="s">
        <v>52</v>
      </c>
      <c r="B289" t="s">
        <v>17</v>
      </c>
      <c r="C289">
        <v>-6</v>
      </c>
      <c r="D289">
        <v>-3</v>
      </c>
      <c r="E289">
        <v>0</v>
      </c>
      <c r="F289">
        <v>2050</v>
      </c>
      <c r="G289" t="s">
        <v>13</v>
      </c>
      <c r="H289" t="s">
        <v>21</v>
      </c>
      <c r="I289" t="s">
        <v>18</v>
      </c>
      <c r="J289">
        <f t="shared" si="63"/>
        <v>3</v>
      </c>
      <c r="K289">
        <f t="shared" si="64"/>
        <v>3</v>
      </c>
      <c r="L289" t="str">
        <f>VLOOKUP(A289,Countries!$H$1:$J$43,3)</f>
        <v>3-Central Europe</v>
      </c>
    </row>
    <row r="290" spans="1:12" x14ac:dyDescent="0.35">
      <c r="A290" t="s">
        <v>57</v>
      </c>
      <c r="B290" t="s">
        <v>17</v>
      </c>
      <c r="C290">
        <v>-12</v>
      </c>
      <c r="D290">
        <v>-10.5</v>
      </c>
      <c r="E290">
        <v>-9</v>
      </c>
      <c r="F290">
        <v>2050</v>
      </c>
      <c r="G290" t="s">
        <v>13</v>
      </c>
      <c r="H290" t="s">
        <v>21</v>
      </c>
      <c r="I290" t="s">
        <v>18</v>
      </c>
      <c r="J290">
        <f t="shared" si="63"/>
        <v>1.5</v>
      </c>
      <c r="K290">
        <f t="shared" si="64"/>
        <v>1.5</v>
      </c>
      <c r="L290" t="str">
        <f>VLOOKUP(A290,Countries!$H$1:$J$43,3)</f>
        <v>3-Central Europe</v>
      </c>
    </row>
    <row r="291" spans="1:12" x14ac:dyDescent="0.35">
      <c r="A291" t="s">
        <v>44</v>
      </c>
      <c r="B291" t="s">
        <v>17</v>
      </c>
      <c r="C291">
        <v>-21</v>
      </c>
      <c r="D291">
        <v>-20</v>
      </c>
      <c r="E291">
        <v>-19</v>
      </c>
      <c r="F291">
        <v>2050</v>
      </c>
      <c r="G291" t="s">
        <v>13</v>
      </c>
      <c r="H291" t="s">
        <v>21</v>
      </c>
      <c r="I291" t="s">
        <v>18</v>
      </c>
      <c r="J291">
        <f t="shared" si="63"/>
        <v>1</v>
      </c>
      <c r="K291">
        <f t="shared" si="64"/>
        <v>1</v>
      </c>
      <c r="L291" t="str">
        <f>VLOOKUP(A291,Countries!$H$1:$J$43,3)</f>
        <v>3-Central Europe</v>
      </c>
    </row>
    <row r="292" spans="1:12" x14ac:dyDescent="0.35">
      <c r="A292" t="s">
        <v>54</v>
      </c>
      <c r="B292" t="s">
        <v>17</v>
      </c>
      <c r="C292">
        <v>-17</v>
      </c>
      <c r="D292">
        <v>-16.5</v>
      </c>
      <c r="E292">
        <v>-16</v>
      </c>
      <c r="F292">
        <v>2050</v>
      </c>
      <c r="G292" t="s">
        <v>13</v>
      </c>
      <c r="H292" t="s">
        <v>21</v>
      </c>
      <c r="I292" t="s">
        <v>18</v>
      </c>
      <c r="J292">
        <f t="shared" si="63"/>
        <v>0.5</v>
      </c>
      <c r="K292">
        <f t="shared" si="64"/>
        <v>0.5</v>
      </c>
      <c r="L292" t="str">
        <f>VLOOKUP(A292,Countries!$H$1:$J$43,3)</f>
        <v>3-Central Europe</v>
      </c>
    </row>
    <row r="293" spans="1:12" x14ac:dyDescent="0.35">
      <c r="A293" t="s">
        <v>16</v>
      </c>
      <c r="B293" t="s">
        <v>17</v>
      </c>
      <c r="C293">
        <v>-18</v>
      </c>
      <c r="D293">
        <v>-18</v>
      </c>
      <c r="E293">
        <v>-18</v>
      </c>
      <c r="F293">
        <v>2050</v>
      </c>
      <c r="G293" t="s">
        <v>13</v>
      </c>
      <c r="H293" t="s">
        <v>21</v>
      </c>
      <c r="I293" t="s">
        <v>18</v>
      </c>
      <c r="J293">
        <f t="shared" si="63"/>
        <v>0</v>
      </c>
      <c r="K293">
        <f t="shared" si="64"/>
        <v>0</v>
      </c>
      <c r="L293" t="str">
        <f>VLOOKUP(A293,Countries!$H$1:$J$43,3)</f>
        <v>3-Central Europe</v>
      </c>
    </row>
    <row r="294" spans="1:12" x14ac:dyDescent="0.35">
      <c r="A294" t="s">
        <v>56</v>
      </c>
      <c r="B294" t="s">
        <v>17</v>
      </c>
      <c r="C294">
        <v>-15</v>
      </c>
      <c r="D294">
        <v>-14.5</v>
      </c>
      <c r="E294">
        <v>-14</v>
      </c>
      <c r="F294">
        <v>2050</v>
      </c>
      <c r="G294" t="s">
        <v>13</v>
      </c>
      <c r="H294" t="s">
        <v>21</v>
      </c>
      <c r="I294" t="s">
        <v>18</v>
      </c>
      <c r="J294">
        <f t="shared" si="63"/>
        <v>0.5</v>
      </c>
      <c r="K294">
        <f t="shared" si="64"/>
        <v>0.5</v>
      </c>
      <c r="L294" t="str">
        <f>VLOOKUP(A294,Countries!$H$1:$J$43,3)</f>
        <v>4-Southern Europe</v>
      </c>
    </row>
    <row r="295" spans="1:12" x14ac:dyDescent="0.35">
      <c r="A295" t="s">
        <v>65</v>
      </c>
      <c r="B295" t="s">
        <v>17</v>
      </c>
      <c r="C295">
        <v>-20</v>
      </c>
      <c r="D295">
        <v>-18</v>
      </c>
      <c r="E295">
        <v>-16</v>
      </c>
      <c r="F295">
        <v>2050</v>
      </c>
      <c r="G295" t="s">
        <v>13</v>
      </c>
      <c r="H295" t="s">
        <v>21</v>
      </c>
      <c r="I295" t="s">
        <v>18</v>
      </c>
      <c r="J295">
        <f t="shared" si="63"/>
        <v>2</v>
      </c>
      <c r="K295">
        <f t="shared" si="64"/>
        <v>2</v>
      </c>
      <c r="L295" t="str">
        <f>VLOOKUP(A295,Countries!$H$1:$J$43,3)</f>
        <v>4-Southern Europe</v>
      </c>
    </row>
    <row r="296" spans="1:12" x14ac:dyDescent="0.35">
      <c r="A296" t="s">
        <v>66</v>
      </c>
      <c r="B296" t="s">
        <v>17</v>
      </c>
      <c r="C296">
        <v>-19</v>
      </c>
      <c r="D296">
        <v>-19</v>
      </c>
      <c r="E296">
        <v>-19</v>
      </c>
      <c r="F296">
        <v>2050</v>
      </c>
      <c r="G296" t="s">
        <v>13</v>
      </c>
      <c r="H296" t="s">
        <v>21</v>
      </c>
      <c r="I296" t="s">
        <v>18</v>
      </c>
      <c r="J296">
        <f t="shared" si="63"/>
        <v>0</v>
      </c>
      <c r="K296">
        <f t="shared" si="64"/>
        <v>0</v>
      </c>
      <c r="L296" t="str">
        <f>VLOOKUP(A296,Countries!$H$1:$J$43,3)</f>
        <v>4-Southern Europe</v>
      </c>
    </row>
    <row r="297" spans="1:12" x14ac:dyDescent="0.35">
      <c r="A297" t="s">
        <v>67</v>
      </c>
      <c r="B297" t="s">
        <v>17</v>
      </c>
      <c r="C297">
        <v>-20</v>
      </c>
      <c r="D297">
        <v>-19</v>
      </c>
      <c r="E297">
        <v>-18</v>
      </c>
      <c r="F297">
        <v>2050</v>
      </c>
      <c r="G297" t="s">
        <v>13</v>
      </c>
      <c r="H297" t="s">
        <v>21</v>
      </c>
      <c r="I297" t="s">
        <v>18</v>
      </c>
      <c r="J297">
        <f t="shared" si="63"/>
        <v>1</v>
      </c>
      <c r="K297">
        <f t="shared" si="64"/>
        <v>1</v>
      </c>
      <c r="L297" t="str">
        <f>VLOOKUP(A297,Countries!$H$1:$J$43,3)</f>
        <v>4-Southern Europe</v>
      </c>
    </row>
    <row r="298" spans="1:12" x14ac:dyDescent="0.35">
      <c r="A298" t="s">
        <v>68</v>
      </c>
      <c r="B298" t="s">
        <v>17</v>
      </c>
      <c r="C298">
        <v>-16</v>
      </c>
      <c r="D298">
        <v>-15</v>
      </c>
      <c r="E298">
        <v>-14</v>
      </c>
      <c r="F298">
        <v>2050</v>
      </c>
      <c r="G298" t="s">
        <v>13</v>
      </c>
      <c r="H298" t="s">
        <v>21</v>
      </c>
      <c r="I298" t="s">
        <v>18</v>
      </c>
      <c r="J298">
        <f t="shared" si="63"/>
        <v>1</v>
      </c>
      <c r="K298">
        <f t="shared" si="64"/>
        <v>1</v>
      </c>
      <c r="L298" t="str">
        <f>VLOOKUP(A298,Countries!$H$1:$J$43,3)</f>
        <v>4-Southern Europe</v>
      </c>
    </row>
    <row r="299" spans="1:12" x14ac:dyDescent="0.35">
      <c r="A299" t="s">
        <v>53</v>
      </c>
      <c r="B299" t="s">
        <v>17</v>
      </c>
      <c r="C299">
        <v>-16</v>
      </c>
      <c r="D299">
        <v>-12.5</v>
      </c>
      <c r="E299">
        <v>-9</v>
      </c>
      <c r="F299">
        <v>2050</v>
      </c>
      <c r="G299" t="s">
        <v>13</v>
      </c>
      <c r="H299" t="s">
        <v>21</v>
      </c>
      <c r="I299" t="s">
        <v>18</v>
      </c>
      <c r="J299">
        <f t="shared" si="63"/>
        <v>3.5</v>
      </c>
      <c r="K299">
        <f t="shared" si="64"/>
        <v>3.5</v>
      </c>
      <c r="L299" t="str">
        <f>VLOOKUP(A299,Countries!$H$1:$J$43,3)</f>
        <v>4-Southern Europe</v>
      </c>
    </row>
    <row r="300" spans="1:12" x14ac:dyDescent="0.35">
      <c r="A300" t="s">
        <v>40</v>
      </c>
      <c r="B300" t="s">
        <v>17</v>
      </c>
      <c r="C300">
        <v>-10</v>
      </c>
      <c r="D300">
        <v>-7</v>
      </c>
      <c r="E300">
        <v>-4</v>
      </c>
      <c r="F300">
        <v>2050</v>
      </c>
      <c r="G300" t="s">
        <v>13</v>
      </c>
      <c r="H300" t="s">
        <v>21</v>
      </c>
      <c r="I300" t="s">
        <v>18</v>
      </c>
      <c r="J300">
        <f t="shared" si="63"/>
        <v>3</v>
      </c>
      <c r="K300">
        <f t="shared" si="64"/>
        <v>3</v>
      </c>
      <c r="L300" t="str">
        <f>VLOOKUP(A300,Countries!$H$1:$J$43,3)</f>
        <v>4-Southern Europe</v>
      </c>
    </row>
    <row r="301" spans="1:12" x14ac:dyDescent="0.35">
      <c r="A301" t="s">
        <v>27</v>
      </c>
      <c r="B301" t="s">
        <v>17</v>
      </c>
      <c r="C301">
        <v>-14</v>
      </c>
      <c r="D301">
        <v>-9.5</v>
      </c>
      <c r="E301">
        <v>-5</v>
      </c>
      <c r="F301">
        <v>2050</v>
      </c>
      <c r="G301" t="s">
        <v>13</v>
      </c>
      <c r="H301" t="s">
        <v>21</v>
      </c>
      <c r="I301" t="s">
        <v>18</v>
      </c>
      <c r="J301">
        <f t="shared" si="63"/>
        <v>4.5</v>
      </c>
      <c r="K301">
        <f t="shared" si="64"/>
        <v>4.5</v>
      </c>
      <c r="L301" t="str">
        <f>VLOOKUP(A301,Countries!$H$1:$J$43,3)</f>
        <v>4-Southern Europe</v>
      </c>
    </row>
    <row r="302" spans="1:12" x14ac:dyDescent="0.35">
      <c r="A302" t="s">
        <v>43</v>
      </c>
      <c r="B302" t="s">
        <v>17</v>
      </c>
      <c r="C302">
        <v>-17</v>
      </c>
      <c r="D302">
        <v>-16.5</v>
      </c>
      <c r="E302">
        <v>-16</v>
      </c>
      <c r="F302">
        <v>2050</v>
      </c>
      <c r="G302" t="s">
        <v>13</v>
      </c>
      <c r="H302" t="s">
        <v>21</v>
      </c>
      <c r="I302" t="s">
        <v>18</v>
      </c>
      <c r="J302">
        <f t="shared" si="63"/>
        <v>0.5</v>
      </c>
      <c r="K302">
        <f t="shared" si="64"/>
        <v>0.5</v>
      </c>
      <c r="L302" t="str">
        <f>VLOOKUP(A302,Countries!$H$1:$J$43,3)</f>
        <v>4-Southern Europe</v>
      </c>
    </row>
    <row r="303" spans="1:12" x14ac:dyDescent="0.35">
      <c r="A303" t="s">
        <v>69</v>
      </c>
      <c r="B303" t="s">
        <v>17</v>
      </c>
      <c r="C303">
        <v>-11</v>
      </c>
      <c r="D303">
        <v>-9</v>
      </c>
      <c r="E303">
        <v>-7</v>
      </c>
      <c r="F303">
        <v>2050</v>
      </c>
      <c r="G303" t="s">
        <v>13</v>
      </c>
      <c r="H303" t="s">
        <v>21</v>
      </c>
      <c r="I303" t="s">
        <v>18</v>
      </c>
      <c r="J303">
        <f t="shared" si="63"/>
        <v>2</v>
      </c>
      <c r="K303">
        <f t="shared" si="64"/>
        <v>2</v>
      </c>
      <c r="L303" t="str">
        <f>VLOOKUP(A303,Countries!$H$1:$J$43,3)</f>
        <v>4-Southern Europe</v>
      </c>
    </row>
    <row r="304" spans="1:12" x14ac:dyDescent="0.35">
      <c r="A304" t="s">
        <v>70</v>
      </c>
      <c r="B304" t="s">
        <v>17</v>
      </c>
      <c r="C304">
        <v>0</v>
      </c>
      <c r="D304">
        <v>1</v>
      </c>
      <c r="E304">
        <v>2</v>
      </c>
      <c r="F304">
        <v>2050</v>
      </c>
      <c r="G304" t="s">
        <v>13</v>
      </c>
      <c r="H304" t="s">
        <v>21</v>
      </c>
      <c r="I304" t="s">
        <v>18</v>
      </c>
      <c r="J304">
        <f t="shared" si="63"/>
        <v>1</v>
      </c>
      <c r="K304">
        <f t="shared" si="64"/>
        <v>1</v>
      </c>
      <c r="L304" t="str">
        <f>VLOOKUP(A304,Countries!$H$1:$J$43,3)</f>
        <v>3-Central Europe</v>
      </c>
    </row>
    <row r="305" spans="1:12" x14ac:dyDescent="0.35">
      <c r="A305" t="s">
        <v>71</v>
      </c>
      <c r="B305" t="s">
        <v>17</v>
      </c>
      <c r="C305">
        <v>-14</v>
      </c>
      <c r="D305">
        <v>-13.5</v>
      </c>
      <c r="E305">
        <v>-13</v>
      </c>
      <c r="F305">
        <v>2050</v>
      </c>
      <c r="G305" t="s">
        <v>13</v>
      </c>
      <c r="H305" t="s">
        <v>21</v>
      </c>
      <c r="I305" t="s">
        <v>18</v>
      </c>
      <c r="J305">
        <f t="shared" si="63"/>
        <v>0.5</v>
      </c>
      <c r="K305">
        <f t="shared" si="64"/>
        <v>0.5</v>
      </c>
      <c r="L305" t="str">
        <f>VLOOKUP(A305,Countries!$H$1:$J$43,3)</f>
        <v>3-Central Europe</v>
      </c>
    </row>
    <row r="306" spans="1:12" x14ac:dyDescent="0.35">
      <c r="A306" t="s">
        <v>72</v>
      </c>
      <c r="B306" t="s">
        <v>17</v>
      </c>
      <c r="C306">
        <v>-19</v>
      </c>
      <c r="D306">
        <v>-18.5</v>
      </c>
      <c r="E306">
        <v>-18</v>
      </c>
      <c r="F306">
        <v>2050</v>
      </c>
      <c r="G306" t="s">
        <v>13</v>
      </c>
      <c r="H306" t="s">
        <v>21</v>
      </c>
      <c r="I306" t="s">
        <v>18</v>
      </c>
      <c r="J306">
        <f t="shared" si="63"/>
        <v>0.5</v>
      </c>
      <c r="K306">
        <f t="shared" si="64"/>
        <v>0.5</v>
      </c>
      <c r="L306" t="str">
        <f>VLOOKUP(A306,Countries!$H$1:$J$43,3)</f>
        <v>3-Central Europe</v>
      </c>
    </row>
    <row r="307" spans="1:12" x14ac:dyDescent="0.35">
      <c r="A307" t="s">
        <v>73</v>
      </c>
      <c r="B307" t="s">
        <v>17</v>
      </c>
      <c r="C307">
        <v>-14</v>
      </c>
      <c r="D307">
        <v>-13.5</v>
      </c>
      <c r="E307">
        <v>-13</v>
      </c>
      <c r="F307">
        <v>2050</v>
      </c>
      <c r="G307" t="s">
        <v>13</v>
      </c>
      <c r="H307" t="s">
        <v>21</v>
      </c>
      <c r="I307" t="s">
        <v>18</v>
      </c>
      <c r="J307">
        <f t="shared" si="63"/>
        <v>0.5</v>
      </c>
      <c r="K307">
        <f t="shared" si="64"/>
        <v>0.5</v>
      </c>
      <c r="L307" t="str">
        <f>VLOOKUP(A307,Countries!$H$1:$J$43,3)</f>
        <v>3-Central Europe</v>
      </c>
    </row>
    <row r="308" spans="1:12" x14ac:dyDescent="0.35">
      <c r="A308" t="s">
        <v>74</v>
      </c>
      <c r="B308" t="s">
        <v>17</v>
      </c>
      <c r="C308">
        <v>-3</v>
      </c>
      <c r="D308">
        <v>0.5</v>
      </c>
      <c r="E308">
        <v>4</v>
      </c>
      <c r="F308">
        <v>2050</v>
      </c>
      <c r="G308" t="s">
        <v>13</v>
      </c>
      <c r="H308" t="s">
        <v>21</v>
      </c>
      <c r="I308" t="s">
        <v>18</v>
      </c>
      <c r="J308">
        <f t="shared" si="63"/>
        <v>3.5</v>
      </c>
      <c r="K308">
        <f t="shared" si="64"/>
        <v>3.5</v>
      </c>
      <c r="L308" t="str">
        <f>VLOOKUP(A308,Countries!$H$1:$J$43,3)</f>
        <v>4-Southern Europe</v>
      </c>
    </row>
    <row r="309" spans="1:12" x14ac:dyDescent="0.35">
      <c r="A309" t="s">
        <v>38</v>
      </c>
      <c r="B309" t="s">
        <v>12</v>
      </c>
      <c r="C309">
        <v>4</v>
      </c>
      <c r="D309">
        <v>5</v>
      </c>
      <c r="E309">
        <v>6</v>
      </c>
      <c r="F309">
        <v>2020</v>
      </c>
      <c r="G309" t="s">
        <v>13</v>
      </c>
      <c r="H309" t="s">
        <v>21</v>
      </c>
      <c r="I309" t="s">
        <v>18</v>
      </c>
      <c r="J309">
        <f t="shared" si="63"/>
        <v>1</v>
      </c>
      <c r="K309">
        <f t="shared" si="64"/>
        <v>1</v>
      </c>
      <c r="L309" t="str">
        <f>VLOOKUP(A309,Countries!$H$1:$J$43,3)</f>
        <v>2-Northern Europe</v>
      </c>
    </row>
    <row r="310" spans="1:12" x14ac:dyDescent="0.35">
      <c r="A310" t="s">
        <v>38</v>
      </c>
      <c r="B310" t="s">
        <v>12</v>
      </c>
      <c r="C310">
        <v>5.1724137931034457</v>
      </c>
      <c r="D310">
        <v>5.1724137931034457</v>
      </c>
      <c r="E310">
        <v>5.1724137931034457</v>
      </c>
      <c r="F310">
        <v>2050</v>
      </c>
      <c r="G310" t="s">
        <v>79</v>
      </c>
      <c r="H310" t="s">
        <v>98</v>
      </c>
      <c r="I310" t="s">
        <v>100</v>
      </c>
      <c r="J310">
        <f t="shared" si="63"/>
        <v>0</v>
      </c>
      <c r="K310">
        <f t="shared" si="64"/>
        <v>0</v>
      </c>
      <c r="L310" t="str">
        <f>VLOOKUP(A310,Countries!$H$1:$J$43,3)</f>
        <v>2-Northern Europe</v>
      </c>
    </row>
    <row r="311" spans="1:12" x14ac:dyDescent="0.35">
      <c r="A311" t="s">
        <v>38</v>
      </c>
      <c r="B311" t="s">
        <v>12</v>
      </c>
      <c r="C311">
        <v>5.1724137931034457</v>
      </c>
      <c r="D311">
        <v>5.1724137931034457</v>
      </c>
      <c r="E311">
        <v>5.1724137931034457</v>
      </c>
      <c r="F311">
        <v>2050</v>
      </c>
      <c r="G311" t="s">
        <v>164</v>
      </c>
      <c r="H311" t="s">
        <v>98</v>
      </c>
      <c r="I311" t="s">
        <v>100</v>
      </c>
      <c r="J311">
        <f t="shared" si="63"/>
        <v>0</v>
      </c>
      <c r="K311">
        <f t="shared" si="64"/>
        <v>0</v>
      </c>
      <c r="L311" t="str">
        <f>VLOOKUP(A311,Countries!$H$1:$J$43,3)</f>
        <v>2-Northern Europe</v>
      </c>
    </row>
    <row r="312" spans="1:12" x14ac:dyDescent="0.35">
      <c r="A312" t="s">
        <v>38</v>
      </c>
      <c r="B312" t="s">
        <v>12</v>
      </c>
      <c r="C312">
        <v>3.4482758620689689</v>
      </c>
      <c r="D312">
        <v>5.1724137931034537</v>
      </c>
      <c r="E312">
        <v>6.8965517241379377</v>
      </c>
      <c r="F312">
        <v>2050</v>
      </c>
      <c r="G312" t="s">
        <v>164</v>
      </c>
      <c r="H312" t="s">
        <v>98</v>
      </c>
      <c r="I312" t="s">
        <v>99</v>
      </c>
      <c r="J312">
        <f t="shared" si="63"/>
        <v>1.7241379310344849</v>
      </c>
      <c r="K312">
        <f t="shared" si="64"/>
        <v>1.724137931034484</v>
      </c>
      <c r="L312" t="str">
        <f>VLOOKUP(A312,Countries!$H$1:$J$43,3)</f>
        <v>2-Northern Europe</v>
      </c>
    </row>
    <row r="313" spans="1:12" x14ac:dyDescent="0.35">
      <c r="A313" t="s">
        <v>38</v>
      </c>
      <c r="B313" t="s">
        <v>12</v>
      </c>
      <c r="C313">
        <v>5.1724137931034457</v>
      </c>
      <c r="D313">
        <v>5.919540229885059</v>
      </c>
      <c r="E313">
        <v>6.6666666666666723</v>
      </c>
      <c r="F313">
        <v>2050</v>
      </c>
      <c r="G313" t="s">
        <v>79</v>
      </c>
      <c r="H313" t="s">
        <v>98</v>
      </c>
      <c r="I313" t="s">
        <v>99</v>
      </c>
      <c r="J313">
        <f t="shared" si="63"/>
        <v>0.74712643678161328</v>
      </c>
      <c r="K313">
        <f t="shared" si="64"/>
        <v>0.74712643678161328</v>
      </c>
      <c r="L313" t="str">
        <f>VLOOKUP(A313,Countries!$H$1:$J$43,3)</f>
        <v>2-Northern Europe</v>
      </c>
    </row>
    <row r="314" spans="1:12" x14ac:dyDescent="0.35">
      <c r="A314" t="s">
        <v>38</v>
      </c>
      <c r="B314" t="s">
        <v>12</v>
      </c>
      <c r="C314">
        <v>5.1724137931034457</v>
      </c>
      <c r="D314">
        <v>6.0344827586206922</v>
      </c>
      <c r="E314">
        <v>6.8965517241379377</v>
      </c>
      <c r="F314">
        <v>2080</v>
      </c>
      <c r="G314" t="s">
        <v>164</v>
      </c>
      <c r="H314" t="s">
        <v>98</v>
      </c>
      <c r="I314" t="s">
        <v>99</v>
      </c>
      <c r="J314">
        <f t="shared" si="63"/>
        <v>0.86206896551724643</v>
      </c>
      <c r="K314">
        <f t="shared" si="64"/>
        <v>0.86206896551724554</v>
      </c>
      <c r="L314" t="str">
        <f>VLOOKUP(A314,Countries!$H$1:$J$43,3)</f>
        <v>2-Northern Europe</v>
      </c>
    </row>
    <row r="315" spans="1:12" x14ac:dyDescent="0.35">
      <c r="A315" t="s">
        <v>38</v>
      </c>
      <c r="B315" t="s">
        <v>12</v>
      </c>
      <c r="C315">
        <v>5.1724137931034457</v>
      </c>
      <c r="D315">
        <v>6.0344827586206922</v>
      </c>
      <c r="E315">
        <v>6.8965517241379377</v>
      </c>
      <c r="F315">
        <v>2020</v>
      </c>
      <c r="G315" t="s">
        <v>164</v>
      </c>
      <c r="H315" t="s">
        <v>98</v>
      </c>
      <c r="I315" t="s">
        <v>100</v>
      </c>
      <c r="J315">
        <f t="shared" si="63"/>
        <v>0.86206896551724643</v>
      </c>
      <c r="K315">
        <f t="shared" si="64"/>
        <v>0.86206896551724554</v>
      </c>
      <c r="L315" t="str">
        <f>VLOOKUP(A315,Countries!$H$1:$J$43,3)</f>
        <v>2-Northern Europe</v>
      </c>
    </row>
    <row r="316" spans="1:12" x14ac:dyDescent="0.35">
      <c r="A316" t="s">
        <v>42</v>
      </c>
      <c r="B316" t="s">
        <v>17</v>
      </c>
      <c r="C316">
        <v>-20</v>
      </c>
      <c r="D316">
        <v>-20</v>
      </c>
      <c r="E316">
        <v>-20</v>
      </c>
      <c r="F316">
        <v>2080</v>
      </c>
      <c r="G316" t="s">
        <v>13</v>
      </c>
      <c r="H316" t="s">
        <v>21</v>
      </c>
      <c r="I316" t="s">
        <v>18</v>
      </c>
      <c r="J316">
        <f t="shared" si="63"/>
        <v>0</v>
      </c>
      <c r="K316">
        <f t="shared" si="64"/>
        <v>0</v>
      </c>
      <c r="L316" t="str">
        <f>VLOOKUP(A316,Countries!$H$1:$J$43,3)</f>
        <v>3-Central Europe</v>
      </c>
    </row>
    <row r="317" spans="1:12" x14ac:dyDescent="0.35">
      <c r="A317" t="s">
        <v>34</v>
      </c>
      <c r="B317" t="s">
        <v>17</v>
      </c>
      <c r="C317">
        <v>-9</v>
      </c>
      <c r="D317">
        <v>-1</v>
      </c>
      <c r="E317">
        <v>7</v>
      </c>
      <c r="F317">
        <v>2080</v>
      </c>
      <c r="G317" t="s">
        <v>13</v>
      </c>
      <c r="H317" t="s">
        <v>21</v>
      </c>
      <c r="I317" t="s">
        <v>18</v>
      </c>
      <c r="J317">
        <f t="shared" ref="J317:J380" si="65">D317-C317</f>
        <v>8</v>
      </c>
      <c r="K317">
        <f t="shared" ref="K317:K380" si="66">E317-D317</f>
        <v>8</v>
      </c>
      <c r="L317" t="str">
        <f>VLOOKUP(A317,Countries!$H$1:$J$43,3)</f>
        <v>3-Central Europe</v>
      </c>
    </row>
    <row r="318" spans="1:12" x14ac:dyDescent="0.35">
      <c r="A318" t="s">
        <v>50</v>
      </c>
      <c r="B318" t="s">
        <v>17</v>
      </c>
      <c r="C318">
        <v>-6</v>
      </c>
      <c r="D318">
        <v>2</v>
      </c>
      <c r="E318">
        <v>10</v>
      </c>
      <c r="F318">
        <v>2080</v>
      </c>
      <c r="G318" t="s">
        <v>13</v>
      </c>
      <c r="H318" t="s">
        <v>21</v>
      </c>
      <c r="I318" t="s">
        <v>18</v>
      </c>
      <c r="J318">
        <f t="shared" si="65"/>
        <v>8</v>
      </c>
      <c r="K318">
        <f t="shared" si="66"/>
        <v>8</v>
      </c>
      <c r="L318" t="str">
        <f>VLOOKUP(A318,Countries!$H$1:$J$43,3)</f>
        <v>3-Central Europe</v>
      </c>
    </row>
    <row r="319" spans="1:12" x14ac:dyDescent="0.35">
      <c r="A319" t="s">
        <v>37</v>
      </c>
      <c r="B319" t="s">
        <v>17</v>
      </c>
      <c r="C319">
        <v>-6</v>
      </c>
      <c r="D319">
        <v>-3.5</v>
      </c>
      <c r="E319">
        <v>-1</v>
      </c>
      <c r="F319">
        <v>2080</v>
      </c>
      <c r="G319" t="s">
        <v>13</v>
      </c>
      <c r="H319" t="s">
        <v>21</v>
      </c>
      <c r="I319" t="s">
        <v>18</v>
      </c>
      <c r="J319">
        <f t="shared" si="65"/>
        <v>2.5</v>
      </c>
      <c r="K319">
        <f t="shared" si="66"/>
        <v>2.5</v>
      </c>
      <c r="L319" t="str">
        <f>VLOOKUP(A319,Countries!$H$1:$J$43,3)</f>
        <v>3-Central Europe</v>
      </c>
    </row>
    <row r="320" spans="1:12" x14ac:dyDescent="0.35">
      <c r="A320" t="s">
        <v>11</v>
      </c>
      <c r="B320" t="s">
        <v>17</v>
      </c>
      <c r="C320">
        <v>-25</v>
      </c>
      <c r="D320">
        <v>-20</v>
      </c>
      <c r="E320">
        <v>-15</v>
      </c>
      <c r="F320">
        <v>2080</v>
      </c>
      <c r="G320" t="s">
        <v>13</v>
      </c>
      <c r="H320" t="s">
        <v>21</v>
      </c>
      <c r="I320" t="s">
        <v>18</v>
      </c>
      <c r="J320">
        <f t="shared" si="65"/>
        <v>5</v>
      </c>
      <c r="K320">
        <f t="shared" si="66"/>
        <v>5</v>
      </c>
      <c r="L320" t="str">
        <f>VLOOKUP(A320,Countries!$H$1:$J$43,3)</f>
        <v>3-Central Europe</v>
      </c>
    </row>
    <row r="321" spans="1:12" x14ac:dyDescent="0.35">
      <c r="A321" t="s">
        <v>52</v>
      </c>
      <c r="B321" t="s">
        <v>17</v>
      </c>
      <c r="C321">
        <v>-17</v>
      </c>
      <c r="D321">
        <v>-9</v>
      </c>
      <c r="E321">
        <v>-1</v>
      </c>
      <c r="F321">
        <v>2080</v>
      </c>
      <c r="G321" t="s">
        <v>13</v>
      </c>
      <c r="H321" t="s">
        <v>21</v>
      </c>
      <c r="I321" t="s">
        <v>18</v>
      </c>
      <c r="J321">
        <f t="shared" si="65"/>
        <v>8</v>
      </c>
      <c r="K321">
        <f t="shared" si="66"/>
        <v>8</v>
      </c>
      <c r="L321" t="str">
        <f>VLOOKUP(A321,Countries!$H$1:$J$43,3)</f>
        <v>3-Central Europe</v>
      </c>
    </row>
    <row r="322" spans="1:12" x14ac:dyDescent="0.35">
      <c r="A322" t="s">
        <v>57</v>
      </c>
      <c r="B322" t="s">
        <v>17</v>
      </c>
      <c r="C322">
        <v>-29</v>
      </c>
      <c r="D322">
        <v>-23.5</v>
      </c>
      <c r="E322">
        <v>-18</v>
      </c>
      <c r="F322">
        <v>2080</v>
      </c>
      <c r="G322" t="s">
        <v>13</v>
      </c>
      <c r="H322" t="s">
        <v>21</v>
      </c>
      <c r="I322" t="s">
        <v>18</v>
      </c>
      <c r="J322">
        <f t="shared" si="65"/>
        <v>5.5</v>
      </c>
      <c r="K322">
        <f t="shared" si="66"/>
        <v>5.5</v>
      </c>
      <c r="L322" t="str">
        <f>VLOOKUP(A322,Countries!$H$1:$J$43,3)</f>
        <v>3-Central Europe</v>
      </c>
    </row>
    <row r="323" spans="1:12" x14ac:dyDescent="0.35">
      <c r="A323" t="s">
        <v>36</v>
      </c>
      <c r="B323" t="s">
        <v>17</v>
      </c>
      <c r="C323">
        <v>-11</v>
      </c>
      <c r="D323">
        <v>-5.5</v>
      </c>
      <c r="E323">
        <v>0</v>
      </c>
      <c r="F323">
        <v>2080</v>
      </c>
      <c r="G323" t="s">
        <v>13</v>
      </c>
      <c r="H323" t="s">
        <v>21</v>
      </c>
      <c r="I323" t="s">
        <v>18</v>
      </c>
      <c r="J323">
        <f t="shared" si="65"/>
        <v>5.5</v>
      </c>
      <c r="K323">
        <f t="shared" si="66"/>
        <v>5.5</v>
      </c>
      <c r="L323" t="str">
        <f>VLOOKUP(A323,Countries!$H$1:$J$43,3)</f>
        <v>3-Central Europe</v>
      </c>
    </row>
    <row r="324" spans="1:12" x14ac:dyDescent="0.35">
      <c r="A324" t="s">
        <v>44</v>
      </c>
      <c r="B324" t="s">
        <v>17</v>
      </c>
      <c r="C324">
        <v>-45</v>
      </c>
      <c r="D324">
        <v>-40</v>
      </c>
      <c r="E324">
        <v>-35</v>
      </c>
      <c r="F324">
        <v>2080</v>
      </c>
      <c r="G324" t="s">
        <v>13</v>
      </c>
      <c r="H324" t="s">
        <v>21</v>
      </c>
      <c r="I324" t="s">
        <v>18</v>
      </c>
      <c r="J324">
        <f t="shared" si="65"/>
        <v>5</v>
      </c>
      <c r="K324">
        <f t="shared" si="66"/>
        <v>5</v>
      </c>
      <c r="L324" t="str">
        <f>VLOOKUP(A324,Countries!$H$1:$J$43,3)</f>
        <v>3-Central Europe</v>
      </c>
    </row>
    <row r="325" spans="1:12" x14ac:dyDescent="0.35">
      <c r="A325" t="s">
        <v>54</v>
      </c>
      <c r="B325" t="s">
        <v>17</v>
      </c>
      <c r="C325">
        <v>-42</v>
      </c>
      <c r="D325">
        <v>-37.5</v>
      </c>
      <c r="E325">
        <v>-33</v>
      </c>
      <c r="F325">
        <v>2080</v>
      </c>
      <c r="G325" t="s">
        <v>13</v>
      </c>
      <c r="H325" t="s">
        <v>21</v>
      </c>
      <c r="I325" t="s">
        <v>18</v>
      </c>
      <c r="J325">
        <f t="shared" si="65"/>
        <v>4.5</v>
      </c>
      <c r="K325">
        <f t="shared" si="66"/>
        <v>4.5</v>
      </c>
      <c r="L325" t="str">
        <f>VLOOKUP(A325,Countries!$H$1:$J$43,3)</f>
        <v>3-Central Europe</v>
      </c>
    </row>
    <row r="326" spans="1:12" x14ac:dyDescent="0.35">
      <c r="A326" t="s">
        <v>16</v>
      </c>
      <c r="B326" t="s">
        <v>17</v>
      </c>
      <c r="C326">
        <v>-47</v>
      </c>
      <c r="D326">
        <v>-41</v>
      </c>
      <c r="E326">
        <v>-35</v>
      </c>
      <c r="F326">
        <v>2080</v>
      </c>
      <c r="G326" t="s">
        <v>13</v>
      </c>
      <c r="H326" t="s">
        <v>21</v>
      </c>
      <c r="I326" t="s">
        <v>18</v>
      </c>
      <c r="J326">
        <f t="shared" si="65"/>
        <v>6</v>
      </c>
      <c r="K326">
        <f t="shared" si="66"/>
        <v>6</v>
      </c>
      <c r="L326" t="str">
        <f>VLOOKUP(A326,Countries!$H$1:$J$43,3)</f>
        <v>3-Central Europe</v>
      </c>
    </row>
    <row r="327" spans="1:12" x14ac:dyDescent="0.35">
      <c r="A327" t="s">
        <v>56</v>
      </c>
      <c r="B327" t="s">
        <v>17</v>
      </c>
      <c r="C327">
        <v>-37</v>
      </c>
      <c r="D327">
        <v>-31.5</v>
      </c>
      <c r="E327">
        <v>-26</v>
      </c>
      <c r="F327">
        <v>2080</v>
      </c>
      <c r="G327" t="s">
        <v>13</v>
      </c>
      <c r="H327" t="s">
        <v>21</v>
      </c>
      <c r="I327" t="s">
        <v>18</v>
      </c>
      <c r="J327">
        <f t="shared" si="65"/>
        <v>5.5</v>
      </c>
      <c r="K327">
        <f t="shared" si="66"/>
        <v>5.5</v>
      </c>
      <c r="L327" t="str">
        <f>VLOOKUP(A327,Countries!$H$1:$J$43,3)</f>
        <v>4-Southern Europe</v>
      </c>
    </row>
    <row r="328" spans="1:12" x14ac:dyDescent="0.35">
      <c r="A328" t="s">
        <v>65</v>
      </c>
      <c r="B328" t="s">
        <v>17</v>
      </c>
      <c r="C328">
        <v>-43</v>
      </c>
      <c r="D328">
        <v>-37</v>
      </c>
      <c r="E328">
        <v>-31</v>
      </c>
      <c r="F328">
        <v>2080</v>
      </c>
      <c r="G328" t="s">
        <v>13</v>
      </c>
      <c r="H328" t="s">
        <v>21</v>
      </c>
      <c r="I328" t="s">
        <v>18</v>
      </c>
      <c r="J328">
        <f t="shared" si="65"/>
        <v>6</v>
      </c>
      <c r="K328">
        <f t="shared" si="66"/>
        <v>6</v>
      </c>
      <c r="L328" t="str">
        <f>VLOOKUP(A328,Countries!$H$1:$J$43,3)</f>
        <v>4-Southern Europe</v>
      </c>
    </row>
    <row r="329" spans="1:12" x14ac:dyDescent="0.35">
      <c r="A329" t="s">
        <v>66</v>
      </c>
      <c r="B329" t="s">
        <v>17</v>
      </c>
      <c r="C329">
        <v>-46</v>
      </c>
      <c r="D329">
        <v>-41</v>
      </c>
      <c r="E329">
        <v>-36</v>
      </c>
      <c r="F329">
        <v>2080</v>
      </c>
      <c r="G329" t="s">
        <v>13</v>
      </c>
      <c r="H329" t="s">
        <v>21</v>
      </c>
      <c r="I329" t="s">
        <v>18</v>
      </c>
      <c r="J329">
        <f t="shared" si="65"/>
        <v>5</v>
      </c>
      <c r="K329">
        <f t="shared" si="66"/>
        <v>5</v>
      </c>
      <c r="L329" t="str">
        <f>VLOOKUP(A329,Countries!$H$1:$J$43,3)</f>
        <v>4-Southern Europe</v>
      </c>
    </row>
    <row r="330" spans="1:12" x14ac:dyDescent="0.35">
      <c r="A330" t="s">
        <v>67</v>
      </c>
      <c r="B330" t="s">
        <v>17</v>
      </c>
      <c r="C330">
        <v>-49</v>
      </c>
      <c r="D330">
        <v>-44</v>
      </c>
      <c r="E330">
        <v>-39</v>
      </c>
      <c r="F330">
        <v>2080</v>
      </c>
      <c r="G330" t="s">
        <v>13</v>
      </c>
      <c r="H330" t="s">
        <v>21</v>
      </c>
      <c r="I330" t="s">
        <v>18</v>
      </c>
      <c r="J330">
        <f t="shared" si="65"/>
        <v>5</v>
      </c>
      <c r="K330">
        <f t="shared" si="66"/>
        <v>5</v>
      </c>
      <c r="L330" t="str">
        <f>VLOOKUP(A330,Countries!$H$1:$J$43,3)</f>
        <v>4-Southern Europe</v>
      </c>
    </row>
    <row r="331" spans="1:12" x14ac:dyDescent="0.35">
      <c r="A331" t="s">
        <v>68</v>
      </c>
      <c r="B331" t="s">
        <v>17</v>
      </c>
      <c r="C331">
        <v>-42</v>
      </c>
      <c r="D331">
        <v>-37</v>
      </c>
      <c r="E331">
        <v>-32</v>
      </c>
      <c r="F331">
        <v>2080</v>
      </c>
      <c r="G331" t="s">
        <v>13</v>
      </c>
      <c r="H331" t="s">
        <v>21</v>
      </c>
      <c r="I331" t="s">
        <v>18</v>
      </c>
      <c r="J331">
        <f t="shared" si="65"/>
        <v>5</v>
      </c>
      <c r="K331">
        <f t="shared" si="66"/>
        <v>5</v>
      </c>
      <c r="L331" t="str">
        <f>VLOOKUP(A331,Countries!$H$1:$J$43,3)</f>
        <v>4-Southern Europe</v>
      </c>
    </row>
    <row r="332" spans="1:12" x14ac:dyDescent="0.35">
      <c r="A332" t="s">
        <v>53</v>
      </c>
      <c r="B332" t="s">
        <v>17</v>
      </c>
      <c r="C332">
        <v>-39</v>
      </c>
      <c r="D332">
        <v>-31.5</v>
      </c>
      <c r="E332">
        <v>-24</v>
      </c>
      <c r="F332">
        <v>2080</v>
      </c>
      <c r="G332" t="s">
        <v>13</v>
      </c>
      <c r="H332" t="s">
        <v>21</v>
      </c>
      <c r="I332" t="s">
        <v>18</v>
      </c>
      <c r="J332">
        <f t="shared" si="65"/>
        <v>7.5</v>
      </c>
      <c r="K332">
        <f t="shared" si="66"/>
        <v>7.5</v>
      </c>
      <c r="L332" t="str">
        <f>VLOOKUP(A332,Countries!$H$1:$J$43,3)</f>
        <v>4-Southern Europe</v>
      </c>
    </row>
    <row r="333" spans="1:12" x14ac:dyDescent="0.35">
      <c r="A333" t="s">
        <v>40</v>
      </c>
      <c r="B333" t="s">
        <v>17</v>
      </c>
      <c r="C333">
        <v>-33</v>
      </c>
      <c r="D333">
        <v>-24.5</v>
      </c>
      <c r="E333">
        <v>-16</v>
      </c>
      <c r="F333">
        <v>2080</v>
      </c>
      <c r="G333" t="s">
        <v>13</v>
      </c>
      <c r="H333" t="s">
        <v>21</v>
      </c>
      <c r="I333" t="s">
        <v>18</v>
      </c>
      <c r="J333">
        <f t="shared" si="65"/>
        <v>8.5</v>
      </c>
      <c r="K333">
        <f t="shared" si="66"/>
        <v>8.5</v>
      </c>
      <c r="L333" t="str">
        <f>VLOOKUP(A333,Countries!$H$1:$J$43,3)</f>
        <v>4-Southern Europe</v>
      </c>
    </row>
    <row r="334" spans="1:12" x14ac:dyDescent="0.35">
      <c r="A334" t="s">
        <v>27</v>
      </c>
      <c r="B334" t="s">
        <v>17</v>
      </c>
      <c r="C334">
        <v>-39</v>
      </c>
      <c r="D334">
        <v>-29</v>
      </c>
      <c r="E334">
        <v>-19</v>
      </c>
      <c r="F334">
        <v>2080</v>
      </c>
      <c r="G334" t="s">
        <v>13</v>
      </c>
      <c r="H334" t="s">
        <v>21</v>
      </c>
      <c r="I334" t="s">
        <v>18</v>
      </c>
      <c r="J334">
        <f t="shared" si="65"/>
        <v>10</v>
      </c>
      <c r="K334">
        <f t="shared" si="66"/>
        <v>10</v>
      </c>
      <c r="L334" t="str">
        <f>VLOOKUP(A334,Countries!$H$1:$J$43,3)</f>
        <v>4-Southern Europe</v>
      </c>
    </row>
    <row r="335" spans="1:12" x14ac:dyDescent="0.35">
      <c r="A335" t="s">
        <v>43</v>
      </c>
      <c r="B335" t="s">
        <v>17</v>
      </c>
      <c r="C335">
        <v>-43</v>
      </c>
      <c r="D335">
        <v>-38.5</v>
      </c>
      <c r="E335">
        <v>-34</v>
      </c>
      <c r="F335">
        <v>2080</v>
      </c>
      <c r="G335" t="s">
        <v>13</v>
      </c>
      <c r="H335" t="s">
        <v>21</v>
      </c>
      <c r="I335" t="s">
        <v>18</v>
      </c>
      <c r="J335">
        <f t="shared" si="65"/>
        <v>4.5</v>
      </c>
      <c r="K335">
        <f t="shared" si="66"/>
        <v>4.5</v>
      </c>
      <c r="L335" t="str">
        <f>VLOOKUP(A335,Countries!$H$1:$J$43,3)</f>
        <v>4-Southern Europe</v>
      </c>
    </row>
    <row r="336" spans="1:12" x14ac:dyDescent="0.35">
      <c r="A336" t="s">
        <v>69</v>
      </c>
      <c r="B336" t="s">
        <v>17</v>
      </c>
      <c r="C336">
        <v>-32</v>
      </c>
      <c r="D336">
        <v>-28.5</v>
      </c>
      <c r="E336">
        <v>-25</v>
      </c>
      <c r="F336">
        <v>2080</v>
      </c>
      <c r="G336" t="s">
        <v>13</v>
      </c>
      <c r="H336" t="s">
        <v>21</v>
      </c>
      <c r="I336" t="s">
        <v>18</v>
      </c>
      <c r="J336">
        <f t="shared" si="65"/>
        <v>3.5</v>
      </c>
      <c r="K336">
        <f t="shared" si="66"/>
        <v>3.5</v>
      </c>
      <c r="L336" t="str">
        <f>VLOOKUP(A336,Countries!$H$1:$J$43,3)</f>
        <v>4-Southern Europe</v>
      </c>
    </row>
    <row r="337" spans="1:12" x14ac:dyDescent="0.35">
      <c r="A337" t="s">
        <v>70</v>
      </c>
      <c r="B337" t="s">
        <v>17</v>
      </c>
      <c r="C337">
        <v>-3</v>
      </c>
      <c r="D337">
        <v>-1</v>
      </c>
      <c r="E337">
        <v>1</v>
      </c>
      <c r="F337">
        <v>2080</v>
      </c>
      <c r="G337" t="s">
        <v>13</v>
      </c>
      <c r="H337" t="s">
        <v>21</v>
      </c>
      <c r="I337" t="s">
        <v>18</v>
      </c>
      <c r="J337">
        <f t="shared" si="65"/>
        <v>2</v>
      </c>
      <c r="K337">
        <f t="shared" si="66"/>
        <v>2</v>
      </c>
      <c r="L337" t="str">
        <f>VLOOKUP(A337,Countries!$H$1:$J$43,3)</f>
        <v>3-Central Europe</v>
      </c>
    </row>
    <row r="338" spans="1:12" x14ac:dyDescent="0.35">
      <c r="A338" t="s">
        <v>71</v>
      </c>
      <c r="B338" t="s">
        <v>17</v>
      </c>
      <c r="C338">
        <v>-38</v>
      </c>
      <c r="D338">
        <v>-33.5</v>
      </c>
      <c r="E338">
        <v>-29</v>
      </c>
      <c r="F338">
        <v>2080</v>
      </c>
      <c r="G338" t="s">
        <v>13</v>
      </c>
      <c r="H338" t="s">
        <v>21</v>
      </c>
      <c r="I338" t="s">
        <v>18</v>
      </c>
      <c r="J338">
        <f t="shared" si="65"/>
        <v>4.5</v>
      </c>
      <c r="K338">
        <f t="shared" si="66"/>
        <v>4.5</v>
      </c>
      <c r="L338" t="str">
        <f>VLOOKUP(A338,Countries!$H$1:$J$43,3)</f>
        <v>3-Central Europe</v>
      </c>
    </row>
    <row r="339" spans="1:12" x14ac:dyDescent="0.35">
      <c r="A339" t="s">
        <v>72</v>
      </c>
      <c r="B339" t="s">
        <v>17</v>
      </c>
      <c r="C339">
        <v>-43</v>
      </c>
      <c r="D339">
        <v>-38.5</v>
      </c>
      <c r="E339">
        <v>-34</v>
      </c>
      <c r="F339">
        <v>2080</v>
      </c>
      <c r="G339" t="s">
        <v>13</v>
      </c>
      <c r="H339" t="s">
        <v>21</v>
      </c>
      <c r="I339" t="s">
        <v>18</v>
      </c>
      <c r="J339">
        <f t="shared" si="65"/>
        <v>4.5</v>
      </c>
      <c r="K339">
        <f t="shared" si="66"/>
        <v>4.5</v>
      </c>
      <c r="L339" t="str">
        <f>VLOOKUP(A339,Countries!$H$1:$J$43,3)</f>
        <v>3-Central Europe</v>
      </c>
    </row>
    <row r="340" spans="1:12" x14ac:dyDescent="0.35">
      <c r="A340" t="s">
        <v>73</v>
      </c>
      <c r="B340" t="s">
        <v>17</v>
      </c>
      <c r="C340">
        <v>-34</v>
      </c>
      <c r="D340">
        <v>-30</v>
      </c>
      <c r="E340">
        <v>-26</v>
      </c>
      <c r="F340">
        <v>2080</v>
      </c>
      <c r="G340" t="s">
        <v>13</v>
      </c>
      <c r="H340" t="s">
        <v>21</v>
      </c>
      <c r="I340" t="s">
        <v>18</v>
      </c>
      <c r="J340">
        <f t="shared" si="65"/>
        <v>4</v>
      </c>
      <c r="K340">
        <f t="shared" si="66"/>
        <v>4</v>
      </c>
      <c r="L340" t="str">
        <f>VLOOKUP(A340,Countries!$H$1:$J$43,3)</f>
        <v>3-Central Europe</v>
      </c>
    </row>
    <row r="341" spans="1:12" x14ac:dyDescent="0.35">
      <c r="A341" t="s">
        <v>74</v>
      </c>
      <c r="B341" t="s">
        <v>17</v>
      </c>
      <c r="C341">
        <v>-17</v>
      </c>
      <c r="D341">
        <v>-15.5</v>
      </c>
      <c r="E341">
        <v>-14</v>
      </c>
      <c r="F341">
        <v>2080</v>
      </c>
      <c r="G341" t="s">
        <v>13</v>
      </c>
      <c r="H341" t="s">
        <v>21</v>
      </c>
      <c r="I341" t="s">
        <v>18</v>
      </c>
      <c r="J341">
        <f t="shared" si="65"/>
        <v>1.5</v>
      </c>
      <c r="K341">
        <f t="shared" si="66"/>
        <v>1.5</v>
      </c>
      <c r="L341" t="str">
        <f>VLOOKUP(A341,Countries!$H$1:$J$43,3)</f>
        <v>4-Southern Europe</v>
      </c>
    </row>
    <row r="342" spans="1:12" x14ac:dyDescent="0.35">
      <c r="A342" t="s">
        <v>38</v>
      </c>
      <c r="B342" t="s">
        <v>12</v>
      </c>
      <c r="C342">
        <v>6.6666666666666723</v>
      </c>
      <c r="D342">
        <v>6.6666666666666723</v>
      </c>
      <c r="E342">
        <v>6.6666666666666723</v>
      </c>
      <c r="F342">
        <v>2050</v>
      </c>
      <c r="G342" t="s">
        <v>79</v>
      </c>
      <c r="H342" t="s">
        <v>98</v>
      </c>
      <c r="I342" t="s">
        <v>101</v>
      </c>
      <c r="J342">
        <f t="shared" si="65"/>
        <v>0</v>
      </c>
      <c r="K342">
        <f t="shared" si="66"/>
        <v>0</v>
      </c>
      <c r="L342" t="str">
        <f>VLOOKUP(A342,Countries!$H$1:$J$43,3)</f>
        <v>2-Northern Europe</v>
      </c>
    </row>
    <row r="343" spans="1:12" x14ac:dyDescent="0.35">
      <c r="A343" t="s">
        <v>38</v>
      </c>
      <c r="B343" t="s">
        <v>12</v>
      </c>
      <c r="C343">
        <v>6.6666666666666723</v>
      </c>
      <c r="D343">
        <v>6.6666666666666723</v>
      </c>
      <c r="E343">
        <v>6.6666666666666723</v>
      </c>
      <c r="F343">
        <v>2050</v>
      </c>
      <c r="G343" t="s">
        <v>164</v>
      </c>
      <c r="H343" t="s">
        <v>98</v>
      </c>
      <c r="I343" t="s">
        <v>101</v>
      </c>
      <c r="J343">
        <f t="shared" si="65"/>
        <v>0</v>
      </c>
      <c r="K343">
        <f t="shared" si="66"/>
        <v>0</v>
      </c>
      <c r="L343" t="str">
        <f>VLOOKUP(A343,Countries!$H$1:$J$43,3)</f>
        <v>2-Northern Europe</v>
      </c>
    </row>
    <row r="344" spans="1:12" x14ac:dyDescent="0.35">
      <c r="A344" t="s">
        <v>38</v>
      </c>
      <c r="B344" t="s">
        <v>12</v>
      </c>
      <c r="C344">
        <v>6.7796610169491425</v>
      </c>
      <c r="D344">
        <v>6.7796610169491425</v>
      </c>
      <c r="E344">
        <v>6.7796610169491425</v>
      </c>
      <c r="F344">
        <v>2020</v>
      </c>
      <c r="G344" t="s">
        <v>79</v>
      </c>
      <c r="H344" t="s">
        <v>98</v>
      </c>
      <c r="I344" t="s">
        <v>101</v>
      </c>
      <c r="J344">
        <f t="shared" si="65"/>
        <v>0</v>
      </c>
      <c r="K344">
        <f t="shared" si="66"/>
        <v>0</v>
      </c>
      <c r="L344" t="str">
        <f>VLOOKUP(A344,Countries!$H$1:$J$43,3)</f>
        <v>2-Northern Europe</v>
      </c>
    </row>
    <row r="345" spans="1:12" x14ac:dyDescent="0.35">
      <c r="A345" t="s">
        <v>38</v>
      </c>
      <c r="B345" t="s">
        <v>12</v>
      </c>
      <c r="C345">
        <v>6.7796610169491425</v>
      </c>
      <c r="D345">
        <v>6.7796610169491425</v>
      </c>
      <c r="E345">
        <v>6.7796610169491425</v>
      </c>
      <c r="F345">
        <v>2020</v>
      </c>
      <c r="G345" t="s">
        <v>164</v>
      </c>
      <c r="H345" t="s">
        <v>98</v>
      </c>
      <c r="I345" t="s">
        <v>101</v>
      </c>
      <c r="J345">
        <f t="shared" si="65"/>
        <v>0</v>
      </c>
      <c r="K345">
        <f t="shared" si="66"/>
        <v>0</v>
      </c>
      <c r="L345" t="str">
        <f>VLOOKUP(A345,Countries!$H$1:$J$43,3)</f>
        <v>2-Northern Europe</v>
      </c>
    </row>
    <row r="346" spans="1:12" x14ac:dyDescent="0.35">
      <c r="A346" t="s">
        <v>38</v>
      </c>
      <c r="B346" t="s">
        <v>12</v>
      </c>
      <c r="C346">
        <v>6.8965517241379377</v>
      </c>
      <c r="D346">
        <v>7.6149425287356349</v>
      </c>
      <c r="E346">
        <v>8.3333333333333321</v>
      </c>
      <c r="F346">
        <v>2020</v>
      </c>
      <c r="G346" t="s">
        <v>79</v>
      </c>
      <c r="H346" t="s">
        <v>98</v>
      </c>
      <c r="I346" t="s">
        <v>99</v>
      </c>
      <c r="J346">
        <f t="shared" si="65"/>
        <v>0.71839080459769722</v>
      </c>
      <c r="K346">
        <f t="shared" si="66"/>
        <v>0.71839080459769722</v>
      </c>
      <c r="L346" t="str">
        <f>VLOOKUP(A346,Countries!$H$1:$J$43,3)</f>
        <v>2-Northern Europe</v>
      </c>
    </row>
    <row r="347" spans="1:12" x14ac:dyDescent="0.35">
      <c r="A347" t="s">
        <v>38</v>
      </c>
      <c r="B347" t="s">
        <v>12</v>
      </c>
      <c r="C347">
        <v>6.8965517241379377</v>
      </c>
      <c r="D347">
        <v>7.6149425287356349</v>
      </c>
      <c r="E347">
        <v>8.3333333333333321</v>
      </c>
      <c r="F347">
        <v>2050</v>
      </c>
      <c r="G347" t="s">
        <v>79</v>
      </c>
      <c r="H347" t="s">
        <v>98</v>
      </c>
      <c r="I347" t="s">
        <v>99</v>
      </c>
      <c r="J347">
        <f t="shared" si="65"/>
        <v>0.71839080459769722</v>
      </c>
      <c r="K347">
        <f t="shared" si="66"/>
        <v>0.71839080459769722</v>
      </c>
      <c r="L347" t="str">
        <f>VLOOKUP(A347,Countries!$H$1:$J$43,3)</f>
        <v>2-Northern Europe</v>
      </c>
    </row>
    <row r="348" spans="1:12" x14ac:dyDescent="0.35">
      <c r="A348" t="s">
        <v>42</v>
      </c>
      <c r="B348" t="s">
        <v>63</v>
      </c>
      <c r="C348">
        <v>15</v>
      </c>
      <c r="D348">
        <v>15</v>
      </c>
      <c r="E348">
        <v>15</v>
      </c>
      <c r="F348">
        <v>2020</v>
      </c>
      <c r="G348" t="s">
        <v>13</v>
      </c>
      <c r="H348" t="s">
        <v>21</v>
      </c>
      <c r="I348" t="s">
        <v>18</v>
      </c>
      <c r="J348">
        <f t="shared" si="65"/>
        <v>0</v>
      </c>
      <c r="K348">
        <f t="shared" si="66"/>
        <v>0</v>
      </c>
      <c r="L348" t="str">
        <f>VLOOKUP(A348,Countries!$H$1:$J$43,3)</f>
        <v>3-Central Europe</v>
      </c>
    </row>
    <row r="349" spans="1:12" x14ac:dyDescent="0.35">
      <c r="A349" t="s">
        <v>34</v>
      </c>
      <c r="B349" t="s">
        <v>63</v>
      </c>
      <c r="C349">
        <v>14</v>
      </c>
      <c r="D349">
        <v>15</v>
      </c>
      <c r="E349">
        <v>16</v>
      </c>
      <c r="F349">
        <v>2020</v>
      </c>
      <c r="G349" t="s">
        <v>13</v>
      </c>
      <c r="H349" t="s">
        <v>21</v>
      </c>
      <c r="I349" t="s">
        <v>18</v>
      </c>
      <c r="J349">
        <f t="shared" si="65"/>
        <v>1</v>
      </c>
      <c r="K349">
        <f t="shared" si="66"/>
        <v>1</v>
      </c>
      <c r="L349" t="str">
        <f>VLOOKUP(A349,Countries!$H$1:$J$43,3)</f>
        <v>3-Central Europe</v>
      </c>
    </row>
    <row r="350" spans="1:12" x14ac:dyDescent="0.35">
      <c r="A350" t="s">
        <v>50</v>
      </c>
      <c r="B350" t="s">
        <v>63</v>
      </c>
      <c r="C350">
        <v>13</v>
      </c>
      <c r="D350">
        <v>14.5</v>
      </c>
      <c r="E350">
        <v>16</v>
      </c>
      <c r="F350">
        <v>2020</v>
      </c>
      <c r="G350" t="s">
        <v>13</v>
      </c>
      <c r="H350" t="s">
        <v>21</v>
      </c>
      <c r="I350" t="s">
        <v>18</v>
      </c>
      <c r="J350">
        <f t="shared" si="65"/>
        <v>1.5</v>
      </c>
      <c r="K350">
        <f t="shared" si="66"/>
        <v>1.5</v>
      </c>
      <c r="L350" t="str">
        <f>VLOOKUP(A350,Countries!$H$1:$J$43,3)</f>
        <v>3-Central Europe</v>
      </c>
    </row>
    <row r="351" spans="1:12" x14ac:dyDescent="0.35">
      <c r="A351" t="s">
        <v>37</v>
      </c>
      <c r="B351" t="s">
        <v>63</v>
      </c>
      <c r="C351">
        <v>13</v>
      </c>
      <c r="D351">
        <v>13</v>
      </c>
      <c r="E351">
        <v>13</v>
      </c>
      <c r="F351">
        <v>2020</v>
      </c>
      <c r="G351" t="s">
        <v>13</v>
      </c>
      <c r="H351" t="s">
        <v>21</v>
      </c>
      <c r="I351" t="s">
        <v>18</v>
      </c>
      <c r="J351">
        <f t="shared" si="65"/>
        <v>0</v>
      </c>
      <c r="K351">
        <f t="shared" si="66"/>
        <v>0</v>
      </c>
      <c r="L351" t="str">
        <f>VLOOKUP(A351,Countries!$H$1:$J$43,3)</f>
        <v>3-Central Europe</v>
      </c>
    </row>
    <row r="352" spans="1:12" x14ac:dyDescent="0.35">
      <c r="A352" t="s">
        <v>11</v>
      </c>
      <c r="B352" t="s">
        <v>63</v>
      </c>
      <c r="C352">
        <v>13</v>
      </c>
      <c r="D352">
        <v>13.5</v>
      </c>
      <c r="E352">
        <v>14</v>
      </c>
      <c r="F352">
        <v>2020</v>
      </c>
      <c r="G352" t="s">
        <v>13</v>
      </c>
      <c r="H352" t="s">
        <v>21</v>
      </c>
      <c r="I352" t="s">
        <v>18</v>
      </c>
      <c r="J352">
        <f t="shared" si="65"/>
        <v>0.5</v>
      </c>
      <c r="K352">
        <f t="shared" si="66"/>
        <v>0.5</v>
      </c>
      <c r="L352" t="str">
        <f>VLOOKUP(A352,Countries!$H$1:$J$43,3)</f>
        <v>3-Central Europe</v>
      </c>
    </row>
    <row r="353" spans="1:12" x14ac:dyDescent="0.35">
      <c r="A353" t="s">
        <v>52</v>
      </c>
      <c r="B353" t="s">
        <v>63</v>
      </c>
      <c r="C353">
        <v>13</v>
      </c>
      <c r="D353">
        <v>13</v>
      </c>
      <c r="E353">
        <v>13</v>
      </c>
      <c r="F353">
        <v>2020</v>
      </c>
      <c r="G353" t="s">
        <v>13</v>
      </c>
      <c r="H353" t="s">
        <v>21</v>
      </c>
      <c r="I353" t="s">
        <v>18</v>
      </c>
      <c r="J353">
        <f t="shared" si="65"/>
        <v>0</v>
      </c>
      <c r="K353">
        <f t="shared" si="66"/>
        <v>0</v>
      </c>
      <c r="L353" t="str">
        <f>VLOOKUP(A353,Countries!$H$1:$J$43,3)</f>
        <v>3-Central Europe</v>
      </c>
    </row>
    <row r="354" spans="1:12" x14ac:dyDescent="0.35">
      <c r="A354" t="s">
        <v>57</v>
      </c>
      <c r="B354" t="s">
        <v>63</v>
      </c>
      <c r="C354">
        <v>10</v>
      </c>
      <c r="D354">
        <v>10</v>
      </c>
      <c r="E354">
        <v>10</v>
      </c>
      <c r="F354">
        <v>2020</v>
      </c>
      <c r="G354" t="s">
        <v>13</v>
      </c>
      <c r="H354" t="s">
        <v>21</v>
      </c>
      <c r="I354" t="s">
        <v>18</v>
      </c>
      <c r="J354">
        <f t="shared" si="65"/>
        <v>0</v>
      </c>
      <c r="K354">
        <f t="shared" si="66"/>
        <v>0</v>
      </c>
      <c r="L354" t="str">
        <f>VLOOKUP(A354,Countries!$H$1:$J$43,3)</f>
        <v>3-Central Europe</v>
      </c>
    </row>
    <row r="355" spans="1:12" x14ac:dyDescent="0.35">
      <c r="A355" t="s">
        <v>36</v>
      </c>
      <c r="B355" t="s">
        <v>63</v>
      </c>
      <c r="C355">
        <v>18</v>
      </c>
      <c r="D355">
        <v>18</v>
      </c>
      <c r="E355">
        <v>18</v>
      </c>
      <c r="F355">
        <v>2020</v>
      </c>
      <c r="G355" t="s">
        <v>13</v>
      </c>
      <c r="H355" t="s">
        <v>21</v>
      </c>
      <c r="I355" t="s">
        <v>18</v>
      </c>
      <c r="J355">
        <f t="shared" si="65"/>
        <v>0</v>
      </c>
      <c r="K355">
        <f t="shared" si="66"/>
        <v>0</v>
      </c>
      <c r="L355" t="str">
        <f>VLOOKUP(A355,Countries!$H$1:$J$43,3)</f>
        <v>3-Central Europe</v>
      </c>
    </row>
    <row r="356" spans="1:12" x14ac:dyDescent="0.35">
      <c r="A356" t="s">
        <v>44</v>
      </c>
      <c r="B356" t="s">
        <v>63</v>
      </c>
      <c r="C356">
        <v>17</v>
      </c>
      <c r="D356">
        <v>19</v>
      </c>
      <c r="E356">
        <v>21</v>
      </c>
      <c r="F356">
        <v>2020</v>
      </c>
      <c r="G356" t="s">
        <v>13</v>
      </c>
      <c r="H356" t="s">
        <v>21</v>
      </c>
      <c r="I356" t="s">
        <v>18</v>
      </c>
      <c r="J356">
        <f t="shared" si="65"/>
        <v>2</v>
      </c>
      <c r="K356">
        <f t="shared" si="66"/>
        <v>2</v>
      </c>
      <c r="L356" t="str">
        <f>VLOOKUP(A356,Countries!$H$1:$J$43,3)</f>
        <v>3-Central Europe</v>
      </c>
    </row>
    <row r="357" spans="1:12" x14ac:dyDescent="0.35">
      <c r="A357" t="s">
        <v>54</v>
      </c>
      <c r="B357" t="s">
        <v>63</v>
      </c>
      <c r="C357">
        <v>7</v>
      </c>
      <c r="D357">
        <v>8</v>
      </c>
      <c r="E357">
        <v>9</v>
      </c>
      <c r="F357">
        <v>2020</v>
      </c>
      <c r="G357" t="s">
        <v>13</v>
      </c>
      <c r="H357" t="s">
        <v>21</v>
      </c>
      <c r="I357" t="s">
        <v>18</v>
      </c>
      <c r="J357">
        <f t="shared" si="65"/>
        <v>1</v>
      </c>
      <c r="K357">
        <f t="shared" si="66"/>
        <v>1</v>
      </c>
      <c r="L357" t="str">
        <f>VLOOKUP(A357,Countries!$H$1:$J$43,3)</f>
        <v>3-Central Europe</v>
      </c>
    </row>
    <row r="358" spans="1:12" x14ac:dyDescent="0.35">
      <c r="A358" t="s">
        <v>56</v>
      </c>
      <c r="B358" t="s">
        <v>63</v>
      </c>
      <c r="C358">
        <v>11</v>
      </c>
      <c r="D358">
        <v>11</v>
      </c>
      <c r="E358">
        <v>11</v>
      </c>
      <c r="F358">
        <v>2020</v>
      </c>
      <c r="G358" t="s">
        <v>13</v>
      </c>
      <c r="H358" t="s">
        <v>21</v>
      </c>
      <c r="I358" t="s">
        <v>18</v>
      </c>
      <c r="J358">
        <f t="shared" si="65"/>
        <v>0</v>
      </c>
      <c r="K358">
        <f t="shared" si="66"/>
        <v>0</v>
      </c>
      <c r="L358" t="str">
        <f>VLOOKUP(A358,Countries!$H$1:$J$43,3)</f>
        <v>4-Southern Europe</v>
      </c>
    </row>
    <row r="359" spans="1:12" x14ac:dyDescent="0.35">
      <c r="A359" t="s">
        <v>65</v>
      </c>
      <c r="B359" t="s">
        <v>63</v>
      </c>
      <c r="C359">
        <v>10</v>
      </c>
      <c r="D359">
        <v>11.5</v>
      </c>
      <c r="E359">
        <v>13</v>
      </c>
      <c r="F359">
        <v>2020</v>
      </c>
      <c r="G359" t="s">
        <v>13</v>
      </c>
      <c r="H359" t="s">
        <v>21</v>
      </c>
      <c r="I359" t="s">
        <v>18</v>
      </c>
      <c r="J359">
        <f t="shared" si="65"/>
        <v>1.5</v>
      </c>
      <c r="K359">
        <f t="shared" si="66"/>
        <v>1.5</v>
      </c>
      <c r="L359" t="str">
        <f>VLOOKUP(A359,Countries!$H$1:$J$43,3)</f>
        <v>4-Southern Europe</v>
      </c>
    </row>
    <row r="360" spans="1:12" x14ac:dyDescent="0.35">
      <c r="A360" t="s">
        <v>66</v>
      </c>
      <c r="B360" t="s">
        <v>63</v>
      </c>
      <c r="C360">
        <v>8</v>
      </c>
      <c r="D360">
        <v>10</v>
      </c>
      <c r="E360">
        <v>12</v>
      </c>
      <c r="F360">
        <v>2020</v>
      </c>
      <c r="G360" t="s">
        <v>13</v>
      </c>
      <c r="H360" t="s">
        <v>21</v>
      </c>
      <c r="I360" t="s">
        <v>18</v>
      </c>
      <c r="J360">
        <f t="shared" si="65"/>
        <v>2</v>
      </c>
      <c r="K360">
        <f t="shared" si="66"/>
        <v>2</v>
      </c>
      <c r="L360" t="str">
        <f>VLOOKUP(A360,Countries!$H$1:$J$43,3)</f>
        <v>4-Southern Europe</v>
      </c>
    </row>
    <row r="361" spans="1:12" x14ac:dyDescent="0.35">
      <c r="A361" t="s">
        <v>67</v>
      </c>
      <c r="B361" t="s">
        <v>63</v>
      </c>
      <c r="C361">
        <v>8</v>
      </c>
      <c r="D361">
        <v>9.5</v>
      </c>
      <c r="E361">
        <v>11</v>
      </c>
      <c r="F361">
        <v>2020</v>
      </c>
      <c r="G361" t="s">
        <v>13</v>
      </c>
      <c r="H361" t="s">
        <v>21</v>
      </c>
      <c r="I361" t="s">
        <v>18</v>
      </c>
      <c r="J361">
        <f t="shared" si="65"/>
        <v>1.5</v>
      </c>
      <c r="K361">
        <f t="shared" si="66"/>
        <v>1.5</v>
      </c>
      <c r="L361" t="str">
        <f>VLOOKUP(A361,Countries!$H$1:$J$43,3)</f>
        <v>4-Southern Europe</v>
      </c>
    </row>
    <row r="362" spans="1:12" x14ac:dyDescent="0.35">
      <c r="A362" t="s">
        <v>53</v>
      </c>
      <c r="B362" t="s">
        <v>63</v>
      </c>
      <c r="C362">
        <v>9</v>
      </c>
      <c r="D362">
        <v>9</v>
      </c>
      <c r="E362">
        <v>9</v>
      </c>
      <c r="F362">
        <v>2020</v>
      </c>
      <c r="G362" t="s">
        <v>13</v>
      </c>
      <c r="H362" t="s">
        <v>21</v>
      </c>
      <c r="I362" t="s">
        <v>18</v>
      </c>
      <c r="J362">
        <f t="shared" si="65"/>
        <v>0</v>
      </c>
      <c r="K362">
        <f t="shared" si="66"/>
        <v>0</v>
      </c>
      <c r="L362" t="str">
        <f>VLOOKUP(A362,Countries!$H$1:$J$43,3)</f>
        <v>4-Southern Europe</v>
      </c>
    </row>
    <row r="363" spans="1:12" x14ac:dyDescent="0.35">
      <c r="A363" t="s">
        <v>40</v>
      </c>
      <c r="B363" t="s">
        <v>63</v>
      </c>
      <c r="C363">
        <v>12</v>
      </c>
      <c r="D363">
        <v>12</v>
      </c>
      <c r="E363">
        <v>12</v>
      </c>
      <c r="F363">
        <v>2020</v>
      </c>
      <c r="G363" t="s">
        <v>13</v>
      </c>
      <c r="H363" t="s">
        <v>21</v>
      </c>
      <c r="I363" t="s">
        <v>18</v>
      </c>
      <c r="J363">
        <f t="shared" si="65"/>
        <v>0</v>
      </c>
      <c r="K363">
        <f t="shared" si="66"/>
        <v>0</v>
      </c>
      <c r="L363" t="str">
        <f>VLOOKUP(A363,Countries!$H$1:$J$43,3)</f>
        <v>4-Southern Europe</v>
      </c>
    </row>
    <row r="364" spans="1:12" x14ac:dyDescent="0.35">
      <c r="A364" t="s">
        <v>27</v>
      </c>
      <c r="B364" t="s">
        <v>63</v>
      </c>
      <c r="C364">
        <v>9</v>
      </c>
      <c r="D364">
        <v>9.5</v>
      </c>
      <c r="E364">
        <v>10</v>
      </c>
      <c r="F364">
        <v>2020</v>
      </c>
      <c r="G364" t="s">
        <v>13</v>
      </c>
      <c r="H364" t="s">
        <v>21</v>
      </c>
      <c r="I364" t="s">
        <v>18</v>
      </c>
      <c r="J364">
        <f t="shared" si="65"/>
        <v>0.5</v>
      </c>
      <c r="K364">
        <f t="shared" si="66"/>
        <v>0.5</v>
      </c>
      <c r="L364" t="str">
        <f>VLOOKUP(A364,Countries!$H$1:$J$43,3)</f>
        <v>4-Southern Europe</v>
      </c>
    </row>
    <row r="365" spans="1:12" x14ac:dyDescent="0.35">
      <c r="A365" t="s">
        <v>43</v>
      </c>
      <c r="B365" t="s">
        <v>63</v>
      </c>
      <c r="C365">
        <v>0</v>
      </c>
      <c r="D365">
        <v>3</v>
      </c>
      <c r="E365">
        <v>6</v>
      </c>
      <c r="F365">
        <v>2020</v>
      </c>
      <c r="G365" t="s">
        <v>13</v>
      </c>
      <c r="H365" t="s">
        <v>21</v>
      </c>
      <c r="I365" t="s">
        <v>18</v>
      </c>
      <c r="J365">
        <f t="shared" si="65"/>
        <v>3</v>
      </c>
      <c r="K365">
        <f t="shared" si="66"/>
        <v>3</v>
      </c>
      <c r="L365" t="str">
        <f>VLOOKUP(A365,Countries!$H$1:$J$43,3)</f>
        <v>4-Southern Europe</v>
      </c>
    </row>
    <row r="366" spans="1:12" x14ac:dyDescent="0.35">
      <c r="A366" t="s">
        <v>69</v>
      </c>
      <c r="B366" t="s">
        <v>63</v>
      </c>
      <c r="C366">
        <v>0</v>
      </c>
      <c r="D366">
        <v>2.5</v>
      </c>
      <c r="E366">
        <v>5</v>
      </c>
      <c r="F366">
        <v>2020</v>
      </c>
      <c r="G366" t="s">
        <v>13</v>
      </c>
      <c r="H366" t="s">
        <v>21</v>
      </c>
      <c r="I366" t="s">
        <v>18</v>
      </c>
      <c r="J366">
        <f t="shared" si="65"/>
        <v>2.5</v>
      </c>
      <c r="K366">
        <f t="shared" si="66"/>
        <v>2.5</v>
      </c>
      <c r="L366" t="str">
        <f>VLOOKUP(A366,Countries!$H$1:$J$43,3)</f>
        <v>4-Southern Europe</v>
      </c>
    </row>
    <row r="367" spans="1:12" x14ac:dyDescent="0.35">
      <c r="A367" t="s">
        <v>70</v>
      </c>
      <c r="B367" t="s">
        <v>63</v>
      </c>
      <c r="C367">
        <v>8</v>
      </c>
      <c r="D367">
        <v>8</v>
      </c>
      <c r="E367">
        <v>8</v>
      </c>
      <c r="F367">
        <v>2020</v>
      </c>
      <c r="G367" t="s">
        <v>13</v>
      </c>
      <c r="H367" t="s">
        <v>21</v>
      </c>
      <c r="I367" t="s">
        <v>18</v>
      </c>
      <c r="J367">
        <f t="shared" si="65"/>
        <v>0</v>
      </c>
      <c r="K367">
        <f t="shared" si="66"/>
        <v>0</v>
      </c>
      <c r="L367" t="str">
        <f>VLOOKUP(A367,Countries!$H$1:$J$43,3)</f>
        <v>3-Central Europe</v>
      </c>
    </row>
    <row r="368" spans="1:12" x14ac:dyDescent="0.35">
      <c r="A368" t="s">
        <v>73</v>
      </c>
      <c r="B368" t="s">
        <v>63</v>
      </c>
      <c r="C368">
        <v>10</v>
      </c>
      <c r="D368">
        <v>10.5</v>
      </c>
      <c r="E368">
        <v>11</v>
      </c>
      <c r="F368">
        <v>2020</v>
      </c>
      <c r="G368" t="s">
        <v>13</v>
      </c>
      <c r="H368" t="s">
        <v>21</v>
      </c>
      <c r="I368" t="s">
        <v>18</v>
      </c>
      <c r="J368">
        <f t="shared" si="65"/>
        <v>0.5</v>
      </c>
      <c r="K368">
        <f t="shared" si="66"/>
        <v>0.5</v>
      </c>
      <c r="L368" t="str">
        <f>VLOOKUP(A368,Countries!$H$1:$J$43,3)</f>
        <v>3-Central Europe</v>
      </c>
    </row>
    <row r="369" spans="1:12" x14ac:dyDescent="0.35">
      <c r="A369" t="s">
        <v>74</v>
      </c>
      <c r="B369" t="s">
        <v>63</v>
      </c>
      <c r="C369">
        <v>18</v>
      </c>
      <c r="D369">
        <v>19</v>
      </c>
      <c r="E369">
        <v>20</v>
      </c>
      <c r="F369">
        <v>2020</v>
      </c>
      <c r="G369" t="s">
        <v>13</v>
      </c>
      <c r="H369" t="s">
        <v>21</v>
      </c>
      <c r="I369" t="s">
        <v>18</v>
      </c>
      <c r="J369">
        <f t="shared" si="65"/>
        <v>1</v>
      </c>
      <c r="K369">
        <f t="shared" si="66"/>
        <v>1</v>
      </c>
      <c r="L369" t="str">
        <f>VLOOKUP(A369,Countries!$H$1:$J$43,3)</f>
        <v>4-Southern Europe</v>
      </c>
    </row>
    <row r="370" spans="1:12" x14ac:dyDescent="0.35">
      <c r="A370" t="s">
        <v>38</v>
      </c>
      <c r="B370" t="s">
        <v>12</v>
      </c>
      <c r="C370">
        <v>6.8965517241379377</v>
      </c>
      <c r="D370">
        <v>7.6149425287356349</v>
      </c>
      <c r="E370">
        <v>8.3333333333333321</v>
      </c>
      <c r="F370">
        <v>2080</v>
      </c>
      <c r="G370" t="s">
        <v>79</v>
      </c>
      <c r="H370" t="s">
        <v>98</v>
      </c>
      <c r="I370" t="s">
        <v>99</v>
      </c>
      <c r="J370">
        <f t="shared" si="65"/>
        <v>0.71839080459769722</v>
      </c>
      <c r="K370">
        <f t="shared" si="66"/>
        <v>0.71839080459769722</v>
      </c>
      <c r="L370" t="str">
        <f>VLOOKUP(A370,Countries!$H$1:$J$43,3)</f>
        <v>2-Northern Europe</v>
      </c>
    </row>
    <row r="371" spans="1:12" x14ac:dyDescent="0.35">
      <c r="A371" t="s">
        <v>38</v>
      </c>
      <c r="B371" t="s">
        <v>12</v>
      </c>
      <c r="C371">
        <v>6.8965517241379377</v>
      </c>
      <c r="D371">
        <v>7.7586206896551762</v>
      </c>
      <c r="E371">
        <v>8.6206896551724146</v>
      </c>
      <c r="F371">
        <v>2020</v>
      </c>
      <c r="G371" t="s">
        <v>79</v>
      </c>
      <c r="H371" t="s">
        <v>98</v>
      </c>
      <c r="I371" t="s">
        <v>100</v>
      </c>
      <c r="J371">
        <f t="shared" si="65"/>
        <v>0.86206896551723844</v>
      </c>
      <c r="K371">
        <f t="shared" si="66"/>
        <v>0.86206896551723844</v>
      </c>
      <c r="L371" t="str">
        <f>VLOOKUP(A371,Countries!$H$1:$J$43,3)</f>
        <v>2-Northern Europe</v>
      </c>
    </row>
    <row r="372" spans="1:12" x14ac:dyDescent="0.35">
      <c r="A372" t="s">
        <v>38</v>
      </c>
      <c r="B372" t="s">
        <v>12</v>
      </c>
      <c r="C372">
        <v>8.6206896551724146</v>
      </c>
      <c r="D372">
        <v>8.6206896551724146</v>
      </c>
      <c r="E372">
        <v>8.6206896551724146</v>
      </c>
      <c r="F372">
        <v>2050</v>
      </c>
      <c r="G372" t="s">
        <v>164</v>
      </c>
      <c r="H372" t="s">
        <v>98</v>
      </c>
      <c r="I372" t="s">
        <v>100</v>
      </c>
      <c r="J372">
        <f t="shared" si="65"/>
        <v>0</v>
      </c>
      <c r="K372">
        <f t="shared" si="66"/>
        <v>0</v>
      </c>
      <c r="L372" t="str">
        <f>VLOOKUP(A372,Countries!$H$1:$J$43,3)</f>
        <v>2-Northern Europe</v>
      </c>
    </row>
    <row r="373" spans="1:12" x14ac:dyDescent="0.35">
      <c r="A373" t="s">
        <v>38</v>
      </c>
      <c r="B373" t="s">
        <v>12</v>
      </c>
      <c r="C373">
        <v>8.4745762711864394</v>
      </c>
      <c r="D373">
        <v>9.3220338983050812</v>
      </c>
      <c r="E373">
        <v>10.169491525423723</v>
      </c>
      <c r="F373">
        <v>2050</v>
      </c>
      <c r="G373" t="s">
        <v>164</v>
      </c>
      <c r="H373" t="s">
        <v>98</v>
      </c>
      <c r="I373" t="s">
        <v>101</v>
      </c>
      <c r="J373">
        <f t="shared" si="65"/>
        <v>0.84745762711864181</v>
      </c>
      <c r="K373">
        <f t="shared" si="66"/>
        <v>0.84745762711864181</v>
      </c>
      <c r="L373" t="str">
        <f>VLOOKUP(A373,Countries!$H$1:$J$43,3)</f>
        <v>2-Northern Europe</v>
      </c>
    </row>
    <row r="374" spans="1:12" x14ac:dyDescent="0.35">
      <c r="A374" t="s">
        <v>38</v>
      </c>
      <c r="B374" t="s">
        <v>12</v>
      </c>
      <c r="C374">
        <v>8.6206896551724146</v>
      </c>
      <c r="D374">
        <v>9.4827586206896601</v>
      </c>
      <c r="E374">
        <v>10.344827586206906</v>
      </c>
      <c r="F374">
        <v>2050</v>
      </c>
      <c r="G374" t="s">
        <v>79</v>
      </c>
      <c r="H374" t="s">
        <v>98</v>
      </c>
      <c r="I374" t="s">
        <v>100</v>
      </c>
      <c r="J374">
        <f t="shared" si="65"/>
        <v>0.86206896551724554</v>
      </c>
      <c r="K374">
        <f t="shared" si="66"/>
        <v>0.86206896551724554</v>
      </c>
      <c r="L374" t="str">
        <f>VLOOKUP(A374,Countries!$H$1:$J$43,3)</f>
        <v>2-Northern Europe</v>
      </c>
    </row>
    <row r="375" spans="1:12" x14ac:dyDescent="0.35">
      <c r="A375" t="s">
        <v>38</v>
      </c>
      <c r="B375" t="s">
        <v>12</v>
      </c>
      <c r="C375">
        <v>9.9999999999999929</v>
      </c>
      <c r="D375">
        <v>9.9999999999999929</v>
      </c>
      <c r="E375">
        <v>9.9999999999999929</v>
      </c>
      <c r="F375">
        <v>2050</v>
      </c>
      <c r="G375" t="s">
        <v>79</v>
      </c>
      <c r="H375" t="s">
        <v>98</v>
      </c>
      <c r="I375" t="s">
        <v>101</v>
      </c>
      <c r="J375">
        <f t="shared" si="65"/>
        <v>0</v>
      </c>
      <c r="K375">
        <f t="shared" si="66"/>
        <v>0</v>
      </c>
      <c r="L375" t="str">
        <f>VLOOKUP(A375,Countries!$H$1:$J$43,3)</f>
        <v>2-Northern Europe</v>
      </c>
    </row>
    <row r="376" spans="1:12" x14ac:dyDescent="0.35">
      <c r="A376" t="s">
        <v>42</v>
      </c>
      <c r="B376" t="s">
        <v>63</v>
      </c>
      <c r="C376">
        <v>20</v>
      </c>
      <c r="D376">
        <v>22.5</v>
      </c>
      <c r="E376">
        <v>25</v>
      </c>
      <c r="F376">
        <v>2050</v>
      </c>
      <c r="G376" t="s">
        <v>13</v>
      </c>
      <c r="H376" t="s">
        <v>21</v>
      </c>
      <c r="I376" t="s">
        <v>18</v>
      </c>
      <c r="J376">
        <f t="shared" si="65"/>
        <v>2.5</v>
      </c>
      <c r="K376">
        <f t="shared" si="66"/>
        <v>2.5</v>
      </c>
      <c r="L376" t="str">
        <f>VLOOKUP(A376,Countries!$H$1:$J$43,3)</f>
        <v>3-Central Europe</v>
      </c>
    </row>
    <row r="377" spans="1:12" x14ac:dyDescent="0.35">
      <c r="A377" t="s">
        <v>34</v>
      </c>
      <c r="B377" t="s">
        <v>63</v>
      </c>
      <c r="C377">
        <v>21</v>
      </c>
      <c r="D377">
        <v>22.5</v>
      </c>
      <c r="E377">
        <v>24</v>
      </c>
      <c r="F377">
        <v>2050</v>
      </c>
      <c r="G377" t="s">
        <v>13</v>
      </c>
      <c r="H377" t="s">
        <v>21</v>
      </c>
      <c r="I377" t="s">
        <v>18</v>
      </c>
      <c r="J377">
        <f t="shared" si="65"/>
        <v>1.5</v>
      </c>
      <c r="K377">
        <f t="shared" si="66"/>
        <v>1.5</v>
      </c>
      <c r="L377" t="str">
        <f>VLOOKUP(A377,Countries!$H$1:$J$43,3)</f>
        <v>3-Central Europe</v>
      </c>
    </row>
    <row r="378" spans="1:12" x14ac:dyDescent="0.35">
      <c r="A378" t="s">
        <v>50</v>
      </c>
      <c r="B378" t="s">
        <v>63</v>
      </c>
      <c r="C378">
        <v>22</v>
      </c>
      <c r="D378">
        <v>23</v>
      </c>
      <c r="E378">
        <v>24</v>
      </c>
      <c r="F378">
        <v>2050</v>
      </c>
      <c r="G378" t="s">
        <v>13</v>
      </c>
      <c r="H378" t="s">
        <v>21</v>
      </c>
      <c r="I378" t="s">
        <v>18</v>
      </c>
      <c r="J378">
        <f t="shared" si="65"/>
        <v>1</v>
      </c>
      <c r="K378">
        <f t="shared" si="66"/>
        <v>1</v>
      </c>
      <c r="L378" t="str">
        <f>VLOOKUP(A378,Countries!$H$1:$J$43,3)</f>
        <v>3-Central Europe</v>
      </c>
    </row>
    <row r="379" spans="1:12" x14ac:dyDescent="0.35">
      <c r="A379" t="s">
        <v>37</v>
      </c>
      <c r="B379" t="s">
        <v>63</v>
      </c>
      <c r="C379">
        <v>19</v>
      </c>
      <c r="D379">
        <v>22</v>
      </c>
      <c r="E379">
        <v>25</v>
      </c>
      <c r="F379">
        <v>2050</v>
      </c>
      <c r="G379" t="s">
        <v>13</v>
      </c>
      <c r="H379" t="s">
        <v>21</v>
      </c>
      <c r="I379" t="s">
        <v>18</v>
      </c>
      <c r="J379">
        <f t="shared" si="65"/>
        <v>3</v>
      </c>
      <c r="K379">
        <f t="shared" si="66"/>
        <v>3</v>
      </c>
      <c r="L379" t="str">
        <f>VLOOKUP(A379,Countries!$H$1:$J$43,3)</f>
        <v>3-Central Europe</v>
      </c>
    </row>
    <row r="380" spans="1:12" x14ac:dyDescent="0.35">
      <c r="A380" t="s">
        <v>11</v>
      </c>
      <c r="B380" t="s">
        <v>63</v>
      </c>
      <c r="C380">
        <v>19</v>
      </c>
      <c r="D380">
        <v>21</v>
      </c>
      <c r="E380">
        <v>23</v>
      </c>
      <c r="F380">
        <v>2050</v>
      </c>
      <c r="G380" t="s">
        <v>13</v>
      </c>
      <c r="H380" t="s">
        <v>21</v>
      </c>
      <c r="I380" t="s">
        <v>18</v>
      </c>
      <c r="J380">
        <f t="shared" si="65"/>
        <v>2</v>
      </c>
      <c r="K380">
        <f t="shared" si="66"/>
        <v>2</v>
      </c>
      <c r="L380" t="str">
        <f>VLOOKUP(A380,Countries!$H$1:$J$43,3)</f>
        <v>3-Central Europe</v>
      </c>
    </row>
    <row r="381" spans="1:12" x14ac:dyDescent="0.35">
      <c r="A381" t="s">
        <v>52</v>
      </c>
      <c r="B381" t="s">
        <v>63</v>
      </c>
      <c r="C381">
        <v>19</v>
      </c>
      <c r="D381">
        <v>21.5</v>
      </c>
      <c r="E381">
        <v>24</v>
      </c>
      <c r="F381">
        <v>2050</v>
      </c>
      <c r="G381" t="s">
        <v>13</v>
      </c>
      <c r="H381" t="s">
        <v>21</v>
      </c>
      <c r="I381" t="s">
        <v>18</v>
      </c>
      <c r="J381">
        <f t="shared" ref="J381:J444" si="67">D381-C381</f>
        <v>2.5</v>
      </c>
      <c r="K381">
        <f t="shared" ref="K381:K444" si="68">E381-D381</f>
        <v>2.5</v>
      </c>
      <c r="L381" t="str">
        <f>VLOOKUP(A381,Countries!$H$1:$J$43,3)</f>
        <v>3-Central Europe</v>
      </c>
    </row>
    <row r="382" spans="1:12" x14ac:dyDescent="0.35">
      <c r="A382" t="s">
        <v>57</v>
      </c>
      <c r="B382" t="s">
        <v>63</v>
      </c>
      <c r="C382">
        <v>13</v>
      </c>
      <c r="D382">
        <v>15.5</v>
      </c>
      <c r="E382">
        <v>18</v>
      </c>
      <c r="F382">
        <v>2050</v>
      </c>
      <c r="G382" t="s">
        <v>13</v>
      </c>
      <c r="H382" t="s">
        <v>21</v>
      </c>
      <c r="I382" t="s">
        <v>18</v>
      </c>
      <c r="J382">
        <f t="shared" si="67"/>
        <v>2.5</v>
      </c>
      <c r="K382">
        <f t="shared" si="68"/>
        <v>2.5</v>
      </c>
      <c r="L382" t="str">
        <f>VLOOKUP(A382,Countries!$H$1:$J$43,3)</f>
        <v>3-Central Europe</v>
      </c>
    </row>
    <row r="383" spans="1:12" x14ac:dyDescent="0.35">
      <c r="A383" t="s">
        <v>36</v>
      </c>
      <c r="B383" t="s">
        <v>63</v>
      </c>
      <c r="C383">
        <v>25</v>
      </c>
      <c r="D383">
        <v>28.5</v>
      </c>
      <c r="E383">
        <v>32</v>
      </c>
      <c r="F383">
        <v>2050</v>
      </c>
      <c r="G383" t="s">
        <v>13</v>
      </c>
      <c r="H383" t="s">
        <v>21</v>
      </c>
      <c r="I383" t="s">
        <v>18</v>
      </c>
      <c r="J383">
        <f t="shared" si="67"/>
        <v>3.5</v>
      </c>
      <c r="K383">
        <f t="shared" si="68"/>
        <v>3.5</v>
      </c>
      <c r="L383" t="str">
        <f>VLOOKUP(A383,Countries!$H$1:$J$43,3)</f>
        <v>3-Central Europe</v>
      </c>
    </row>
    <row r="384" spans="1:12" x14ac:dyDescent="0.35">
      <c r="A384" t="s">
        <v>44</v>
      </c>
      <c r="B384" t="s">
        <v>63</v>
      </c>
      <c r="C384">
        <v>25</v>
      </c>
      <c r="D384">
        <v>28.5</v>
      </c>
      <c r="E384">
        <v>32</v>
      </c>
      <c r="F384">
        <v>2050</v>
      </c>
      <c r="G384" t="s">
        <v>13</v>
      </c>
      <c r="H384" t="s">
        <v>21</v>
      </c>
      <c r="I384" t="s">
        <v>18</v>
      </c>
      <c r="J384">
        <f t="shared" si="67"/>
        <v>3.5</v>
      </c>
      <c r="K384">
        <f t="shared" si="68"/>
        <v>3.5</v>
      </c>
      <c r="L384" t="str">
        <f>VLOOKUP(A384,Countries!$H$1:$J$43,3)</f>
        <v>3-Central Europe</v>
      </c>
    </row>
    <row r="385" spans="1:12" x14ac:dyDescent="0.35">
      <c r="A385" t="s">
        <v>54</v>
      </c>
      <c r="B385" t="s">
        <v>63</v>
      </c>
      <c r="C385">
        <v>12</v>
      </c>
      <c r="D385">
        <v>15.5</v>
      </c>
      <c r="E385">
        <v>19</v>
      </c>
      <c r="F385">
        <v>2050</v>
      </c>
      <c r="G385" t="s">
        <v>13</v>
      </c>
      <c r="H385" t="s">
        <v>21</v>
      </c>
      <c r="I385" t="s">
        <v>18</v>
      </c>
      <c r="J385">
        <f t="shared" si="67"/>
        <v>3.5</v>
      </c>
      <c r="K385">
        <f t="shared" si="68"/>
        <v>3.5</v>
      </c>
      <c r="L385" t="str">
        <f>VLOOKUP(A385,Countries!$H$1:$J$43,3)</f>
        <v>3-Central Europe</v>
      </c>
    </row>
    <row r="386" spans="1:12" x14ac:dyDescent="0.35">
      <c r="A386" t="s">
        <v>16</v>
      </c>
      <c r="B386" t="s">
        <v>63</v>
      </c>
      <c r="C386">
        <v>-4</v>
      </c>
      <c r="D386">
        <v>-2</v>
      </c>
      <c r="E386">
        <v>0</v>
      </c>
      <c r="F386">
        <v>2050</v>
      </c>
      <c r="G386" t="s">
        <v>13</v>
      </c>
      <c r="H386" t="s">
        <v>21</v>
      </c>
      <c r="I386" t="s">
        <v>18</v>
      </c>
      <c r="J386">
        <f t="shared" si="67"/>
        <v>2</v>
      </c>
      <c r="K386">
        <f t="shared" si="68"/>
        <v>2</v>
      </c>
      <c r="L386" t="str">
        <f>VLOOKUP(A386,Countries!$H$1:$J$43,3)</f>
        <v>3-Central Europe</v>
      </c>
    </row>
    <row r="387" spans="1:12" x14ac:dyDescent="0.35">
      <c r="A387" t="s">
        <v>56</v>
      </c>
      <c r="B387" t="s">
        <v>63</v>
      </c>
      <c r="C387">
        <v>14</v>
      </c>
      <c r="D387">
        <v>16.5</v>
      </c>
      <c r="E387">
        <v>19</v>
      </c>
      <c r="F387">
        <v>2050</v>
      </c>
      <c r="G387" t="s">
        <v>13</v>
      </c>
      <c r="H387" t="s">
        <v>21</v>
      </c>
      <c r="I387" t="s">
        <v>18</v>
      </c>
      <c r="J387">
        <f t="shared" si="67"/>
        <v>2.5</v>
      </c>
      <c r="K387">
        <f t="shared" si="68"/>
        <v>2.5</v>
      </c>
      <c r="L387" t="str">
        <f>VLOOKUP(A387,Countries!$H$1:$J$43,3)</f>
        <v>4-Southern Europe</v>
      </c>
    </row>
    <row r="388" spans="1:12" x14ac:dyDescent="0.35">
      <c r="A388" t="s">
        <v>65</v>
      </c>
      <c r="B388" t="s">
        <v>63</v>
      </c>
      <c r="C388">
        <v>14</v>
      </c>
      <c r="D388">
        <v>16</v>
      </c>
      <c r="E388">
        <v>18</v>
      </c>
      <c r="F388">
        <v>2050</v>
      </c>
      <c r="G388" t="s">
        <v>13</v>
      </c>
      <c r="H388" t="s">
        <v>21</v>
      </c>
      <c r="I388" t="s">
        <v>18</v>
      </c>
      <c r="J388">
        <f t="shared" si="67"/>
        <v>2</v>
      </c>
      <c r="K388">
        <f t="shared" si="68"/>
        <v>2</v>
      </c>
      <c r="L388" t="str">
        <f>VLOOKUP(A388,Countries!$H$1:$J$43,3)</f>
        <v>4-Southern Europe</v>
      </c>
    </row>
    <row r="389" spans="1:12" x14ac:dyDescent="0.35">
      <c r="A389" t="s">
        <v>66</v>
      </c>
      <c r="B389" t="s">
        <v>63</v>
      </c>
      <c r="C389">
        <v>8</v>
      </c>
      <c r="D389">
        <v>12</v>
      </c>
      <c r="E389">
        <v>16</v>
      </c>
      <c r="F389">
        <v>2050</v>
      </c>
      <c r="G389" t="s">
        <v>13</v>
      </c>
      <c r="H389" t="s">
        <v>21</v>
      </c>
      <c r="I389" t="s">
        <v>18</v>
      </c>
      <c r="J389">
        <f t="shared" si="67"/>
        <v>4</v>
      </c>
      <c r="K389">
        <f t="shared" si="68"/>
        <v>4</v>
      </c>
      <c r="L389" t="str">
        <f>VLOOKUP(A389,Countries!$H$1:$J$43,3)</f>
        <v>4-Southern Europe</v>
      </c>
    </row>
    <row r="390" spans="1:12" x14ac:dyDescent="0.35">
      <c r="A390" t="s">
        <v>67</v>
      </c>
      <c r="B390" t="s">
        <v>63</v>
      </c>
      <c r="C390">
        <v>5</v>
      </c>
      <c r="D390">
        <v>8</v>
      </c>
      <c r="E390">
        <v>11</v>
      </c>
      <c r="F390">
        <v>2050</v>
      </c>
      <c r="G390" t="s">
        <v>13</v>
      </c>
      <c r="H390" t="s">
        <v>21</v>
      </c>
      <c r="I390" t="s">
        <v>18</v>
      </c>
      <c r="J390">
        <f t="shared" si="67"/>
        <v>3</v>
      </c>
      <c r="K390">
        <f t="shared" si="68"/>
        <v>3</v>
      </c>
      <c r="L390" t="str">
        <f>VLOOKUP(A390,Countries!$H$1:$J$43,3)</f>
        <v>4-Southern Europe</v>
      </c>
    </row>
    <row r="391" spans="1:12" x14ac:dyDescent="0.35">
      <c r="A391" t="s">
        <v>53</v>
      </c>
      <c r="B391" t="s">
        <v>63</v>
      </c>
      <c r="C391">
        <v>9</v>
      </c>
      <c r="D391">
        <v>11</v>
      </c>
      <c r="E391">
        <v>13</v>
      </c>
      <c r="F391">
        <v>2050</v>
      </c>
      <c r="G391" t="s">
        <v>13</v>
      </c>
      <c r="H391" t="s">
        <v>21</v>
      </c>
      <c r="I391" t="s">
        <v>18</v>
      </c>
      <c r="J391">
        <f t="shared" si="67"/>
        <v>2</v>
      </c>
      <c r="K391">
        <f t="shared" si="68"/>
        <v>2</v>
      </c>
      <c r="L391" t="str">
        <f>VLOOKUP(A391,Countries!$H$1:$J$43,3)</f>
        <v>4-Southern Europe</v>
      </c>
    </row>
    <row r="392" spans="1:12" x14ac:dyDescent="0.35">
      <c r="A392" t="s">
        <v>40</v>
      </c>
      <c r="B392" t="s">
        <v>63</v>
      </c>
      <c r="C392">
        <v>12</v>
      </c>
      <c r="D392">
        <v>13</v>
      </c>
      <c r="E392">
        <v>14</v>
      </c>
      <c r="F392">
        <v>2050</v>
      </c>
      <c r="G392" t="s">
        <v>13</v>
      </c>
      <c r="H392" t="s">
        <v>21</v>
      </c>
      <c r="I392" t="s">
        <v>18</v>
      </c>
      <c r="J392">
        <f t="shared" si="67"/>
        <v>1</v>
      </c>
      <c r="K392">
        <f t="shared" si="68"/>
        <v>1</v>
      </c>
      <c r="L392" t="str">
        <f>VLOOKUP(A392,Countries!$H$1:$J$43,3)</f>
        <v>4-Southern Europe</v>
      </c>
    </row>
    <row r="393" spans="1:12" x14ac:dyDescent="0.35">
      <c r="A393" t="s">
        <v>27</v>
      </c>
      <c r="B393" t="s">
        <v>63</v>
      </c>
      <c r="C393">
        <v>9</v>
      </c>
      <c r="D393">
        <v>9.5</v>
      </c>
      <c r="E393">
        <v>10</v>
      </c>
      <c r="F393">
        <v>2050</v>
      </c>
      <c r="G393" t="s">
        <v>13</v>
      </c>
      <c r="H393" t="s">
        <v>21</v>
      </c>
      <c r="I393" t="s">
        <v>18</v>
      </c>
      <c r="J393">
        <f t="shared" si="67"/>
        <v>0.5</v>
      </c>
      <c r="K393">
        <f t="shared" si="68"/>
        <v>0.5</v>
      </c>
      <c r="L393" t="str">
        <f>VLOOKUP(A393,Countries!$H$1:$J$43,3)</f>
        <v>4-Southern Europe</v>
      </c>
    </row>
    <row r="394" spans="1:12" x14ac:dyDescent="0.35">
      <c r="A394" t="s">
        <v>43</v>
      </c>
      <c r="B394" t="s">
        <v>63</v>
      </c>
      <c r="C394">
        <v>-4</v>
      </c>
      <c r="D394">
        <v>-0.5</v>
      </c>
      <c r="E394">
        <v>3</v>
      </c>
      <c r="F394">
        <v>2050</v>
      </c>
      <c r="G394" t="s">
        <v>13</v>
      </c>
      <c r="H394" t="s">
        <v>21</v>
      </c>
      <c r="I394" t="s">
        <v>18</v>
      </c>
      <c r="J394">
        <f t="shared" si="67"/>
        <v>3.5</v>
      </c>
      <c r="K394">
        <f t="shared" si="68"/>
        <v>3.5</v>
      </c>
      <c r="L394" t="str">
        <f>VLOOKUP(A394,Countries!$H$1:$J$43,3)</f>
        <v>4-Southern Europe</v>
      </c>
    </row>
    <row r="395" spans="1:12" x14ac:dyDescent="0.35">
      <c r="A395" t="s">
        <v>69</v>
      </c>
      <c r="B395" t="s">
        <v>63</v>
      </c>
      <c r="C395">
        <v>0</v>
      </c>
      <c r="D395">
        <v>2.5</v>
      </c>
      <c r="E395">
        <v>5</v>
      </c>
      <c r="F395">
        <v>2050</v>
      </c>
      <c r="G395" t="s">
        <v>13</v>
      </c>
      <c r="H395" t="s">
        <v>21</v>
      </c>
      <c r="I395" t="s">
        <v>18</v>
      </c>
      <c r="J395">
        <f t="shared" si="67"/>
        <v>2.5</v>
      </c>
      <c r="K395">
        <f t="shared" si="68"/>
        <v>2.5</v>
      </c>
      <c r="L395" t="str">
        <f>VLOOKUP(A395,Countries!$H$1:$J$43,3)</f>
        <v>4-Southern Europe</v>
      </c>
    </row>
    <row r="396" spans="1:12" x14ac:dyDescent="0.35">
      <c r="A396" t="s">
        <v>70</v>
      </c>
      <c r="B396" t="s">
        <v>63</v>
      </c>
      <c r="C396">
        <v>13</v>
      </c>
      <c r="D396">
        <v>15</v>
      </c>
      <c r="E396">
        <v>17</v>
      </c>
      <c r="F396">
        <v>2050</v>
      </c>
      <c r="G396" t="s">
        <v>13</v>
      </c>
      <c r="H396" t="s">
        <v>21</v>
      </c>
      <c r="I396" t="s">
        <v>18</v>
      </c>
      <c r="J396">
        <f t="shared" si="67"/>
        <v>2</v>
      </c>
      <c r="K396">
        <f t="shared" si="68"/>
        <v>2</v>
      </c>
      <c r="L396" t="str">
        <f>VLOOKUP(A396,Countries!$H$1:$J$43,3)</f>
        <v>3-Central Europe</v>
      </c>
    </row>
    <row r="397" spans="1:12" x14ac:dyDescent="0.35">
      <c r="A397" t="s">
        <v>71</v>
      </c>
      <c r="B397" t="s">
        <v>63</v>
      </c>
      <c r="C397">
        <v>3</v>
      </c>
      <c r="D397">
        <v>3</v>
      </c>
      <c r="E397">
        <v>3</v>
      </c>
      <c r="F397">
        <v>2050</v>
      </c>
      <c r="G397" t="s">
        <v>13</v>
      </c>
      <c r="H397" t="s">
        <v>21</v>
      </c>
      <c r="I397" t="s">
        <v>18</v>
      </c>
      <c r="J397">
        <f t="shared" si="67"/>
        <v>0</v>
      </c>
      <c r="K397">
        <f t="shared" si="68"/>
        <v>0</v>
      </c>
      <c r="L397" t="str">
        <f>VLOOKUP(A397,Countries!$H$1:$J$43,3)</f>
        <v>3-Central Europe</v>
      </c>
    </row>
    <row r="398" spans="1:12" x14ac:dyDescent="0.35">
      <c r="A398" t="s">
        <v>72</v>
      </c>
      <c r="B398" t="s">
        <v>63</v>
      </c>
      <c r="C398">
        <v>0</v>
      </c>
      <c r="D398">
        <v>4</v>
      </c>
      <c r="E398">
        <v>8</v>
      </c>
      <c r="F398">
        <v>2050</v>
      </c>
      <c r="G398" t="s">
        <v>13</v>
      </c>
      <c r="H398" t="s">
        <v>21</v>
      </c>
      <c r="I398" t="s">
        <v>18</v>
      </c>
      <c r="J398">
        <f t="shared" si="67"/>
        <v>4</v>
      </c>
      <c r="K398">
        <f t="shared" si="68"/>
        <v>4</v>
      </c>
      <c r="L398" t="str">
        <f>VLOOKUP(A398,Countries!$H$1:$J$43,3)</f>
        <v>3-Central Europe</v>
      </c>
    </row>
    <row r="399" spans="1:12" x14ac:dyDescent="0.35">
      <c r="A399" t="s">
        <v>73</v>
      </c>
      <c r="B399" t="s">
        <v>63</v>
      </c>
      <c r="C399">
        <v>16</v>
      </c>
      <c r="D399">
        <v>19</v>
      </c>
      <c r="E399">
        <v>22</v>
      </c>
      <c r="F399">
        <v>2050</v>
      </c>
      <c r="G399" t="s">
        <v>13</v>
      </c>
      <c r="H399" t="s">
        <v>21</v>
      </c>
      <c r="I399" t="s">
        <v>18</v>
      </c>
      <c r="J399">
        <f t="shared" si="67"/>
        <v>3</v>
      </c>
      <c r="K399">
        <f t="shared" si="68"/>
        <v>3</v>
      </c>
      <c r="L399" t="str">
        <f>VLOOKUP(A399,Countries!$H$1:$J$43,3)</f>
        <v>3-Central Europe</v>
      </c>
    </row>
    <row r="400" spans="1:12" x14ac:dyDescent="0.35">
      <c r="A400" t="s">
        <v>74</v>
      </c>
      <c r="B400" t="s">
        <v>63</v>
      </c>
      <c r="C400">
        <v>25</v>
      </c>
      <c r="D400">
        <v>29</v>
      </c>
      <c r="E400">
        <v>33</v>
      </c>
      <c r="F400">
        <v>2050</v>
      </c>
      <c r="G400" t="s">
        <v>13</v>
      </c>
      <c r="H400" t="s">
        <v>21</v>
      </c>
      <c r="I400" t="s">
        <v>18</v>
      </c>
      <c r="J400">
        <f t="shared" si="67"/>
        <v>4</v>
      </c>
      <c r="K400">
        <f t="shared" si="68"/>
        <v>4</v>
      </c>
      <c r="L400" t="str">
        <f>VLOOKUP(A400,Countries!$H$1:$J$43,3)</f>
        <v>4-Southern Europe</v>
      </c>
    </row>
    <row r="401" spans="1:12" x14ac:dyDescent="0.35">
      <c r="A401" t="s">
        <v>38</v>
      </c>
      <c r="B401" t="s">
        <v>12</v>
      </c>
      <c r="C401">
        <v>9.9999999999999929</v>
      </c>
      <c r="D401">
        <v>9.9999999999999929</v>
      </c>
      <c r="E401">
        <v>9.9999999999999929</v>
      </c>
      <c r="F401">
        <v>2050</v>
      </c>
      <c r="G401" t="s">
        <v>164</v>
      </c>
      <c r="H401" t="s">
        <v>98</v>
      </c>
      <c r="I401" t="s">
        <v>101</v>
      </c>
      <c r="J401">
        <f t="shared" si="67"/>
        <v>0</v>
      </c>
      <c r="K401">
        <f t="shared" si="68"/>
        <v>0</v>
      </c>
      <c r="L401" t="str">
        <f>VLOOKUP(A401,Countries!$H$1:$J$43,3)</f>
        <v>2-Northern Europe</v>
      </c>
    </row>
    <row r="402" spans="1:12" x14ac:dyDescent="0.35">
      <c r="A402" t="s">
        <v>38</v>
      </c>
      <c r="B402" t="s">
        <v>12</v>
      </c>
      <c r="C402">
        <v>10.169491525423723</v>
      </c>
      <c r="D402">
        <v>10.169491525423723</v>
      </c>
      <c r="E402">
        <v>10.169491525423723</v>
      </c>
      <c r="F402">
        <v>2050</v>
      </c>
      <c r="G402" t="s">
        <v>79</v>
      </c>
      <c r="H402" t="s">
        <v>98</v>
      </c>
      <c r="I402" t="s">
        <v>101</v>
      </c>
      <c r="J402">
        <f t="shared" si="67"/>
        <v>0</v>
      </c>
      <c r="K402">
        <f t="shared" si="68"/>
        <v>0</v>
      </c>
      <c r="L402" t="str">
        <f>VLOOKUP(A402,Countries!$H$1:$J$43,3)</f>
        <v>2-Northern Europe</v>
      </c>
    </row>
    <row r="403" spans="1:12" x14ac:dyDescent="0.35">
      <c r="A403" t="s">
        <v>38</v>
      </c>
      <c r="B403" t="s">
        <v>12</v>
      </c>
      <c r="C403">
        <v>9.9999999999999929</v>
      </c>
      <c r="D403">
        <v>10.833333333333332</v>
      </c>
      <c r="E403">
        <v>11.66666666666667</v>
      </c>
      <c r="F403">
        <v>2080</v>
      </c>
      <c r="G403" t="s">
        <v>164</v>
      </c>
      <c r="H403" t="s">
        <v>98</v>
      </c>
      <c r="I403" t="s">
        <v>101</v>
      </c>
      <c r="J403">
        <f t="shared" si="67"/>
        <v>0.83333333333333925</v>
      </c>
      <c r="K403">
        <f t="shared" si="68"/>
        <v>0.83333333333333748</v>
      </c>
      <c r="L403" t="str">
        <f>VLOOKUP(A403,Countries!$H$1:$J$43,3)</f>
        <v>2-Northern Europe</v>
      </c>
    </row>
    <row r="404" spans="1:12" x14ac:dyDescent="0.35">
      <c r="A404" t="s">
        <v>38</v>
      </c>
      <c r="B404" t="s">
        <v>12</v>
      </c>
      <c r="C404">
        <v>8.6206896551724146</v>
      </c>
      <c r="D404">
        <v>11.206896551724137</v>
      </c>
      <c r="E404">
        <v>13.793103448275859</v>
      </c>
      <c r="F404">
        <v>2050</v>
      </c>
      <c r="G404" t="s">
        <v>164</v>
      </c>
      <c r="H404" t="s">
        <v>98</v>
      </c>
      <c r="I404" t="s">
        <v>100</v>
      </c>
      <c r="J404">
        <f t="shared" si="67"/>
        <v>2.5862068965517224</v>
      </c>
      <c r="K404">
        <f t="shared" si="68"/>
        <v>2.5862068965517224</v>
      </c>
      <c r="L404" t="str">
        <f>VLOOKUP(A404,Countries!$H$1:$J$43,3)</f>
        <v>2-Northern Europe</v>
      </c>
    </row>
    <row r="405" spans="1:12" x14ac:dyDescent="0.35">
      <c r="A405" t="s">
        <v>38</v>
      </c>
      <c r="B405" t="s">
        <v>12</v>
      </c>
      <c r="C405">
        <v>10.344827586206906</v>
      </c>
      <c r="D405">
        <v>11.206896551724144</v>
      </c>
      <c r="E405">
        <v>12.068965517241383</v>
      </c>
      <c r="F405">
        <v>2080</v>
      </c>
      <c r="G405" t="s">
        <v>164</v>
      </c>
      <c r="H405" t="s">
        <v>98</v>
      </c>
      <c r="I405" t="s">
        <v>100</v>
      </c>
      <c r="J405">
        <f t="shared" si="67"/>
        <v>0.86206896551723844</v>
      </c>
      <c r="K405">
        <f t="shared" si="68"/>
        <v>0.86206896551723844</v>
      </c>
      <c r="L405" t="str">
        <f>VLOOKUP(A405,Countries!$H$1:$J$43,3)</f>
        <v>2-Northern Europe</v>
      </c>
    </row>
    <row r="406" spans="1:12" x14ac:dyDescent="0.35">
      <c r="A406" t="s">
        <v>38</v>
      </c>
      <c r="B406" t="s">
        <v>12</v>
      </c>
      <c r="C406">
        <v>10</v>
      </c>
      <c r="D406">
        <v>11.5</v>
      </c>
      <c r="E406">
        <v>13</v>
      </c>
      <c r="F406">
        <v>2050</v>
      </c>
      <c r="G406" t="s">
        <v>13</v>
      </c>
      <c r="H406" t="s">
        <v>21</v>
      </c>
      <c r="I406" t="s">
        <v>18</v>
      </c>
      <c r="J406">
        <f t="shared" si="67"/>
        <v>1.5</v>
      </c>
      <c r="K406">
        <f t="shared" si="68"/>
        <v>1.5</v>
      </c>
      <c r="L406" t="str">
        <f>VLOOKUP(A406,Countries!$H$1:$J$43,3)</f>
        <v>2-Northern Europe</v>
      </c>
    </row>
    <row r="407" spans="1:12" x14ac:dyDescent="0.35">
      <c r="A407" t="s">
        <v>42</v>
      </c>
      <c r="B407" t="s">
        <v>63</v>
      </c>
      <c r="C407">
        <v>22</v>
      </c>
      <c r="D407">
        <v>30.5</v>
      </c>
      <c r="E407">
        <v>39</v>
      </c>
      <c r="F407">
        <v>2080</v>
      </c>
      <c r="G407" t="s">
        <v>13</v>
      </c>
      <c r="H407" t="s">
        <v>21</v>
      </c>
      <c r="I407" t="s">
        <v>18</v>
      </c>
      <c r="J407">
        <f t="shared" si="67"/>
        <v>8.5</v>
      </c>
      <c r="K407">
        <f t="shared" si="68"/>
        <v>8.5</v>
      </c>
      <c r="L407" t="str">
        <f>VLOOKUP(A407,Countries!$H$1:$J$43,3)</f>
        <v>3-Central Europe</v>
      </c>
    </row>
    <row r="408" spans="1:12" x14ac:dyDescent="0.35">
      <c r="A408" t="s">
        <v>34</v>
      </c>
      <c r="B408" t="s">
        <v>63</v>
      </c>
      <c r="C408">
        <v>21</v>
      </c>
      <c r="D408">
        <v>30</v>
      </c>
      <c r="E408">
        <v>39</v>
      </c>
      <c r="F408">
        <v>2080</v>
      </c>
      <c r="G408" t="s">
        <v>13</v>
      </c>
      <c r="H408" t="s">
        <v>21</v>
      </c>
      <c r="I408" t="s">
        <v>18</v>
      </c>
      <c r="J408">
        <f t="shared" si="67"/>
        <v>9</v>
      </c>
      <c r="K408">
        <f t="shared" si="68"/>
        <v>9</v>
      </c>
      <c r="L408" t="str">
        <f>VLOOKUP(A408,Countries!$H$1:$J$43,3)</f>
        <v>3-Central Europe</v>
      </c>
    </row>
    <row r="409" spans="1:12" x14ac:dyDescent="0.35">
      <c r="A409" t="s">
        <v>50</v>
      </c>
      <c r="B409" t="s">
        <v>63</v>
      </c>
      <c r="C409">
        <v>24</v>
      </c>
      <c r="D409">
        <v>32</v>
      </c>
      <c r="E409">
        <v>40</v>
      </c>
      <c r="F409">
        <v>2080</v>
      </c>
      <c r="G409" t="s">
        <v>13</v>
      </c>
      <c r="H409" t="s">
        <v>21</v>
      </c>
      <c r="I409" t="s">
        <v>18</v>
      </c>
      <c r="J409">
        <f t="shared" si="67"/>
        <v>8</v>
      </c>
      <c r="K409">
        <f t="shared" si="68"/>
        <v>8</v>
      </c>
      <c r="L409" t="str">
        <f>VLOOKUP(A409,Countries!$H$1:$J$43,3)</f>
        <v>3-Central Europe</v>
      </c>
    </row>
    <row r="410" spans="1:12" x14ac:dyDescent="0.35">
      <c r="A410" t="s">
        <v>37</v>
      </c>
      <c r="B410" t="s">
        <v>63</v>
      </c>
      <c r="C410">
        <v>22</v>
      </c>
      <c r="D410">
        <v>31</v>
      </c>
      <c r="E410">
        <v>40</v>
      </c>
      <c r="F410">
        <v>2080</v>
      </c>
      <c r="G410" t="s">
        <v>13</v>
      </c>
      <c r="H410" t="s">
        <v>21</v>
      </c>
      <c r="I410" t="s">
        <v>18</v>
      </c>
      <c r="J410">
        <f t="shared" si="67"/>
        <v>9</v>
      </c>
      <c r="K410">
        <f t="shared" si="68"/>
        <v>9</v>
      </c>
      <c r="L410" t="str">
        <f>VLOOKUP(A410,Countries!$H$1:$J$43,3)</f>
        <v>3-Central Europe</v>
      </c>
    </row>
    <row r="411" spans="1:12" x14ac:dyDescent="0.35">
      <c r="A411" t="s">
        <v>11</v>
      </c>
      <c r="B411" t="s">
        <v>63</v>
      </c>
      <c r="C411">
        <v>19</v>
      </c>
      <c r="D411">
        <v>25.5</v>
      </c>
      <c r="E411">
        <v>32</v>
      </c>
      <c r="F411">
        <v>2080</v>
      </c>
      <c r="G411" t="s">
        <v>13</v>
      </c>
      <c r="H411" t="s">
        <v>21</v>
      </c>
      <c r="I411" t="s">
        <v>18</v>
      </c>
      <c r="J411">
        <f t="shared" si="67"/>
        <v>6.5</v>
      </c>
      <c r="K411">
        <f t="shared" si="68"/>
        <v>6.5</v>
      </c>
      <c r="L411" t="str">
        <f>VLOOKUP(A411,Countries!$H$1:$J$43,3)</f>
        <v>3-Central Europe</v>
      </c>
    </row>
    <row r="412" spans="1:12" x14ac:dyDescent="0.35">
      <c r="A412" t="s">
        <v>52</v>
      </c>
      <c r="B412" t="s">
        <v>63</v>
      </c>
      <c r="C412">
        <v>23</v>
      </c>
      <c r="D412">
        <v>31.5</v>
      </c>
      <c r="E412">
        <v>40</v>
      </c>
      <c r="F412">
        <v>2080</v>
      </c>
      <c r="G412" t="s">
        <v>13</v>
      </c>
      <c r="H412" t="s">
        <v>21</v>
      </c>
      <c r="I412" t="s">
        <v>18</v>
      </c>
      <c r="J412">
        <f t="shared" si="67"/>
        <v>8.5</v>
      </c>
      <c r="K412">
        <f t="shared" si="68"/>
        <v>8.5</v>
      </c>
      <c r="L412" t="str">
        <f>VLOOKUP(A412,Countries!$H$1:$J$43,3)</f>
        <v>3-Central Europe</v>
      </c>
    </row>
    <row r="413" spans="1:12" x14ac:dyDescent="0.35">
      <c r="A413" t="s">
        <v>57</v>
      </c>
      <c r="B413" t="s">
        <v>63</v>
      </c>
      <c r="C413">
        <v>13</v>
      </c>
      <c r="D413">
        <v>19</v>
      </c>
      <c r="E413">
        <v>25</v>
      </c>
      <c r="F413">
        <v>2080</v>
      </c>
      <c r="G413" t="s">
        <v>13</v>
      </c>
      <c r="H413" t="s">
        <v>21</v>
      </c>
      <c r="I413" t="s">
        <v>18</v>
      </c>
      <c r="J413">
        <f t="shared" si="67"/>
        <v>6</v>
      </c>
      <c r="K413">
        <f t="shared" si="68"/>
        <v>6</v>
      </c>
      <c r="L413" t="str">
        <f>VLOOKUP(A413,Countries!$H$1:$J$43,3)</f>
        <v>3-Central Europe</v>
      </c>
    </row>
    <row r="414" spans="1:12" x14ac:dyDescent="0.35">
      <c r="A414" t="s">
        <v>36</v>
      </c>
      <c r="B414" t="s">
        <v>63</v>
      </c>
      <c r="C414">
        <v>28</v>
      </c>
      <c r="D414">
        <v>40</v>
      </c>
      <c r="E414">
        <v>52</v>
      </c>
      <c r="F414">
        <v>2080</v>
      </c>
      <c r="G414" t="s">
        <v>13</v>
      </c>
      <c r="H414" t="s">
        <v>21</v>
      </c>
      <c r="I414" t="s">
        <v>18</v>
      </c>
      <c r="J414">
        <f t="shared" si="67"/>
        <v>12</v>
      </c>
      <c r="K414">
        <f t="shared" si="68"/>
        <v>12</v>
      </c>
      <c r="L414" t="str">
        <f>VLOOKUP(A414,Countries!$H$1:$J$43,3)</f>
        <v>3-Central Europe</v>
      </c>
    </row>
    <row r="415" spans="1:12" x14ac:dyDescent="0.35">
      <c r="A415" t="s">
        <v>44</v>
      </c>
      <c r="B415" t="s">
        <v>63</v>
      </c>
      <c r="C415">
        <v>16</v>
      </c>
      <c r="D415">
        <v>29</v>
      </c>
      <c r="E415">
        <v>42</v>
      </c>
      <c r="F415">
        <v>2080</v>
      </c>
      <c r="G415" t="s">
        <v>13</v>
      </c>
      <c r="H415" t="s">
        <v>21</v>
      </c>
      <c r="I415" t="s">
        <v>18</v>
      </c>
      <c r="J415">
        <f t="shared" si="67"/>
        <v>13</v>
      </c>
      <c r="K415">
        <f t="shared" si="68"/>
        <v>13</v>
      </c>
      <c r="L415" t="str">
        <f>VLOOKUP(A415,Countries!$H$1:$J$43,3)</f>
        <v>3-Central Europe</v>
      </c>
    </row>
    <row r="416" spans="1:12" x14ac:dyDescent="0.35">
      <c r="A416" t="s">
        <v>54</v>
      </c>
      <c r="B416" t="s">
        <v>63</v>
      </c>
      <c r="C416">
        <v>12</v>
      </c>
      <c r="D416">
        <v>15.5</v>
      </c>
      <c r="E416">
        <v>19</v>
      </c>
      <c r="F416">
        <v>2080</v>
      </c>
      <c r="G416" t="s">
        <v>13</v>
      </c>
      <c r="H416" t="s">
        <v>21</v>
      </c>
      <c r="I416" t="s">
        <v>18</v>
      </c>
      <c r="J416">
        <f t="shared" si="67"/>
        <v>3.5</v>
      </c>
      <c r="K416">
        <f t="shared" si="68"/>
        <v>3.5</v>
      </c>
      <c r="L416" t="str">
        <f>VLOOKUP(A416,Countries!$H$1:$J$43,3)</f>
        <v>3-Central Europe</v>
      </c>
    </row>
    <row r="417" spans="1:12" x14ac:dyDescent="0.35">
      <c r="A417" t="s">
        <v>16</v>
      </c>
      <c r="B417" t="s">
        <v>63</v>
      </c>
      <c r="C417">
        <v>-26</v>
      </c>
      <c r="D417">
        <v>-22.5</v>
      </c>
      <c r="E417">
        <v>-19</v>
      </c>
      <c r="F417">
        <v>2080</v>
      </c>
      <c r="G417" t="s">
        <v>13</v>
      </c>
      <c r="H417" t="s">
        <v>21</v>
      </c>
      <c r="I417" t="s">
        <v>18</v>
      </c>
      <c r="J417">
        <f t="shared" si="67"/>
        <v>3.5</v>
      </c>
      <c r="K417">
        <f t="shared" si="68"/>
        <v>3.5</v>
      </c>
      <c r="L417" t="str">
        <f>VLOOKUP(A417,Countries!$H$1:$J$43,3)</f>
        <v>3-Central Europe</v>
      </c>
    </row>
    <row r="418" spans="1:12" x14ac:dyDescent="0.35">
      <c r="A418" t="s">
        <v>56</v>
      </c>
      <c r="B418" t="s">
        <v>63</v>
      </c>
      <c r="C418">
        <v>12</v>
      </c>
      <c r="D418">
        <v>19</v>
      </c>
      <c r="E418">
        <v>26</v>
      </c>
      <c r="F418">
        <v>2080</v>
      </c>
      <c r="G418" t="s">
        <v>13</v>
      </c>
      <c r="H418" t="s">
        <v>21</v>
      </c>
      <c r="I418" t="s">
        <v>18</v>
      </c>
      <c r="J418">
        <f t="shared" si="67"/>
        <v>7</v>
      </c>
      <c r="K418">
        <f t="shared" si="68"/>
        <v>7</v>
      </c>
      <c r="L418" t="str">
        <f>VLOOKUP(A418,Countries!$H$1:$J$43,3)</f>
        <v>4-Southern Europe</v>
      </c>
    </row>
    <row r="419" spans="1:12" x14ac:dyDescent="0.35">
      <c r="A419" t="s">
        <v>65</v>
      </c>
      <c r="B419" t="s">
        <v>63</v>
      </c>
      <c r="C419">
        <v>8</v>
      </c>
      <c r="D419">
        <v>14.5</v>
      </c>
      <c r="E419">
        <v>21</v>
      </c>
      <c r="F419">
        <v>2080</v>
      </c>
      <c r="G419" t="s">
        <v>13</v>
      </c>
      <c r="H419" t="s">
        <v>21</v>
      </c>
      <c r="I419" t="s">
        <v>18</v>
      </c>
      <c r="J419">
        <f t="shared" si="67"/>
        <v>6.5</v>
      </c>
      <c r="K419">
        <f t="shared" si="68"/>
        <v>6.5</v>
      </c>
      <c r="L419" t="str">
        <f>VLOOKUP(A419,Countries!$H$1:$J$43,3)</f>
        <v>4-Southern Europe</v>
      </c>
    </row>
    <row r="420" spans="1:12" x14ac:dyDescent="0.35">
      <c r="A420" t="s">
        <v>66</v>
      </c>
      <c r="B420" t="s">
        <v>63</v>
      </c>
      <c r="C420">
        <v>4</v>
      </c>
      <c r="D420">
        <v>10</v>
      </c>
      <c r="E420">
        <v>16</v>
      </c>
      <c r="F420">
        <v>2080</v>
      </c>
      <c r="G420" t="s">
        <v>13</v>
      </c>
      <c r="H420" t="s">
        <v>21</v>
      </c>
      <c r="I420" t="s">
        <v>18</v>
      </c>
      <c r="J420">
        <f t="shared" si="67"/>
        <v>6</v>
      </c>
      <c r="K420">
        <f t="shared" si="68"/>
        <v>6</v>
      </c>
      <c r="L420" t="str">
        <f>VLOOKUP(A420,Countries!$H$1:$J$43,3)</f>
        <v>4-Southern Europe</v>
      </c>
    </row>
    <row r="421" spans="1:12" x14ac:dyDescent="0.35">
      <c r="A421" t="s">
        <v>67</v>
      </c>
      <c r="B421" t="s">
        <v>63</v>
      </c>
      <c r="C421">
        <v>-9</v>
      </c>
      <c r="D421">
        <v>-7.5</v>
      </c>
      <c r="E421">
        <v>-6</v>
      </c>
      <c r="F421">
        <v>2080</v>
      </c>
      <c r="G421" t="s">
        <v>13</v>
      </c>
      <c r="H421" t="s">
        <v>21</v>
      </c>
      <c r="I421" t="s">
        <v>18</v>
      </c>
      <c r="J421">
        <f t="shared" si="67"/>
        <v>1.5</v>
      </c>
      <c r="K421">
        <f t="shared" si="68"/>
        <v>1.5</v>
      </c>
      <c r="L421" t="str">
        <f>VLOOKUP(A421,Countries!$H$1:$J$43,3)</f>
        <v>4-Southern Europe</v>
      </c>
    </row>
    <row r="422" spans="1:12" x14ac:dyDescent="0.35">
      <c r="A422" t="s">
        <v>68</v>
      </c>
      <c r="B422" t="s">
        <v>63</v>
      </c>
      <c r="C422">
        <v>-13</v>
      </c>
      <c r="D422">
        <v>-11</v>
      </c>
      <c r="E422">
        <v>-9</v>
      </c>
      <c r="F422">
        <v>2080</v>
      </c>
      <c r="G422" t="s">
        <v>13</v>
      </c>
      <c r="H422" t="s">
        <v>21</v>
      </c>
      <c r="I422" t="s">
        <v>18</v>
      </c>
      <c r="J422">
        <f t="shared" si="67"/>
        <v>2</v>
      </c>
      <c r="K422">
        <f t="shared" si="68"/>
        <v>2</v>
      </c>
      <c r="L422" t="str">
        <f>VLOOKUP(A422,Countries!$H$1:$J$43,3)</f>
        <v>4-Southern Europe</v>
      </c>
    </row>
    <row r="423" spans="1:12" x14ac:dyDescent="0.35">
      <c r="A423" t="s">
        <v>53</v>
      </c>
      <c r="B423" t="s">
        <v>63</v>
      </c>
      <c r="C423">
        <v>0</v>
      </c>
      <c r="D423">
        <v>4.5</v>
      </c>
      <c r="E423">
        <v>9</v>
      </c>
      <c r="F423">
        <v>2080</v>
      </c>
      <c r="G423" t="s">
        <v>13</v>
      </c>
      <c r="H423" t="s">
        <v>21</v>
      </c>
      <c r="I423" t="s">
        <v>18</v>
      </c>
      <c r="J423">
        <f t="shared" si="67"/>
        <v>4.5</v>
      </c>
      <c r="K423">
        <f t="shared" si="68"/>
        <v>4.5</v>
      </c>
      <c r="L423" t="str">
        <f>VLOOKUP(A423,Countries!$H$1:$J$43,3)</f>
        <v>4-Southern Europe</v>
      </c>
    </row>
    <row r="424" spans="1:12" x14ac:dyDescent="0.35">
      <c r="A424" t="s">
        <v>40</v>
      </c>
      <c r="B424" t="s">
        <v>63</v>
      </c>
      <c r="C424">
        <v>1</v>
      </c>
      <c r="D424">
        <v>3</v>
      </c>
      <c r="E424">
        <v>5</v>
      </c>
      <c r="F424">
        <v>2080</v>
      </c>
      <c r="G424" t="s">
        <v>13</v>
      </c>
      <c r="H424" t="s">
        <v>21</v>
      </c>
      <c r="I424" t="s">
        <v>18</v>
      </c>
      <c r="J424">
        <f t="shared" si="67"/>
        <v>2</v>
      </c>
      <c r="K424">
        <f t="shared" si="68"/>
        <v>2</v>
      </c>
      <c r="L424" t="str">
        <f>VLOOKUP(A424,Countries!$H$1:$J$43,3)</f>
        <v>4-Southern Europe</v>
      </c>
    </row>
    <row r="425" spans="1:12" x14ac:dyDescent="0.35">
      <c r="A425" t="s">
        <v>27</v>
      </c>
      <c r="B425" t="s">
        <v>63</v>
      </c>
      <c r="C425">
        <v>-1</v>
      </c>
      <c r="D425">
        <v>3</v>
      </c>
      <c r="E425">
        <v>7</v>
      </c>
      <c r="F425">
        <v>2080</v>
      </c>
      <c r="G425" t="s">
        <v>13</v>
      </c>
      <c r="H425" t="s">
        <v>21</v>
      </c>
      <c r="I425" t="s">
        <v>18</v>
      </c>
      <c r="J425">
        <f t="shared" si="67"/>
        <v>4</v>
      </c>
      <c r="K425">
        <f t="shared" si="68"/>
        <v>4</v>
      </c>
      <c r="L425" t="str">
        <f>VLOOKUP(A425,Countries!$H$1:$J$43,3)</f>
        <v>4-Southern Europe</v>
      </c>
    </row>
    <row r="426" spans="1:12" x14ac:dyDescent="0.35">
      <c r="A426" t="s">
        <v>43</v>
      </c>
      <c r="B426" t="s">
        <v>63</v>
      </c>
      <c r="C426">
        <v>-14</v>
      </c>
      <c r="D426">
        <v>-13.5</v>
      </c>
      <c r="E426">
        <v>-13</v>
      </c>
      <c r="F426">
        <v>2080</v>
      </c>
      <c r="G426" t="s">
        <v>13</v>
      </c>
      <c r="H426" t="s">
        <v>21</v>
      </c>
      <c r="I426" t="s">
        <v>18</v>
      </c>
      <c r="J426">
        <f t="shared" si="67"/>
        <v>0.5</v>
      </c>
      <c r="K426">
        <f t="shared" si="68"/>
        <v>0.5</v>
      </c>
      <c r="L426" t="str">
        <f>VLOOKUP(A426,Countries!$H$1:$J$43,3)</f>
        <v>4-Southern Europe</v>
      </c>
    </row>
    <row r="427" spans="1:12" x14ac:dyDescent="0.35">
      <c r="A427" t="s">
        <v>69</v>
      </c>
      <c r="B427" t="s">
        <v>63</v>
      </c>
      <c r="C427">
        <v>-10</v>
      </c>
      <c r="D427">
        <v>-9.5</v>
      </c>
      <c r="E427">
        <v>-9</v>
      </c>
      <c r="F427">
        <v>2080</v>
      </c>
      <c r="G427" t="s">
        <v>13</v>
      </c>
      <c r="H427" t="s">
        <v>21</v>
      </c>
      <c r="I427" t="s">
        <v>18</v>
      </c>
      <c r="J427">
        <f t="shared" si="67"/>
        <v>0.5</v>
      </c>
      <c r="K427">
        <f t="shared" si="68"/>
        <v>0.5</v>
      </c>
      <c r="L427" t="str">
        <f>VLOOKUP(A427,Countries!$H$1:$J$43,3)</f>
        <v>4-Southern Europe</v>
      </c>
    </row>
    <row r="428" spans="1:12" x14ac:dyDescent="0.35">
      <c r="A428" t="s">
        <v>70</v>
      </c>
      <c r="B428" t="s">
        <v>63</v>
      </c>
      <c r="C428">
        <v>17</v>
      </c>
      <c r="D428">
        <v>25</v>
      </c>
      <c r="E428">
        <v>33</v>
      </c>
      <c r="F428">
        <v>2080</v>
      </c>
      <c r="G428" t="s">
        <v>13</v>
      </c>
      <c r="H428" t="s">
        <v>21</v>
      </c>
      <c r="I428" t="s">
        <v>18</v>
      </c>
      <c r="J428">
        <f t="shared" si="67"/>
        <v>8</v>
      </c>
      <c r="K428">
        <f t="shared" si="68"/>
        <v>8</v>
      </c>
      <c r="L428" t="str">
        <f>VLOOKUP(A428,Countries!$H$1:$J$43,3)</f>
        <v>3-Central Europe</v>
      </c>
    </row>
    <row r="429" spans="1:12" x14ac:dyDescent="0.35">
      <c r="A429" t="s">
        <v>71</v>
      </c>
      <c r="B429" t="s">
        <v>63</v>
      </c>
      <c r="C429">
        <v>-2</v>
      </c>
      <c r="D429">
        <v>0.5</v>
      </c>
      <c r="E429">
        <v>3</v>
      </c>
      <c r="F429">
        <v>2080</v>
      </c>
      <c r="G429" t="s">
        <v>13</v>
      </c>
      <c r="H429" t="s">
        <v>21</v>
      </c>
      <c r="I429" t="s">
        <v>18</v>
      </c>
      <c r="J429">
        <f t="shared" si="67"/>
        <v>2.5</v>
      </c>
      <c r="K429">
        <f t="shared" si="68"/>
        <v>2.5</v>
      </c>
      <c r="L429" t="str">
        <f>VLOOKUP(A429,Countries!$H$1:$J$43,3)</f>
        <v>3-Central Europe</v>
      </c>
    </row>
    <row r="430" spans="1:12" x14ac:dyDescent="0.35">
      <c r="A430" t="s">
        <v>72</v>
      </c>
      <c r="B430" t="s">
        <v>63</v>
      </c>
      <c r="C430">
        <v>-4</v>
      </c>
      <c r="D430">
        <v>2</v>
      </c>
      <c r="E430">
        <v>8</v>
      </c>
      <c r="F430">
        <v>2080</v>
      </c>
      <c r="G430" t="s">
        <v>13</v>
      </c>
      <c r="H430" t="s">
        <v>21</v>
      </c>
      <c r="I430" t="s">
        <v>18</v>
      </c>
      <c r="J430">
        <f t="shared" si="67"/>
        <v>6</v>
      </c>
      <c r="K430">
        <f t="shared" si="68"/>
        <v>6</v>
      </c>
      <c r="L430" t="str">
        <f>VLOOKUP(A430,Countries!$H$1:$J$43,3)</f>
        <v>3-Central Europe</v>
      </c>
    </row>
    <row r="431" spans="1:12" x14ac:dyDescent="0.35">
      <c r="A431" t="s">
        <v>73</v>
      </c>
      <c r="B431" t="s">
        <v>63</v>
      </c>
      <c r="C431">
        <v>20</v>
      </c>
      <c r="D431">
        <v>24.5</v>
      </c>
      <c r="E431">
        <v>29</v>
      </c>
      <c r="F431">
        <v>2080</v>
      </c>
      <c r="G431" t="s">
        <v>13</v>
      </c>
      <c r="H431" t="s">
        <v>21</v>
      </c>
      <c r="I431" t="s">
        <v>18</v>
      </c>
      <c r="J431">
        <f t="shared" si="67"/>
        <v>4.5</v>
      </c>
      <c r="K431">
        <f t="shared" si="68"/>
        <v>4.5</v>
      </c>
      <c r="L431" t="str">
        <f>VLOOKUP(A431,Countries!$H$1:$J$43,3)</f>
        <v>3-Central Europe</v>
      </c>
    </row>
    <row r="432" spans="1:12" x14ac:dyDescent="0.35">
      <c r="A432" t="s">
        <v>74</v>
      </c>
      <c r="B432" t="s">
        <v>63</v>
      </c>
      <c r="C432">
        <v>25</v>
      </c>
      <c r="D432">
        <v>31</v>
      </c>
      <c r="E432">
        <v>37</v>
      </c>
      <c r="F432">
        <v>2080</v>
      </c>
      <c r="G432" t="s">
        <v>13</v>
      </c>
      <c r="H432" t="s">
        <v>21</v>
      </c>
      <c r="I432" t="s">
        <v>18</v>
      </c>
      <c r="J432">
        <f t="shared" si="67"/>
        <v>6</v>
      </c>
      <c r="K432">
        <f t="shared" si="68"/>
        <v>6</v>
      </c>
      <c r="L432" t="str">
        <f>VLOOKUP(A432,Countries!$H$1:$J$43,3)</f>
        <v>4-Southern Europe</v>
      </c>
    </row>
    <row r="433" spans="1:12" x14ac:dyDescent="0.35">
      <c r="A433" t="s">
        <v>38</v>
      </c>
      <c r="B433" t="s">
        <v>12</v>
      </c>
      <c r="C433">
        <v>11.66666666666667</v>
      </c>
      <c r="D433">
        <v>11.66666666666667</v>
      </c>
      <c r="E433">
        <v>11.66666666666667</v>
      </c>
      <c r="F433">
        <v>2080</v>
      </c>
      <c r="G433" t="s">
        <v>79</v>
      </c>
      <c r="H433" t="s">
        <v>98</v>
      </c>
      <c r="I433" t="s">
        <v>101</v>
      </c>
      <c r="J433">
        <f t="shared" si="67"/>
        <v>0</v>
      </c>
      <c r="K433">
        <f t="shared" si="68"/>
        <v>0</v>
      </c>
      <c r="L433" t="str">
        <f>VLOOKUP(A433,Countries!$H$1:$J$43,3)</f>
        <v>2-Northern Europe</v>
      </c>
    </row>
    <row r="434" spans="1:12" x14ac:dyDescent="0.35">
      <c r="A434" t="s">
        <v>42</v>
      </c>
      <c r="B434" t="s">
        <v>23</v>
      </c>
      <c r="C434">
        <v>8</v>
      </c>
      <c r="D434">
        <v>8.5</v>
      </c>
      <c r="E434">
        <v>9</v>
      </c>
      <c r="F434">
        <v>2020</v>
      </c>
      <c r="G434" t="s">
        <v>13</v>
      </c>
      <c r="H434" t="s">
        <v>21</v>
      </c>
      <c r="I434" t="s">
        <v>18</v>
      </c>
      <c r="J434">
        <f t="shared" si="67"/>
        <v>0.5</v>
      </c>
      <c r="K434">
        <f t="shared" si="68"/>
        <v>0.5</v>
      </c>
      <c r="L434" t="str">
        <f>VLOOKUP(A434,Countries!$H$1:$J$43,3)</f>
        <v>3-Central Europe</v>
      </c>
    </row>
    <row r="435" spans="1:12" x14ac:dyDescent="0.35">
      <c r="A435" t="s">
        <v>34</v>
      </c>
      <c r="B435" t="s">
        <v>23</v>
      </c>
      <c r="C435">
        <v>7</v>
      </c>
      <c r="D435">
        <v>7.5</v>
      </c>
      <c r="E435">
        <v>8</v>
      </c>
      <c r="F435">
        <v>2020</v>
      </c>
      <c r="G435" t="s">
        <v>13</v>
      </c>
      <c r="H435" t="s">
        <v>21</v>
      </c>
      <c r="I435" t="s">
        <v>18</v>
      </c>
      <c r="J435">
        <f t="shared" si="67"/>
        <v>0.5</v>
      </c>
      <c r="K435">
        <f t="shared" si="68"/>
        <v>0.5</v>
      </c>
      <c r="L435" t="str">
        <f>VLOOKUP(A435,Countries!$H$1:$J$43,3)</f>
        <v>3-Central Europe</v>
      </c>
    </row>
    <row r="436" spans="1:12" x14ac:dyDescent="0.35">
      <c r="A436" t="s">
        <v>50</v>
      </c>
      <c r="B436" t="s">
        <v>23</v>
      </c>
      <c r="C436">
        <v>8</v>
      </c>
      <c r="D436">
        <v>8</v>
      </c>
      <c r="E436">
        <v>8</v>
      </c>
      <c r="F436">
        <v>2020</v>
      </c>
      <c r="G436" t="s">
        <v>13</v>
      </c>
      <c r="H436" t="s">
        <v>21</v>
      </c>
      <c r="I436" t="s">
        <v>18</v>
      </c>
      <c r="J436">
        <f t="shared" si="67"/>
        <v>0</v>
      </c>
      <c r="K436">
        <f t="shared" si="68"/>
        <v>0</v>
      </c>
      <c r="L436" t="str">
        <f>VLOOKUP(A436,Countries!$H$1:$J$43,3)</f>
        <v>3-Central Europe</v>
      </c>
    </row>
    <row r="437" spans="1:12" x14ac:dyDescent="0.35">
      <c r="A437" t="s">
        <v>37</v>
      </c>
      <c r="B437" t="s">
        <v>23</v>
      </c>
      <c r="C437">
        <v>5</v>
      </c>
      <c r="D437">
        <v>5.5</v>
      </c>
      <c r="E437">
        <v>6</v>
      </c>
      <c r="F437">
        <v>2020</v>
      </c>
      <c r="G437" t="s">
        <v>13</v>
      </c>
      <c r="H437" t="s">
        <v>21</v>
      </c>
      <c r="I437" t="s">
        <v>18</v>
      </c>
      <c r="J437">
        <f t="shared" si="67"/>
        <v>0.5</v>
      </c>
      <c r="K437">
        <f t="shared" si="68"/>
        <v>0.5</v>
      </c>
      <c r="L437" t="str">
        <f>VLOOKUP(A437,Countries!$H$1:$J$43,3)</f>
        <v>3-Central Europe</v>
      </c>
    </row>
    <row r="438" spans="1:12" x14ac:dyDescent="0.35">
      <c r="A438" t="s">
        <v>44</v>
      </c>
      <c r="B438" t="s">
        <v>23</v>
      </c>
      <c r="C438">
        <v>-4</v>
      </c>
      <c r="D438">
        <v>-2</v>
      </c>
      <c r="E438">
        <v>0</v>
      </c>
      <c r="F438">
        <v>2020</v>
      </c>
      <c r="G438" t="s">
        <v>13</v>
      </c>
      <c r="H438" t="s">
        <v>21</v>
      </c>
      <c r="I438" t="s">
        <v>18</v>
      </c>
      <c r="J438">
        <f t="shared" si="67"/>
        <v>2</v>
      </c>
      <c r="K438">
        <f t="shared" si="68"/>
        <v>2</v>
      </c>
      <c r="L438" t="str">
        <f>VLOOKUP(A438,Countries!$H$1:$J$43,3)</f>
        <v>3-Central Europe</v>
      </c>
    </row>
    <row r="439" spans="1:12" x14ac:dyDescent="0.35">
      <c r="A439" t="s">
        <v>16</v>
      </c>
      <c r="B439" t="s">
        <v>23</v>
      </c>
      <c r="C439">
        <v>-9</v>
      </c>
      <c r="D439">
        <v>-4.5</v>
      </c>
      <c r="E439">
        <v>0</v>
      </c>
      <c r="F439">
        <v>2020</v>
      </c>
      <c r="G439" t="s">
        <v>13</v>
      </c>
      <c r="H439" t="s">
        <v>21</v>
      </c>
      <c r="I439" t="s">
        <v>18</v>
      </c>
      <c r="J439">
        <f t="shared" si="67"/>
        <v>4.5</v>
      </c>
      <c r="K439">
        <f t="shared" si="68"/>
        <v>4.5</v>
      </c>
      <c r="L439" t="str">
        <f>VLOOKUP(A439,Countries!$H$1:$J$43,3)</f>
        <v>3-Central Europe</v>
      </c>
    </row>
    <row r="440" spans="1:12" x14ac:dyDescent="0.35">
      <c r="A440" t="s">
        <v>53</v>
      </c>
      <c r="B440" t="s">
        <v>23</v>
      </c>
      <c r="C440">
        <v>9</v>
      </c>
      <c r="D440">
        <v>9.5</v>
      </c>
      <c r="E440">
        <v>10</v>
      </c>
      <c r="F440">
        <v>2020</v>
      </c>
      <c r="G440" t="s">
        <v>13</v>
      </c>
      <c r="H440" t="s">
        <v>21</v>
      </c>
      <c r="I440" t="s">
        <v>18</v>
      </c>
      <c r="J440">
        <f t="shared" si="67"/>
        <v>0.5</v>
      </c>
      <c r="K440">
        <f t="shared" si="68"/>
        <v>0.5</v>
      </c>
      <c r="L440" t="str">
        <f>VLOOKUP(A440,Countries!$H$1:$J$43,3)</f>
        <v>4-Southern Europe</v>
      </c>
    </row>
    <row r="441" spans="1:12" x14ac:dyDescent="0.35">
      <c r="A441" t="s">
        <v>40</v>
      </c>
      <c r="B441" t="s">
        <v>23</v>
      </c>
      <c r="C441">
        <v>15</v>
      </c>
      <c r="D441">
        <v>16</v>
      </c>
      <c r="E441">
        <v>17</v>
      </c>
      <c r="F441">
        <v>2020</v>
      </c>
      <c r="G441" t="s">
        <v>13</v>
      </c>
      <c r="H441" t="s">
        <v>21</v>
      </c>
      <c r="I441" t="s">
        <v>18</v>
      </c>
      <c r="J441">
        <f t="shared" si="67"/>
        <v>1</v>
      </c>
      <c r="K441">
        <f t="shared" si="68"/>
        <v>1</v>
      </c>
      <c r="L441" t="str">
        <f>VLOOKUP(A441,Countries!$H$1:$J$43,3)</f>
        <v>4-Southern Europe</v>
      </c>
    </row>
    <row r="442" spans="1:12" x14ac:dyDescent="0.35">
      <c r="A442" t="s">
        <v>27</v>
      </c>
      <c r="B442" t="s">
        <v>23</v>
      </c>
      <c r="C442">
        <v>11</v>
      </c>
      <c r="D442">
        <v>12</v>
      </c>
      <c r="E442">
        <v>13</v>
      </c>
      <c r="F442">
        <v>2020</v>
      </c>
      <c r="G442" t="s">
        <v>13</v>
      </c>
      <c r="H442" t="s">
        <v>21</v>
      </c>
      <c r="I442" t="s">
        <v>18</v>
      </c>
      <c r="J442">
        <f t="shared" si="67"/>
        <v>1</v>
      </c>
      <c r="K442">
        <f t="shared" si="68"/>
        <v>1</v>
      </c>
      <c r="L442" t="str">
        <f>VLOOKUP(A442,Countries!$H$1:$J$43,3)</f>
        <v>4-Southern Europe</v>
      </c>
    </row>
    <row r="443" spans="1:12" x14ac:dyDescent="0.35">
      <c r="A443" t="s">
        <v>43</v>
      </c>
      <c r="B443" t="s">
        <v>23</v>
      </c>
      <c r="C443">
        <v>6</v>
      </c>
      <c r="D443">
        <v>7</v>
      </c>
      <c r="E443">
        <v>8</v>
      </c>
      <c r="F443">
        <v>2020</v>
      </c>
      <c r="G443" t="s">
        <v>13</v>
      </c>
      <c r="H443" t="s">
        <v>21</v>
      </c>
      <c r="I443" t="s">
        <v>18</v>
      </c>
      <c r="J443">
        <f t="shared" si="67"/>
        <v>1</v>
      </c>
      <c r="K443">
        <f t="shared" si="68"/>
        <v>1</v>
      </c>
      <c r="L443" t="str">
        <f>VLOOKUP(A443,Countries!$H$1:$J$43,3)</f>
        <v>4-Southern Europe</v>
      </c>
    </row>
    <row r="444" spans="1:12" x14ac:dyDescent="0.35">
      <c r="A444" t="s">
        <v>38</v>
      </c>
      <c r="B444" t="s">
        <v>12</v>
      </c>
      <c r="C444">
        <v>12.068965517241383</v>
      </c>
      <c r="D444">
        <v>12.068965517241383</v>
      </c>
      <c r="E444">
        <v>12.068965517241383</v>
      </c>
      <c r="F444">
        <v>2080</v>
      </c>
      <c r="G444" t="s">
        <v>79</v>
      </c>
      <c r="H444" t="s">
        <v>98</v>
      </c>
      <c r="I444" t="s">
        <v>100</v>
      </c>
      <c r="J444">
        <f t="shared" si="67"/>
        <v>0</v>
      </c>
      <c r="K444">
        <f t="shared" si="68"/>
        <v>0</v>
      </c>
      <c r="L444" t="str">
        <f>VLOOKUP(A444,Countries!$H$1:$J$43,3)</f>
        <v>2-Northern Europe</v>
      </c>
    </row>
    <row r="445" spans="1:12" x14ac:dyDescent="0.35">
      <c r="A445" t="s">
        <v>42</v>
      </c>
      <c r="B445" t="s">
        <v>23</v>
      </c>
      <c r="C445">
        <v>8</v>
      </c>
      <c r="D445">
        <v>9</v>
      </c>
      <c r="E445">
        <v>10</v>
      </c>
      <c r="F445">
        <v>2050</v>
      </c>
      <c r="G445" t="s">
        <v>13</v>
      </c>
      <c r="H445" t="s">
        <v>21</v>
      </c>
      <c r="I445" t="s">
        <v>18</v>
      </c>
      <c r="J445">
        <f t="shared" ref="J445:J508" si="69">D445-C445</f>
        <v>1</v>
      </c>
      <c r="K445">
        <f t="shared" ref="K445:K508" si="70">E445-D445</f>
        <v>1</v>
      </c>
      <c r="L445" t="str">
        <f>VLOOKUP(A445,Countries!$H$1:$J$43,3)</f>
        <v>3-Central Europe</v>
      </c>
    </row>
    <row r="446" spans="1:12" x14ac:dyDescent="0.35">
      <c r="A446" t="s">
        <v>34</v>
      </c>
      <c r="B446" t="s">
        <v>23</v>
      </c>
      <c r="C446">
        <v>8</v>
      </c>
      <c r="D446">
        <v>8.5</v>
      </c>
      <c r="E446">
        <v>9</v>
      </c>
      <c r="F446">
        <v>2050</v>
      </c>
      <c r="G446" t="s">
        <v>13</v>
      </c>
      <c r="H446" t="s">
        <v>21</v>
      </c>
      <c r="I446" t="s">
        <v>18</v>
      </c>
      <c r="J446">
        <f t="shared" si="69"/>
        <v>0.5</v>
      </c>
      <c r="K446">
        <f t="shared" si="70"/>
        <v>0.5</v>
      </c>
      <c r="L446" t="str">
        <f>VLOOKUP(A446,Countries!$H$1:$J$43,3)</f>
        <v>3-Central Europe</v>
      </c>
    </row>
    <row r="447" spans="1:12" x14ac:dyDescent="0.35">
      <c r="A447" t="s">
        <v>50</v>
      </c>
      <c r="B447" t="s">
        <v>23</v>
      </c>
      <c r="C447">
        <v>8</v>
      </c>
      <c r="D447">
        <v>9</v>
      </c>
      <c r="E447">
        <v>10</v>
      </c>
      <c r="F447">
        <v>2050</v>
      </c>
      <c r="G447" t="s">
        <v>13</v>
      </c>
      <c r="H447" t="s">
        <v>21</v>
      </c>
      <c r="I447" t="s">
        <v>18</v>
      </c>
      <c r="J447">
        <f t="shared" si="69"/>
        <v>1</v>
      </c>
      <c r="K447">
        <f t="shared" si="70"/>
        <v>1</v>
      </c>
      <c r="L447" t="str">
        <f>VLOOKUP(A447,Countries!$H$1:$J$43,3)</f>
        <v>3-Central Europe</v>
      </c>
    </row>
    <row r="448" spans="1:12" x14ac:dyDescent="0.35">
      <c r="A448" t="s">
        <v>37</v>
      </c>
      <c r="B448" t="s">
        <v>23</v>
      </c>
      <c r="C448">
        <v>5</v>
      </c>
      <c r="D448">
        <v>5.5</v>
      </c>
      <c r="E448">
        <v>6</v>
      </c>
      <c r="F448">
        <v>2050</v>
      </c>
      <c r="G448" t="s">
        <v>13</v>
      </c>
      <c r="H448" t="s">
        <v>21</v>
      </c>
      <c r="I448" t="s">
        <v>18</v>
      </c>
      <c r="J448">
        <f t="shared" si="69"/>
        <v>0.5</v>
      </c>
      <c r="K448">
        <f t="shared" si="70"/>
        <v>0.5</v>
      </c>
      <c r="L448" t="str">
        <f>VLOOKUP(A448,Countries!$H$1:$J$43,3)</f>
        <v>3-Central Europe</v>
      </c>
    </row>
    <row r="449" spans="1:12" x14ac:dyDescent="0.35">
      <c r="A449" t="s">
        <v>52</v>
      </c>
      <c r="B449" t="s">
        <v>23</v>
      </c>
      <c r="C449">
        <v>0</v>
      </c>
      <c r="D449">
        <v>1.5</v>
      </c>
      <c r="E449">
        <v>3</v>
      </c>
      <c r="F449">
        <v>2050</v>
      </c>
      <c r="G449" t="s">
        <v>13</v>
      </c>
      <c r="H449" t="s">
        <v>21</v>
      </c>
      <c r="I449" t="s">
        <v>18</v>
      </c>
      <c r="J449">
        <f t="shared" si="69"/>
        <v>1.5</v>
      </c>
      <c r="K449">
        <f t="shared" si="70"/>
        <v>1.5</v>
      </c>
      <c r="L449" t="str">
        <f>VLOOKUP(A449,Countries!$H$1:$J$43,3)</f>
        <v>3-Central Europe</v>
      </c>
    </row>
    <row r="450" spans="1:12" x14ac:dyDescent="0.35">
      <c r="A450" t="s">
        <v>44</v>
      </c>
      <c r="B450" t="s">
        <v>23</v>
      </c>
      <c r="C450">
        <v>-5</v>
      </c>
      <c r="D450">
        <v>-4.5</v>
      </c>
      <c r="E450">
        <v>-4</v>
      </c>
      <c r="F450">
        <v>2050</v>
      </c>
      <c r="G450" t="s">
        <v>13</v>
      </c>
      <c r="H450" t="s">
        <v>21</v>
      </c>
      <c r="I450" t="s">
        <v>18</v>
      </c>
      <c r="J450">
        <f t="shared" si="69"/>
        <v>0.5</v>
      </c>
      <c r="K450">
        <f t="shared" si="70"/>
        <v>0.5</v>
      </c>
      <c r="L450" t="str">
        <f>VLOOKUP(A450,Countries!$H$1:$J$43,3)</f>
        <v>3-Central Europe</v>
      </c>
    </row>
    <row r="451" spans="1:12" x14ac:dyDescent="0.35">
      <c r="A451" t="s">
        <v>54</v>
      </c>
      <c r="B451" t="s">
        <v>23</v>
      </c>
      <c r="C451">
        <v>0</v>
      </c>
      <c r="D451">
        <v>1</v>
      </c>
      <c r="E451">
        <v>2</v>
      </c>
      <c r="F451">
        <v>2050</v>
      </c>
      <c r="G451" t="s">
        <v>13</v>
      </c>
      <c r="H451" t="s">
        <v>21</v>
      </c>
      <c r="I451" t="s">
        <v>18</v>
      </c>
      <c r="J451">
        <f t="shared" si="69"/>
        <v>1</v>
      </c>
      <c r="K451">
        <f t="shared" si="70"/>
        <v>1</v>
      </c>
      <c r="L451" t="str">
        <f>VLOOKUP(A451,Countries!$H$1:$J$43,3)</f>
        <v>3-Central Europe</v>
      </c>
    </row>
    <row r="452" spans="1:12" x14ac:dyDescent="0.35">
      <c r="A452" t="s">
        <v>16</v>
      </c>
      <c r="B452" t="s">
        <v>23</v>
      </c>
      <c r="C452">
        <v>-19</v>
      </c>
      <c r="D452">
        <v>-15</v>
      </c>
      <c r="E452">
        <v>-11</v>
      </c>
      <c r="F452">
        <v>2050</v>
      </c>
      <c r="G452" t="s">
        <v>13</v>
      </c>
      <c r="H452" t="s">
        <v>21</v>
      </c>
      <c r="I452" t="s">
        <v>18</v>
      </c>
      <c r="J452">
        <f t="shared" si="69"/>
        <v>4</v>
      </c>
      <c r="K452">
        <f t="shared" si="70"/>
        <v>4</v>
      </c>
      <c r="L452" t="str">
        <f>VLOOKUP(A452,Countries!$H$1:$J$43,3)</f>
        <v>3-Central Europe</v>
      </c>
    </row>
    <row r="453" spans="1:12" x14ac:dyDescent="0.35">
      <c r="A453" t="s">
        <v>65</v>
      </c>
      <c r="B453" t="s">
        <v>23</v>
      </c>
      <c r="C453">
        <v>-8</v>
      </c>
      <c r="D453">
        <v>-4</v>
      </c>
      <c r="E453">
        <v>0</v>
      </c>
      <c r="F453">
        <v>2050</v>
      </c>
      <c r="G453" t="s">
        <v>13</v>
      </c>
      <c r="H453" t="s">
        <v>21</v>
      </c>
      <c r="I453" t="s">
        <v>18</v>
      </c>
      <c r="J453">
        <f t="shared" si="69"/>
        <v>4</v>
      </c>
      <c r="K453">
        <f t="shared" si="70"/>
        <v>4</v>
      </c>
      <c r="L453" t="str">
        <f>VLOOKUP(A453,Countries!$H$1:$J$43,3)</f>
        <v>4-Southern Europe</v>
      </c>
    </row>
    <row r="454" spans="1:12" x14ac:dyDescent="0.35">
      <c r="A454" t="s">
        <v>66</v>
      </c>
      <c r="B454" t="s">
        <v>23</v>
      </c>
      <c r="C454">
        <v>-4</v>
      </c>
      <c r="D454">
        <v>-4</v>
      </c>
      <c r="E454">
        <v>-4</v>
      </c>
      <c r="F454">
        <v>2050</v>
      </c>
      <c r="G454" t="s">
        <v>13</v>
      </c>
      <c r="H454" t="s">
        <v>21</v>
      </c>
      <c r="I454" t="s">
        <v>18</v>
      </c>
      <c r="J454">
        <f t="shared" si="69"/>
        <v>0</v>
      </c>
      <c r="K454">
        <f t="shared" si="70"/>
        <v>0</v>
      </c>
      <c r="L454" t="str">
        <f>VLOOKUP(A454,Countries!$H$1:$J$43,3)</f>
        <v>4-Southern Europe</v>
      </c>
    </row>
    <row r="455" spans="1:12" x14ac:dyDescent="0.35">
      <c r="A455" t="s">
        <v>67</v>
      </c>
      <c r="B455" t="s">
        <v>23</v>
      </c>
      <c r="C455">
        <v>-5</v>
      </c>
      <c r="D455">
        <v>-2.5</v>
      </c>
      <c r="E455">
        <v>0</v>
      </c>
      <c r="F455">
        <v>2050</v>
      </c>
      <c r="G455" t="s">
        <v>13</v>
      </c>
      <c r="H455" t="s">
        <v>21</v>
      </c>
      <c r="I455" t="s">
        <v>18</v>
      </c>
      <c r="J455">
        <f t="shared" si="69"/>
        <v>2.5</v>
      </c>
      <c r="K455">
        <f t="shared" si="70"/>
        <v>2.5</v>
      </c>
      <c r="L455" t="str">
        <f>VLOOKUP(A455,Countries!$H$1:$J$43,3)</f>
        <v>4-Southern Europe</v>
      </c>
    </row>
    <row r="456" spans="1:12" x14ac:dyDescent="0.35">
      <c r="A456" t="s">
        <v>53</v>
      </c>
      <c r="B456" t="s">
        <v>23</v>
      </c>
      <c r="C456">
        <v>6</v>
      </c>
      <c r="D456">
        <v>8.5</v>
      </c>
      <c r="E456">
        <v>11</v>
      </c>
      <c r="F456">
        <v>2050</v>
      </c>
      <c r="G456" t="s">
        <v>13</v>
      </c>
      <c r="H456" t="s">
        <v>21</v>
      </c>
      <c r="I456" t="s">
        <v>18</v>
      </c>
      <c r="J456">
        <f t="shared" si="69"/>
        <v>2.5</v>
      </c>
      <c r="K456">
        <f t="shared" si="70"/>
        <v>2.5</v>
      </c>
      <c r="L456" t="str">
        <f>VLOOKUP(A456,Countries!$H$1:$J$43,3)</f>
        <v>4-Southern Europe</v>
      </c>
    </row>
    <row r="457" spans="1:12" x14ac:dyDescent="0.35">
      <c r="A457" t="s">
        <v>40</v>
      </c>
      <c r="B457" t="s">
        <v>23</v>
      </c>
      <c r="C457">
        <v>13</v>
      </c>
      <c r="D457">
        <v>14</v>
      </c>
      <c r="E457">
        <v>15</v>
      </c>
      <c r="F457">
        <v>2050</v>
      </c>
      <c r="G457" t="s">
        <v>13</v>
      </c>
      <c r="H457" t="s">
        <v>21</v>
      </c>
      <c r="I457" t="s">
        <v>18</v>
      </c>
      <c r="J457">
        <f t="shared" si="69"/>
        <v>1</v>
      </c>
      <c r="K457">
        <f t="shared" si="70"/>
        <v>1</v>
      </c>
      <c r="L457" t="str">
        <f>VLOOKUP(A457,Countries!$H$1:$J$43,3)</f>
        <v>4-Southern Europe</v>
      </c>
    </row>
    <row r="458" spans="1:12" x14ac:dyDescent="0.35">
      <c r="A458" t="s">
        <v>27</v>
      </c>
      <c r="B458" t="s">
        <v>23</v>
      </c>
      <c r="C458">
        <v>10</v>
      </c>
      <c r="D458">
        <v>11.5</v>
      </c>
      <c r="E458">
        <v>13</v>
      </c>
      <c r="F458">
        <v>2050</v>
      </c>
      <c r="G458" t="s">
        <v>13</v>
      </c>
      <c r="H458" t="s">
        <v>21</v>
      </c>
      <c r="I458" t="s">
        <v>18</v>
      </c>
      <c r="J458">
        <f t="shared" si="69"/>
        <v>1.5</v>
      </c>
      <c r="K458">
        <f t="shared" si="70"/>
        <v>1.5</v>
      </c>
      <c r="L458" t="str">
        <f>VLOOKUP(A458,Countries!$H$1:$J$43,3)</f>
        <v>4-Southern Europe</v>
      </c>
    </row>
    <row r="459" spans="1:12" x14ac:dyDescent="0.35">
      <c r="A459" t="s">
        <v>43</v>
      </c>
      <c r="B459" t="s">
        <v>23</v>
      </c>
      <c r="C459">
        <v>6</v>
      </c>
      <c r="D459">
        <v>7</v>
      </c>
      <c r="E459">
        <v>8</v>
      </c>
      <c r="F459">
        <v>2050</v>
      </c>
      <c r="G459" t="s">
        <v>13</v>
      </c>
      <c r="H459" t="s">
        <v>21</v>
      </c>
      <c r="I459" t="s">
        <v>18</v>
      </c>
      <c r="J459">
        <f t="shared" si="69"/>
        <v>1</v>
      </c>
      <c r="K459">
        <f t="shared" si="70"/>
        <v>1</v>
      </c>
      <c r="L459" t="str">
        <f>VLOOKUP(A459,Countries!$H$1:$J$43,3)</f>
        <v>4-Southern Europe</v>
      </c>
    </row>
    <row r="460" spans="1:12" x14ac:dyDescent="0.35">
      <c r="A460" t="s">
        <v>69</v>
      </c>
      <c r="B460" t="s">
        <v>23</v>
      </c>
      <c r="C460">
        <v>-4</v>
      </c>
      <c r="D460">
        <v>-2</v>
      </c>
      <c r="E460">
        <v>0</v>
      </c>
      <c r="F460">
        <v>2050</v>
      </c>
      <c r="G460" t="s">
        <v>13</v>
      </c>
      <c r="H460" t="s">
        <v>21</v>
      </c>
      <c r="I460" t="s">
        <v>18</v>
      </c>
      <c r="J460">
        <f t="shared" si="69"/>
        <v>2</v>
      </c>
      <c r="K460">
        <f t="shared" si="70"/>
        <v>2</v>
      </c>
      <c r="L460" t="str">
        <f>VLOOKUP(A460,Countries!$H$1:$J$43,3)</f>
        <v>4-Southern Europe</v>
      </c>
    </row>
    <row r="461" spans="1:12" x14ac:dyDescent="0.35">
      <c r="A461" t="s">
        <v>38</v>
      </c>
      <c r="B461" t="s">
        <v>12</v>
      </c>
      <c r="C461">
        <v>11.864406779661005</v>
      </c>
      <c r="D461">
        <v>12.711864406779654</v>
      </c>
      <c r="E461">
        <v>13.559322033898303</v>
      </c>
      <c r="F461">
        <v>2080</v>
      </c>
      <c r="G461" t="s">
        <v>164</v>
      </c>
      <c r="H461" t="s">
        <v>98</v>
      </c>
      <c r="I461" t="s">
        <v>101</v>
      </c>
      <c r="J461">
        <f t="shared" si="69"/>
        <v>0.84745762711864892</v>
      </c>
      <c r="K461">
        <f t="shared" si="70"/>
        <v>0.84745762711864892</v>
      </c>
      <c r="L461" t="str">
        <f>VLOOKUP(A461,Countries!$H$1:$J$43,3)</f>
        <v>2-Northern Europe</v>
      </c>
    </row>
    <row r="462" spans="1:12" x14ac:dyDescent="0.35">
      <c r="A462" t="s">
        <v>42</v>
      </c>
      <c r="B462" t="s">
        <v>23</v>
      </c>
      <c r="C462">
        <v>4</v>
      </c>
      <c r="D462">
        <v>6</v>
      </c>
      <c r="E462">
        <v>8</v>
      </c>
      <c r="F462">
        <v>2080</v>
      </c>
      <c r="G462" t="s">
        <v>13</v>
      </c>
      <c r="H462" t="s">
        <v>21</v>
      </c>
      <c r="I462" t="s">
        <v>18</v>
      </c>
      <c r="J462">
        <f t="shared" si="69"/>
        <v>2</v>
      </c>
      <c r="K462">
        <f t="shared" si="70"/>
        <v>2</v>
      </c>
      <c r="L462" t="str">
        <f>VLOOKUP(A462,Countries!$H$1:$J$43,3)</f>
        <v>3-Central Europe</v>
      </c>
    </row>
    <row r="463" spans="1:12" x14ac:dyDescent="0.35">
      <c r="A463" t="s">
        <v>34</v>
      </c>
      <c r="B463" t="s">
        <v>23</v>
      </c>
      <c r="C463">
        <v>5</v>
      </c>
      <c r="D463">
        <v>8.5</v>
      </c>
      <c r="E463">
        <v>12</v>
      </c>
      <c r="F463">
        <v>2080</v>
      </c>
      <c r="G463" t="s">
        <v>13</v>
      </c>
      <c r="H463" t="s">
        <v>21</v>
      </c>
      <c r="I463" t="s">
        <v>18</v>
      </c>
      <c r="J463">
        <f t="shared" si="69"/>
        <v>3.5</v>
      </c>
      <c r="K463">
        <f t="shared" si="70"/>
        <v>3.5</v>
      </c>
      <c r="L463" t="str">
        <f>VLOOKUP(A463,Countries!$H$1:$J$43,3)</f>
        <v>3-Central Europe</v>
      </c>
    </row>
    <row r="464" spans="1:12" x14ac:dyDescent="0.35">
      <c r="A464" t="s">
        <v>50</v>
      </c>
      <c r="B464" t="s">
        <v>23</v>
      </c>
      <c r="C464">
        <v>6</v>
      </c>
      <c r="D464">
        <v>9.5</v>
      </c>
      <c r="E464">
        <v>13</v>
      </c>
      <c r="F464">
        <v>2080</v>
      </c>
      <c r="G464" t="s">
        <v>13</v>
      </c>
      <c r="H464" t="s">
        <v>21</v>
      </c>
      <c r="I464" t="s">
        <v>18</v>
      </c>
      <c r="J464">
        <f t="shared" si="69"/>
        <v>3.5</v>
      </c>
      <c r="K464">
        <f t="shared" si="70"/>
        <v>3.5</v>
      </c>
      <c r="L464" t="str">
        <f>VLOOKUP(A464,Countries!$H$1:$J$43,3)</f>
        <v>3-Central Europe</v>
      </c>
    </row>
    <row r="465" spans="1:12" x14ac:dyDescent="0.35">
      <c r="A465" t="s">
        <v>37</v>
      </c>
      <c r="B465" t="s">
        <v>23</v>
      </c>
      <c r="C465">
        <v>0</v>
      </c>
      <c r="D465">
        <v>3</v>
      </c>
      <c r="E465">
        <v>6</v>
      </c>
      <c r="F465">
        <v>2080</v>
      </c>
      <c r="G465" t="s">
        <v>13</v>
      </c>
      <c r="H465" t="s">
        <v>21</v>
      </c>
      <c r="I465" t="s">
        <v>18</v>
      </c>
      <c r="J465">
        <f t="shared" si="69"/>
        <v>3</v>
      </c>
      <c r="K465">
        <f t="shared" si="70"/>
        <v>3</v>
      </c>
      <c r="L465" t="str">
        <f>VLOOKUP(A465,Countries!$H$1:$J$43,3)</f>
        <v>3-Central Europe</v>
      </c>
    </row>
    <row r="466" spans="1:12" x14ac:dyDescent="0.35">
      <c r="A466" t="s">
        <v>11</v>
      </c>
      <c r="B466" t="s">
        <v>23</v>
      </c>
      <c r="C466">
        <v>-21</v>
      </c>
      <c r="D466">
        <v>-18</v>
      </c>
      <c r="E466">
        <v>-15</v>
      </c>
      <c r="F466">
        <v>2080</v>
      </c>
      <c r="G466" t="s">
        <v>13</v>
      </c>
      <c r="H466" t="s">
        <v>21</v>
      </c>
      <c r="I466" t="s">
        <v>18</v>
      </c>
      <c r="J466">
        <f t="shared" si="69"/>
        <v>3</v>
      </c>
      <c r="K466">
        <f t="shared" si="70"/>
        <v>3</v>
      </c>
      <c r="L466" t="str">
        <f>VLOOKUP(A466,Countries!$H$1:$J$43,3)</f>
        <v>3-Central Europe</v>
      </c>
    </row>
    <row r="467" spans="1:12" x14ac:dyDescent="0.35">
      <c r="A467" t="s">
        <v>52</v>
      </c>
      <c r="B467" t="s">
        <v>23</v>
      </c>
      <c r="C467">
        <v>-4</v>
      </c>
      <c r="D467">
        <v>-0.5</v>
      </c>
      <c r="E467">
        <v>3</v>
      </c>
      <c r="F467">
        <v>2080</v>
      </c>
      <c r="G467" t="s">
        <v>13</v>
      </c>
      <c r="H467" t="s">
        <v>21</v>
      </c>
      <c r="I467" t="s">
        <v>18</v>
      </c>
      <c r="J467">
        <f t="shared" si="69"/>
        <v>3.5</v>
      </c>
      <c r="K467">
        <f t="shared" si="70"/>
        <v>3.5</v>
      </c>
      <c r="L467" t="str">
        <f>VLOOKUP(A467,Countries!$H$1:$J$43,3)</f>
        <v>3-Central Europe</v>
      </c>
    </row>
    <row r="468" spans="1:12" x14ac:dyDescent="0.35">
      <c r="A468" t="s">
        <v>57</v>
      </c>
      <c r="B468" t="s">
        <v>23</v>
      </c>
      <c r="C468">
        <v>-9</v>
      </c>
      <c r="D468">
        <v>-8</v>
      </c>
      <c r="E468">
        <v>-7</v>
      </c>
      <c r="F468">
        <v>2080</v>
      </c>
      <c r="G468" t="s">
        <v>13</v>
      </c>
      <c r="H468" t="s">
        <v>21</v>
      </c>
      <c r="I468" t="s">
        <v>18</v>
      </c>
      <c r="J468">
        <f t="shared" si="69"/>
        <v>1</v>
      </c>
      <c r="K468">
        <f t="shared" si="70"/>
        <v>1</v>
      </c>
      <c r="L468" t="str">
        <f>VLOOKUP(A468,Countries!$H$1:$J$43,3)</f>
        <v>3-Central Europe</v>
      </c>
    </row>
    <row r="469" spans="1:12" x14ac:dyDescent="0.35">
      <c r="A469" t="s">
        <v>36</v>
      </c>
      <c r="B469" t="s">
        <v>23</v>
      </c>
      <c r="C469">
        <v>-4</v>
      </c>
      <c r="D469">
        <v>-2</v>
      </c>
      <c r="E469">
        <v>0</v>
      </c>
      <c r="F469">
        <v>2080</v>
      </c>
      <c r="G469" t="s">
        <v>13</v>
      </c>
      <c r="H469" t="s">
        <v>21</v>
      </c>
      <c r="I469" t="s">
        <v>18</v>
      </c>
      <c r="J469">
        <f t="shared" si="69"/>
        <v>2</v>
      </c>
      <c r="K469">
        <f t="shared" si="70"/>
        <v>2</v>
      </c>
      <c r="L469" t="str">
        <f>VLOOKUP(A469,Countries!$H$1:$J$43,3)</f>
        <v>3-Central Europe</v>
      </c>
    </row>
    <row r="470" spans="1:12" x14ac:dyDescent="0.35">
      <c r="A470" t="s">
        <v>44</v>
      </c>
      <c r="B470" t="s">
        <v>23</v>
      </c>
      <c r="C470">
        <v>-21</v>
      </c>
      <c r="D470">
        <v>-20</v>
      </c>
      <c r="E470">
        <v>-19</v>
      </c>
      <c r="F470">
        <v>2080</v>
      </c>
      <c r="G470" t="s">
        <v>13</v>
      </c>
      <c r="H470" t="s">
        <v>21</v>
      </c>
      <c r="I470" t="s">
        <v>18</v>
      </c>
      <c r="J470">
        <f t="shared" si="69"/>
        <v>1</v>
      </c>
      <c r="K470">
        <f t="shared" si="70"/>
        <v>1</v>
      </c>
      <c r="L470" t="str">
        <f>VLOOKUP(A470,Countries!$H$1:$J$43,3)</f>
        <v>3-Central Europe</v>
      </c>
    </row>
    <row r="471" spans="1:12" x14ac:dyDescent="0.35">
      <c r="A471" t="s">
        <v>54</v>
      </c>
      <c r="B471" t="s">
        <v>23</v>
      </c>
      <c r="C471">
        <v>-6</v>
      </c>
      <c r="D471">
        <v>-2</v>
      </c>
      <c r="E471">
        <v>2</v>
      </c>
      <c r="F471">
        <v>2080</v>
      </c>
      <c r="G471" t="s">
        <v>13</v>
      </c>
      <c r="H471" t="s">
        <v>21</v>
      </c>
      <c r="I471" t="s">
        <v>18</v>
      </c>
      <c r="J471">
        <f t="shared" si="69"/>
        <v>4</v>
      </c>
      <c r="K471">
        <f t="shared" si="70"/>
        <v>4</v>
      </c>
      <c r="L471" t="str">
        <f>VLOOKUP(A471,Countries!$H$1:$J$43,3)</f>
        <v>3-Central Europe</v>
      </c>
    </row>
    <row r="472" spans="1:12" x14ac:dyDescent="0.35">
      <c r="A472" t="s">
        <v>16</v>
      </c>
      <c r="B472" t="s">
        <v>23</v>
      </c>
      <c r="C472">
        <v>-40</v>
      </c>
      <c r="D472">
        <v>-38</v>
      </c>
      <c r="E472">
        <v>-36</v>
      </c>
      <c r="F472">
        <v>2080</v>
      </c>
      <c r="G472" t="s">
        <v>13</v>
      </c>
      <c r="H472" t="s">
        <v>21</v>
      </c>
      <c r="I472" t="s">
        <v>18</v>
      </c>
      <c r="J472">
        <f t="shared" si="69"/>
        <v>2</v>
      </c>
      <c r="K472">
        <f t="shared" si="70"/>
        <v>2</v>
      </c>
      <c r="L472" t="str">
        <f>VLOOKUP(A472,Countries!$H$1:$J$43,3)</f>
        <v>3-Central Europe</v>
      </c>
    </row>
    <row r="473" spans="1:12" x14ac:dyDescent="0.35">
      <c r="A473" t="s">
        <v>65</v>
      </c>
      <c r="B473" t="s">
        <v>23</v>
      </c>
      <c r="C473">
        <v>-14</v>
      </c>
      <c r="D473">
        <v>-12.5</v>
      </c>
      <c r="E473">
        <v>-11</v>
      </c>
      <c r="F473">
        <v>2080</v>
      </c>
      <c r="G473" t="s">
        <v>13</v>
      </c>
      <c r="H473" t="s">
        <v>21</v>
      </c>
      <c r="I473" t="s">
        <v>18</v>
      </c>
      <c r="J473">
        <f t="shared" si="69"/>
        <v>1.5</v>
      </c>
      <c r="K473">
        <f t="shared" si="70"/>
        <v>1.5</v>
      </c>
      <c r="L473" t="str">
        <f>VLOOKUP(A473,Countries!$H$1:$J$43,3)</f>
        <v>4-Southern Europe</v>
      </c>
    </row>
    <row r="474" spans="1:12" x14ac:dyDescent="0.35">
      <c r="A474" t="s">
        <v>66</v>
      </c>
      <c r="B474" t="s">
        <v>23</v>
      </c>
      <c r="C474">
        <v>-17</v>
      </c>
      <c r="D474">
        <v>-17</v>
      </c>
      <c r="E474">
        <v>-17</v>
      </c>
      <c r="F474">
        <v>2080</v>
      </c>
      <c r="G474" t="s">
        <v>13</v>
      </c>
      <c r="H474" t="s">
        <v>21</v>
      </c>
      <c r="I474" t="s">
        <v>18</v>
      </c>
      <c r="J474">
        <f t="shared" si="69"/>
        <v>0</v>
      </c>
      <c r="K474">
        <f t="shared" si="70"/>
        <v>0</v>
      </c>
      <c r="L474" t="str">
        <f>VLOOKUP(A474,Countries!$H$1:$J$43,3)</f>
        <v>4-Southern Europe</v>
      </c>
    </row>
    <row r="475" spans="1:12" x14ac:dyDescent="0.35">
      <c r="A475" t="s">
        <v>67</v>
      </c>
      <c r="B475" t="s">
        <v>23</v>
      </c>
      <c r="C475">
        <v>-25</v>
      </c>
      <c r="D475">
        <v>-19.5</v>
      </c>
      <c r="E475">
        <v>-14</v>
      </c>
      <c r="F475">
        <v>2080</v>
      </c>
      <c r="G475" t="s">
        <v>13</v>
      </c>
      <c r="H475" t="s">
        <v>21</v>
      </c>
      <c r="I475" t="s">
        <v>18</v>
      </c>
      <c r="J475">
        <f t="shared" si="69"/>
        <v>5.5</v>
      </c>
      <c r="K475">
        <f t="shared" si="70"/>
        <v>5.5</v>
      </c>
      <c r="L475" t="str">
        <f>VLOOKUP(A475,Countries!$H$1:$J$43,3)</f>
        <v>4-Southern Europe</v>
      </c>
    </row>
    <row r="476" spans="1:12" x14ac:dyDescent="0.35">
      <c r="A476" t="s">
        <v>68</v>
      </c>
      <c r="B476" t="s">
        <v>23</v>
      </c>
      <c r="C476">
        <v>-12</v>
      </c>
      <c r="D476">
        <v>-9</v>
      </c>
      <c r="E476">
        <v>-6</v>
      </c>
      <c r="F476">
        <v>2080</v>
      </c>
      <c r="G476" t="s">
        <v>13</v>
      </c>
      <c r="H476" t="s">
        <v>21</v>
      </c>
      <c r="I476" t="s">
        <v>18</v>
      </c>
      <c r="J476">
        <f t="shared" si="69"/>
        <v>3</v>
      </c>
      <c r="K476">
        <f t="shared" si="70"/>
        <v>3</v>
      </c>
      <c r="L476" t="str">
        <f>VLOOKUP(A476,Countries!$H$1:$J$43,3)</f>
        <v>4-Southern Europe</v>
      </c>
    </row>
    <row r="477" spans="1:12" x14ac:dyDescent="0.35">
      <c r="A477" t="s">
        <v>53</v>
      </c>
      <c r="B477" t="s">
        <v>23</v>
      </c>
      <c r="C477">
        <v>-6</v>
      </c>
      <c r="D477">
        <v>-5</v>
      </c>
      <c r="E477">
        <v>-4</v>
      </c>
      <c r="F477">
        <v>2080</v>
      </c>
      <c r="G477" t="s">
        <v>13</v>
      </c>
      <c r="H477" t="s">
        <v>21</v>
      </c>
      <c r="I477" t="s">
        <v>18</v>
      </c>
      <c r="J477">
        <f t="shared" si="69"/>
        <v>1</v>
      </c>
      <c r="K477">
        <f t="shared" si="70"/>
        <v>1</v>
      </c>
      <c r="L477" t="str">
        <f>VLOOKUP(A477,Countries!$H$1:$J$43,3)</f>
        <v>4-Southern Europe</v>
      </c>
    </row>
    <row r="478" spans="1:12" x14ac:dyDescent="0.35">
      <c r="A478" t="s">
        <v>27</v>
      </c>
      <c r="B478" t="s">
        <v>23</v>
      </c>
      <c r="C478">
        <v>0</v>
      </c>
      <c r="D478">
        <v>1.5</v>
      </c>
      <c r="E478">
        <v>3</v>
      </c>
      <c r="F478">
        <v>2080</v>
      </c>
      <c r="G478" t="s">
        <v>13</v>
      </c>
      <c r="H478" t="s">
        <v>21</v>
      </c>
      <c r="I478" t="s">
        <v>18</v>
      </c>
      <c r="J478">
        <f t="shared" si="69"/>
        <v>1.5</v>
      </c>
      <c r="K478">
        <f t="shared" si="70"/>
        <v>1.5</v>
      </c>
      <c r="L478" t="str">
        <f>VLOOKUP(A478,Countries!$H$1:$J$43,3)</f>
        <v>4-Southern Europe</v>
      </c>
    </row>
    <row r="479" spans="1:12" x14ac:dyDescent="0.35">
      <c r="A479" t="s">
        <v>43</v>
      </c>
      <c r="B479" t="s">
        <v>23</v>
      </c>
      <c r="C479">
        <v>-5</v>
      </c>
      <c r="D479">
        <v>-1</v>
      </c>
      <c r="E479">
        <v>3</v>
      </c>
      <c r="F479">
        <v>2080</v>
      </c>
      <c r="G479" t="s">
        <v>13</v>
      </c>
      <c r="H479" t="s">
        <v>21</v>
      </c>
      <c r="I479" t="s">
        <v>18</v>
      </c>
      <c r="J479">
        <f t="shared" si="69"/>
        <v>4</v>
      </c>
      <c r="K479">
        <f t="shared" si="70"/>
        <v>4</v>
      </c>
      <c r="L479" t="str">
        <f>VLOOKUP(A479,Countries!$H$1:$J$43,3)</f>
        <v>4-Southern Europe</v>
      </c>
    </row>
    <row r="480" spans="1:12" x14ac:dyDescent="0.35">
      <c r="A480" t="s">
        <v>69</v>
      </c>
      <c r="B480" t="s">
        <v>23</v>
      </c>
      <c r="C480">
        <v>-21</v>
      </c>
      <c r="D480">
        <v>-16.5</v>
      </c>
      <c r="E480">
        <v>-12</v>
      </c>
      <c r="F480">
        <v>2080</v>
      </c>
      <c r="G480" t="s">
        <v>13</v>
      </c>
      <c r="H480" t="s">
        <v>21</v>
      </c>
      <c r="I480" t="s">
        <v>18</v>
      </c>
      <c r="J480">
        <f t="shared" si="69"/>
        <v>4.5</v>
      </c>
      <c r="K480">
        <f t="shared" si="70"/>
        <v>4.5</v>
      </c>
      <c r="L480" t="str">
        <f>VLOOKUP(A480,Countries!$H$1:$J$43,3)</f>
        <v>4-Southern Europe</v>
      </c>
    </row>
    <row r="481" spans="1:12" x14ac:dyDescent="0.35">
      <c r="A481" t="s">
        <v>70</v>
      </c>
      <c r="B481" t="s">
        <v>23</v>
      </c>
      <c r="C481">
        <v>-4</v>
      </c>
      <c r="D481">
        <v>-2</v>
      </c>
      <c r="E481">
        <v>0</v>
      </c>
      <c r="F481">
        <v>2080</v>
      </c>
      <c r="G481" t="s">
        <v>13</v>
      </c>
      <c r="H481" t="s">
        <v>21</v>
      </c>
      <c r="I481" t="s">
        <v>18</v>
      </c>
      <c r="J481">
        <f t="shared" si="69"/>
        <v>2</v>
      </c>
      <c r="K481">
        <f t="shared" si="70"/>
        <v>2</v>
      </c>
      <c r="L481" t="str">
        <f>VLOOKUP(A481,Countries!$H$1:$J$43,3)</f>
        <v>3-Central Europe</v>
      </c>
    </row>
    <row r="482" spans="1:12" x14ac:dyDescent="0.35">
      <c r="A482" t="s">
        <v>72</v>
      </c>
      <c r="B482" t="s">
        <v>23</v>
      </c>
      <c r="C482">
        <v>-4</v>
      </c>
      <c r="D482">
        <v>-2</v>
      </c>
      <c r="E482">
        <v>0</v>
      </c>
      <c r="F482">
        <v>2080</v>
      </c>
      <c r="G482" t="s">
        <v>13</v>
      </c>
      <c r="H482" t="s">
        <v>21</v>
      </c>
      <c r="I482" t="s">
        <v>18</v>
      </c>
      <c r="J482">
        <f t="shared" si="69"/>
        <v>2</v>
      </c>
      <c r="K482">
        <f t="shared" si="70"/>
        <v>2</v>
      </c>
      <c r="L482" t="str">
        <f>VLOOKUP(A482,Countries!$H$1:$J$43,3)</f>
        <v>3-Central Europe</v>
      </c>
    </row>
    <row r="483" spans="1:12" x14ac:dyDescent="0.35">
      <c r="A483" t="s">
        <v>73</v>
      </c>
      <c r="B483" t="s">
        <v>23</v>
      </c>
      <c r="C483">
        <v>-4</v>
      </c>
      <c r="D483">
        <v>-2</v>
      </c>
      <c r="E483">
        <v>0</v>
      </c>
      <c r="F483">
        <v>2080</v>
      </c>
      <c r="G483" t="s">
        <v>13</v>
      </c>
      <c r="H483" t="s">
        <v>21</v>
      </c>
      <c r="I483" t="s">
        <v>18</v>
      </c>
      <c r="J483">
        <f t="shared" si="69"/>
        <v>2</v>
      </c>
      <c r="K483">
        <f t="shared" si="70"/>
        <v>2</v>
      </c>
      <c r="L483" t="str">
        <f>VLOOKUP(A483,Countries!$H$1:$J$43,3)</f>
        <v>3-Central Europe</v>
      </c>
    </row>
    <row r="484" spans="1:12" x14ac:dyDescent="0.35">
      <c r="A484" t="s">
        <v>31</v>
      </c>
      <c r="B484" t="s">
        <v>17</v>
      </c>
      <c r="C484">
        <v>-52.941176470588239</v>
      </c>
      <c r="D484">
        <v>-17.647058823529413</v>
      </c>
      <c r="E484">
        <v>52.941176470588239</v>
      </c>
      <c r="F484">
        <v>2080</v>
      </c>
      <c r="G484" t="s">
        <v>79</v>
      </c>
      <c r="H484" t="s">
        <v>75</v>
      </c>
      <c r="I484" t="s">
        <v>18</v>
      </c>
      <c r="J484">
        <f t="shared" si="69"/>
        <v>35.294117647058826</v>
      </c>
      <c r="K484">
        <f t="shared" si="70"/>
        <v>70.588235294117652</v>
      </c>
      <c r="L484" t="str">
        <f>VLOOKUP(A484,Countries!$H$1:$J$43,3)</f>
        <v>3-Central Europe</v>
      </c>
    </row>
    <row r="485" spans="1:12" x14ac:dyDescent="0.35">
      <c r="A485" t="s">
        <v>31</v>
      </c>
      <c r="B485" t="s">
        <v>17</v>
      </c>
      <c r="C485">
        <v>-48.7</v>
      </c>
      <c r="D485">
        <v>-15.5</v>
      </c>
      <c r="E485">
        <v>17.3</v>
      </c>
      <c r="F485">
        <v>2080</v>
      </c>
      <c r="G485" t="s">
        <v>79</v>
      </c>
      <c r="H485" t="s">
        <v>75</v>
      </c>
      <c r="I485" t="s">
        <v>76</v>
      </c>
      <c r="J485">
        <f t="shared" si="69"/>
        <v>33.200000000000003</v>
      </c>
      <c r="K485">
        <f t="shared" si="70"/>
        <v>32.799999999999997</v>
      </c>
      <c r="L485" t="str">
        <f>VLOOKUP(A485,Countries!$H$1:$J$43,3)</f>
        <v>3-Central Europe</v>
      </c>
    </row>
    <row r="486" spans="1:12" x14ac:dyDescent="0.35">
      <c r="A486" t="s">
        <v>31</v>
      </c>
      <c r="B486" t="s">
        <v>12</v>
      </c>
      <c r="C486">
        <v>-47</v>
      </c>
      <c r="D486">
        <v>-4.8</v>
      </c>
      <c r="E486">
        <v>21.7</v>
      </c>
      <c r="F486">
        <v>2080</v>
      </c>
      <c r="G486" t="s">
        <v>79</v>
      </c>
      <c r="H486" t="s">
        <v>75</v>
      </c>
      <c r="I486" t="s">
        <v>77</v>
      </c>
      <c r="J486">
        <f t="shared" si="69"/>
        <v>42.2</v>
      </c>
      <c r="K486">
        <f t="shared" si="70"/>
        <v>26.5</v>
      </c>
      <c r="L486" t="str">
        <f>VLOOKUP(A486,Countries!$H$1:$J$43,3)</f>
        <v>3-Central Europe</v>
      </c>
    </row>
    <row r="487" spans="1:12" x14ac:dyDescent="0.35">
      <c r="A487" t="s">
        <v>36</v>
      </c>
      <c r="B487" t="s">
        <v>12</v>
      </c>
      <c r="C487">
        <v>4</v>
      </c>
      <c r="D487">
        <v>6</v>
      </c>
      <c r="E487">
        <v>8</v>
      </c>
      <c r="F487">
        <v>2020</v>
      </c>
      <c r="G487" t="s">
        <v>163</v>
      </c>
      <c r="H487" t="s">
        <v>87</v>
      </c>
      <c r="I487" t="s">
        <v>18</v>
      </c>
      <c r="J487">
        <f t="shared" si="69"/>
        <v>2</v>
      </c>
      <c r="K487">
        <f t="shared" si="70"/>
        <v>2</v>
      </c>
      <c r="L487" t="str">
        <f>VLOOKUP(A487,Countries!$H$1:$J$43,3)</f>
        <v>3-Central Europe</v>
      </c>
    </row>
    <row r="488" spans="1:12" x14ac:dyDescent="0.35">
      <c r="A488" t="s">
        <v>36</v>
      </c>
      <c r="B488" t="s">
        <v>12</v>
      </c>
      <c r="C488">
        <v>-10</v>
      </c>
      <c r="D488">
        <v>0.5</v>
      </c>
      <c r="E488">
        <v>11</v>
      </c>
      <c r="F488">
        <v>2050</v>
      </c>
      <c r="G488" t="s">
        <v>163</v>
      </c>
      <c r="H488" t="s">
        <v>87</v>
      </c>
      <c r="I488" t="s">
        <v>18</v>
      </c>
      <c r="J488">
        <f t="shared" si="69"/>
        <v>10.5</v>
      </c>
      <c r="K488">
        <f t="shared" si="70"/>
        <v>10.5</v>
      </c>
      <c r="L488" t="str">
        <f>VLOOKUP(A488,Countries!$H$1:$J$43,3)</f>
        <v>3-Central Europe</v>
      </c>
    </row>
    <row r="489" spans="1:12" x14ac:dyDescent="0.35">
      <c r="A489" t="s">
        <v>36</v>
      </c>
      <c r="B489" t="s">
        <v>12</v>
      </c>
      <c r="C489">
        <v>-26</v>
      </c>
      <c r="D489">
        <v>-6</v>
      </c>
      <c r="E489">
        <v>14</v>
      </c>
      <c r="F489">
        <v>2080</v>
      </c>
      <c r="G489" t="s">
        <v>163</v>
      </c>
      <c r="H489" t="s">
        <v>87</v>
      </c>
      <c r="I489" t="s">
        <v>18</v>
      </c>
      <c r="J489">
        <f t="shared" si="69"/>
        <v>20</v>
      </c>
      <c r="K489">
        <f t="shared" si="70"/>
        <v>20</v>
      </c>
      <c r="L489" t="str">
        <f>VLOOKUP(A489,Countries!$H$1:$J$43,3)</f>
        <v>3-Central Europe</v>
      </c>
    </row>
    <row r="490" spans="1:12" x14ac:dyDescent="0.35">
      <c r="A490" t="s">
        <v>36</v>
      </c>
      <c r="B490" t="s">
        <v>12</v>
      </c>
      <c r="C490">
        <v>8</v>
      </c>
      <c r="D490">
        <v>8</v>
      </c>
      <c r="E490">
        <v>8</v>
      </c>
      <c r="F490">
        <v>2020</v>
      </c>
      <c r="G490" t="s">
        <v>78</v>
      </c>
      <c r="H490" t="s">
        <v>87</v>
      </c>
      <c r="I490" t="s">
        <v>18</v>
      </c>
      <c r="J490">
        <f t="shared" si="69"/>
        <v>0</v>
      </c>
      <c r="K490">
        <f t="shared" si="70"/>
        <v>0</v>
      </c>
      <c r="L490" t="str">
        <f>VLOOKUP(A490,Countries!$H$1:$J$43,3)</f>
        <v>3-Central Europe</v>
      </c>
    </row>
    <row r="491" spans="1:12" x14ac:dyDescent="0.35">
      <c r="A491" t="s">
        <v>36</v>
      </c>
      <c r="B491" t="s">
        <v>12</v>
      </c>
      <c r="C491">
        <v>12</v>
      </c>
      <c r="D491">
        <v>13</v>
      </c>
      <c r="E491">
        <v>14</v>
      </c>
      <c r="F491">
        <v>2050</v>
      </c>
      <c r="G491" t="s">
        <v>78</v>
      </c>
      <c r="H491" t="s">
        <v>87</v>
      </c>
      <c r="I491" t="s">
        <v>18</v>
      </c>
      <c r="J491">
        <f t="shared" si="69"/>
        <v>1</v>
      </c>
      <c r="K491">
        <f t="shared" si="70"/>
        <v>1</v>
      </c>
      <c r="L491" t="str">
        <f>VLOOKUP(A491,Countries!$H$1:$J$43,3)</f>
        <v>3-Central Europe</v>
      </c>
    </row>
    <row r="492" spans="1:12" x14ac:dyDescent="0.35">
      <c r="A492" t="s">
        <v>36</v>
      </c>
      <c r="B492" t="s">
        <v>12</v>
      </c>
      <c r="C492">
        <v>17</v>
      </c>
      <c r="D492">
        <v>21</v>
      </c>
      <c r="E492">
        <v>25</v>
      </c>
      <c r="F492">
        <v>2080</v>
      </c>
      <c r="G492" t="s">
        <v>78</v>
      </c>
      <c r="H492" t="s">
        <v>87</v>
      </c>
      <c r="I492" t="s">
        <v>18</v>
      </c>
      <c r="J492">
        <f t="shared" si="69"/>
        <v>4</v>
      </c>
      <c r="K492">
        <f t="shared" si="70"/>
        <v>4</v>
      </c>
      <c r="L492" t="str">
        <f>VLOOKUP(A492,Countries!$H$1:$J$43,3)</f>
        <v>3-Central Europe</v>
      </c>
    </row>
    <row r="493" spans="1:12" x14ac:dyDescent="0.35">
      <c r="A493" t="s">
        <v>36</v>
      </c>
      <c r="B493" t="s">
        <v>12</v>
      </c>
      <c r="C493">
        <v>9</v>
      </c>
      <c r="D493">
        <v>9</v>
      </c>
      <c r="E493">
        <v>9</v>
      </c>
      <c r="F493">
        <v>2020</v>
      </c>
      <c r="G493" t="s">
        <v>19</v>
      </c>
      <c r="H493" t="s">
        <v>87</v>
      </c>
      <c r="I493" t="s">
        <v>18</v>
      </c>
      <c r="J493">
        <f t="shared" si="69"/>
        <v>0</v>
      </c>
      <c r="K493">
        <f t="shared" si="70"/>
        <v>0</v>
      </c>
      <c r="L493" t="str">
        <f>VLOOKUP(A493,Countries!$H$1:$J$43,3)</f>
        <v>3-Central Europe</v>
      </c>
    </row>
    <row r="494" spans="1:12" x14ac:dyDescent="0.35">
      <c r="A494" t="s">
        <v>36</v>
      </c>
      <c r="B494" t="s">
        <v>12</v>
      </c>
      <c r="C494">
        <v>12</v>
      </c>
      <c r="D494">
        <v>13</v>
      </c>
      <c r="E494">
        <v>14</v>
      </c>
      <c r="F494">
        <v>2050</v>
      </c>
      <c r="G494" t="s">
        <v>19</v>
      </c>
      <c r="H494" t="s">
        <v>87</v>
      </c>
      <c r="I494" t="s">
        <v>18</v>
      </c>
      <c r="J494">
        <f t="shared" si="69"/>
        <v>1</v>
      </c>
      <c r="K494">
        <f t="shared" si="70"/>
        <v>1</v>
      </c>
      <c r="L494" t="str">
        <f>VLOOKUP(A494,Countries!$H$1:$J$43,3)</f>
        <v>3-Central Europe</v>
      </c>
    </row>
    <row r="495" spans="1:12" x14ac:dyDescent="0.35">
      <c r="A495" t="s">
        <v>36</v>
      </c>
      <c r="B495" t="s">
        <v>12</v>
      </c>
      <c r="C495">
        <v>15</v>
      </c>
      <c r="D495">
        <v>16.5</v>
      </c>
      <c r="E495">
        <v>18</v>
      </c>
      <c r="F495">
        <v>2080</v>
      </c>
      <c r="G495" t="s">
        <v>19</v>
      </c>
      <c r="H495" t="s">
        <v>87</v>
      </c>
      <c r="I495" t="s">
        <v>18</v>
      </c>
      <c r="J495">
        <f t="shared" si="69"/>
        <v>1.5</v>
      </c>
      <c r="K495">
        <f t="shared" si="70"/>
        <v>1.5</v>
      </c>
      <c r="L495" t="str">
        <f>VLOOKUP(A495,Countries!$H$1:$J$43,3)</f>
        <v>3-Central Europe</v>
      </c>
    </row>
    <row r="496" spans="1:12" x14ac:dyDescent="0.35">
      <c r="A496" t="s">
        <v>36</v>
      </c>
      <c r="B496" t="s">
        <v>12</v>
      </c>
      <c r="C496">
        <v>5</v>
      </c>
      <c r="D496">
        <v>6</v>
      </c>
      <c r="E496">
        <v>7</v>
      </c>
      <c r="F496">
        <v>2020</v>
      </c>
      <c r="G496" t="s">
        <v>79</v>
      </c>
      <c r="H496" t="s">
        <v>87</v>
      </c>
      <c r="I496" t="s">
        <v>18</v>
      </c>
      <c r="J496">
        <f t="shared" si="69"/>
        <v>1</v>
      </c>
      <c r="K496">
        <f t="shared" si="70"/>
        <v>1</v>
      </c>
      <c r="L496" t="str">
        <f>VLOOKUP(A496,Countries!$H$1:$J$43,3)</f>
        <v>3-Central Europe</v>
      </c>
    </row>
    <row r="497" spans="1:12" x14ac:dyDescent="0.35">
      <c r="A497" t="s">
        <v>36</v>
      </c>
      <c r="B497" t="s">
        <v>12</v>
      </c>
      <c r="C497">
        <v>6</v>
      </c>
      <c r="D497">
        <v>8</v>
      </c>
      <c r="E497">
        <v>10</v>
      </c>
      <c r="F497">
        <v>2050</v>
      </c>
      <c r="G497" t="s">
        <v>79</v>
      </c>
      <c r="H497" t="s">
        <v>87</v>
      </c>
      <c r="I497" t="s">
        <v>18</v>
      </c>
      <c r="J497">
        <f t="shared" si="69"/>
        <v>2</v>
      </c>
      <c r="K497">
        <f t="shared" si="70"/>
        <v>2</v>
      </c>
      <c r="L497" t="str">
        <f>VLOOKUP(A497,Countries!$H$1:$J$43,3)</f>
        <v>3-Central Europe</v>
      </c>
    </row>
    <row r="498" spans="1:12" x14ac:dyDescent="0.35">
      <c r="A498" t="s">
        <v>36</v>
      </c>
      <c r="B498" t="s">
        <v>12</v>
      </c>
      <c r="C498">
        <v>4</v>
      </c>
      <c r="D498">
        <v>9.5</v>
      </c>
      <c r="E498">
        <v>15</v>
      </c>
      <c r="F498">
        <v>2080</v>
      </c>
      <c r="G498" t="s">
        <v>79</v>
      </c>
      <c r="H498" t="s">
        <v>87</v>
      </c>
      <c r="I498" t="s">
        <v>18</v>
      </c>
      <c r="J498">
        <f t="shared" si="69"/>
        <v>5.5</v>
      </c>
      <c r="K498">
        <f t="shared" si="70"/>
        <v>5.5</v>
      </c>
      <c r="L498" t="str">
        <f>VLOOKUP(A498,Countries!$H$1:$J$43,3)</f>
        <v>3-Central Europe</v>
      </c>
    </row>
    <row r="499" spans="1:12" x14ac:dyDescent="0.35">
      <c r="A499" t="s">
        <v>36</v>
      </c>
      <c r="B499" t="s">
        <v>12</v>
      </c>
      <c r="C499">
        <v>7</v>
      </c>
      <c r="D499">
        <v>7.5</v>
      </c>
      <c r="E499">
        <v>8</v>
      </c>
      <c r="F499">
        <v>2020</v>
      </c>
      <c r="G499" t="s">
        <v>80</v>
      </c>
      <c r="H499" t="s">
        <v>87</v>
      </c>
      <c r="I499" t="s">
        <v>18</v>
      </c>
      <c r="J499">
        <f t="shared" si="69"/>
        <v>0.5</v>
      </c>
      <c r="K499">
        <f t="shared" si="70"/>
        <v>0.5</v>
      </c>
      <c r="L499" t="str">
        <f>VLOOKUP(A499,Countries!$H$1:$J$43,3)</f>
        <v>3-Central Europe</v>
      </c>
    </row>
    <row r="500" spans="1:12" x14ac:dyDescent="0.35">
      <c r="A500" t="s">
        <v>36</v>
      </c>
      <c r="B500" t="s">
        <v>12</v>
      </c>
      <c r="C500">
        <v>11</v>
      </c>
      <c r="D500">
        <v>11</v>
      </c>
      <c r="E500">
        <v>11</v>
      </c>
      <c r="F500">
        <v>2050</v>
      </c>
      <c r="G500" t="s">
        <v>80</v>
      </c>
      <c r="H500" t="s">
        <v>87</v>
      </c>
      <c r="I500" t="s">
        <v>18</v>
      </c>
      <c r="J500">
        <f t="shared" si="69"/>
        <v>0</v>
      </c>
      <c r="K500">
        <f t="shared" si="70"/>
        <v>0</v>
      </c>
      <c r="L500" t="str">
        <f>VLOOKUP(A500,Countries!$H$1:$J$43,3)</f>
        <v>3-Central Europe</v>
      </c>
    </row>
    <row r="501" spans="1:12" x14ac:dyDescent="0.35">
      <c r="A501" t="s">
        <v>36</v>
      </c>
      <c r="B501" t="s">
        <v>12</v>
      </c>
      <c r="C501">
        <v>10</v>
      </c>
      <c r="D501">
        <v>13.5</v>
      </c>
      <c r="E501">
        <v>17</v>
      </c>
      <c r="F501">
        <v>2080</v>
      </c>
      <c r="G501" t="s">
        <v>80</v>
      </c>
      <c r="H501" t="s">
        <v>87</v>
      </c>
      <c r="I501" t="s">
        <v>18</v>
      </c>
      <c r="J501">
        <f t="shared" si="69"/>
        <v>3.5</v>
      </c>
      <c r="K501">
        <f t="shared" si="70"/>
        <v>3.5</v>
      </c>
      <c r="L501" t="str">
        <f>VLOOKUP(A501,Countries!$H$1:$J$43,3)</f>
        <v>3-Central Europe</v>
      </c>
    </row>
    <row r="502" spans="1:12" x14ac:dyDescent="0.35">
      <c r="A502" t="s">
        <v>36</v>
      </c>
      <c r="B502" t="s">
        <v>12</v>
      </c>
      <c r="C502">
        <v>9</v>
      </c>
      <c r="D502">
        <v>9</v>
      </c>
      <c r="E502">
        <v>9</v>
      </c>
      <c r="F502">
        <v>2020</v>
      </c>
      <c r="G502" t="s">
        <v>164</v>
      </c>
      <c r="H502" t="s">
        <v>87</v>
      </c>
      <c r="I502" t="s">
        <v>18</v>
      </c>
      <c r="J502">
        <f t="shared" si="69"/>
        <v>0</v>
      </c>
      <c r="K502">
        <f t="shared" si="70"/>
        <v>0</v>
      </c>
      <c r="L502" t="str">
        <f>VLOOKUP(A502,Countries!$H$1:$J$43,3)</f>
        <v>3-Central Europe</v>
      </c>
    </row>
    <row r="503" spans="1:12" x14ac:dyDescent="0.35">
      <c r="A503" t="s">
        <v>36</v>
      </c>
      <c r="B503" t="s">
        <v>12</v>
      </c>
      <c r="C503">
        <v>13</v>
      </c>
      <c r="D503">
        <v>13.5</v>
      </c>
      <c r="E503">
        <v>14</v>
      </c>
      <c r="F503">
        <v>2050</v>
      </c>
      <c r="G503" t="s">
        <v>164</v>
      </c>
      <c r="H503" t="s">
        <v>87</v>
      </c>
      <c r="I503" t="s">
        <v>18</v>
      </c>
      <c r="J503">
        <f t="shared" si="69"/>
        <v>0.5</v>
      </c>
      <c r="K503">
        <f t="shared" si="70"/>
        <v>0.5</v>
      </c>
      <c r="L503" t="str">
        <f>VLOOKUP(A503,Countries!$H$1:$J$43,3)</f>
        <v>3-Central Europe</v>
      </c>
    </row>
    <row r="504" spans="1:12" x14ac:dyDescent="0.35">
      <c r="A504" t="s">
        <v>36</v>
      </c>
      <c r="B504" t="s">
        <v>12</v>
      </c>
      <c r="C504">
        <v>15</v>
      </c>
      <c r="D504">
        <v>17</v>
      </c>
      <c r="E504">
        <v>19</v>
      </c>
      <c r="F504">
        <v>2080</v>
      </c>
      <c r="G504" t="s">
        <v>164</v>
      </c>
      <c r="H504" t="s">
        <v>87</v>
      </c>
      <c r="I504" t="s">
        <v>18</v>
      </c>
      <c r="J504">
        <f t="shared" si="69"/>
        <v>2</v>
      </c>
      <c r="K504">
        <f t="shared" si="70"/>
        <v>2</v>
      </c>
      <c r="L504" t="str">
        <f>VLOOKUP(A504,Countries!$H$1:$J$43,3)</f>
        <v>3-Central Europe</v>
      </c>
    </row>
    <row r="505" spans="1:12" x14ac:dyDescent="0.35">
      <c r="A505" t="s">
        <v>36</v>
      </c>
      <c r="B505" t="s">
        <v>12</v>
      </c>
      <c r="C505">
        <v>9</v>
      </c>
      <c r="D505">
        <v>9.5</v>
      </c>
      <c r="E505">
        <v>10</v>
      </c>
      <c r="F505">
        <v>2020</v>
      </c>
      <c r="G505" t="s">
        <v>97</v>
      </c>
      <c r="H505" t="s">
        <v>87</v>
      </c>
      <c r="I505" t="s">
        <v>18</v>
      </c>
      <c r="J505">
        <f t="shared" si="69"/>
        <v>0.5</v>
      </c>
      <c r="K505">
        <f t="shared" si="70"/>
        <v>0.5</v>
      </c>
      <c r="L505" t="str">
        <f>VLOOKUP(A505,Countries!$H$1:$J$43,3)</f>
        <v>3-Central Europe</v>
      </c>
    </row>
    <row r="506" spans="1:12" x14ac:dyDescent="0.35">
      <c r="A506" t="s">
        <v>36</v>
      </c>
      <c r="B506" t="s">
        <v>12</v>
      </c>
      <c r="C506">
        <v>13</v>
      </c>
      <c r="D506">
        <v>13.5</v>
      </c>
      <c r="E506">
        <v>14</v>
      </c>
      <c r="F506">
        <v>2050</v>
      </c>
      <c r="G506" t="s">
        <v>97</v>
      </c>
      <c r="H506" t="s">
        <v>87</v>
      </c>
      <c r="I506" t="s">
        <v>18</v>
      </c>
      <c r="J506">
        <f t="shared" si="69"/>
        <v>0.5</v>
      </c>
      <c r="K506">
        <f t="shared" si="70"/>
        <v>0.5</v>
      </c>
      <c r="L506" t="str">
        <f>VLOOKUP(A506,Countries!$H$1:$J$43,3)</f>
        <v>3-Central Europe</v>
      </c>
    </row>
    <row r="507" spans="1:12" x14ac:dyDescent="0.35">
      <c r="A507" t="s">
        <v>36</v>
      </c>
      <c r="B507" t="s">
        <v>12</v>
      </c>
      <c r="C507">
        <v>7</v>
      </c>
      <c r="D507">
        <v>13.5</v>
      </c>
      <c r="E507">
        <v>20</v>
      </c>
      <c r="F507">
        <v>2080</v>
      </c>
      <c r="G507" t="s">
        <v>97</v>
      </c>
      <c r="H507" t="s">
        <v>87</v>
      </c>
      <c r="I507" t="s">
        <v>18</v>
      </c>
      <c r="J507">
        <f t="shared" si="69"/>
        <v>6.5</v>
      </c>
      <c r="K507">
        <f t="shared" si="70"/>
        <v>6.5</v>
      </c>
      <c r="L507" t="str">
        <f>VLOOKUP(A507,Countries!$H$1:$J$43,3)</f>
        <v>3-Central Europe</v>
      </c>
    </row>
    <row r="508" spans="1:12" x14ac:dyDescent="0.35">
      <c r="A508" t="s">
        <v>27</v>
      </c>
      <c r="B508" t="s">
        <v>12</v>
      </c>
      <c r="C508">
        <v>-34.490740740740748</v>
      </c>
      <c r="D508">
        <v>10.879629629629624</v>
      </c>
      <c r="E508">
        <v>56.249999999999986</v>
      </c>
      <c r="F508">
        <v>2050</v>
      </c>
      <c r="G508" t="s">
        <v>164</v>
      </c>
      <c r="H508" t="s">
        <v>87</v>
      </c>
      <c r="I508" t="s">
        <v>18</v>
      </c>
      <c r="J508">
        <f t="shared" si="69"/>
        <v>45.370370370370374</v>
      </c>
      <c r="K508">
        <f t="shared" si="70"/>
        <v>45.37037037037036</v>
      </c>
      <c r="L508" t="str">
        <f>VLOOKUP(A508,Countries!$H$1:$J$43,3)</f>
        <v>4-Southern Europe</v>
      </c>
    </row>
    <row r="509" spans="1:12" x14ac:dyDescent="0.35">
      <c r="A509" t="s">
        <v>27</v>
      </c>
      <c r="B509" t="s">
        <v>12</v>
      </c>
      <c r="C509">
        <v>-51.620370370370374</v>
      </c>
      <c r="D509">
        <v>-7.6388888888888893</v>
      </c>
      <c r="E509">
        <v>36.342592592592595</v>
      </c>
      <c r="F509">
        <v>2080</v>
      </c>
      <c r="G509" t="s">
        <v>164</v>
      </c>
      <c r="H509" t="s">
        <v>87</v>
      </c>
      <c r="I509" t="s">
        <v>18</v>
      </c>
      <c r="J509">
        <f t="shared" ref="J509:J572" si="71">D509-C509</f>
        <v>43.981481481481481</v>
      </c>
      <c r="K509">
        <f t="shared" ref="K509:K572" si="72">E509-D509</f>
        <v>43.981481481481481</v>
      </c>
      <c r="L509" t="str">
        <f>VLOOKUP(A509,Countries!$H$1:$J$43,3)</f>
        <v>4-Southern Europe</v>
      </c>
    </row>
    <row r="510" spans="1:12" x14ac:dyDescent="0.35">
      <c r="A510" t="s">
        <v>27</v>
      </c>
      <c r="B510" t="s">
        <v>12</v>
      </c>
      <c r="C510">
        <v>8.3916083916083792</v>
      </c>
      <c r="D510">
        <v>11.538461538461489</v>
      </c>
      <c r="E510">
        <v>14.685314685314598</v>
      </c>
      <c r="F510">
        <v>2020</v>
      </c>
      <c r="G510" t="s">
        <v>164</v>
      </c>
      <c r="H510" s="2" t="s">
        <v>87</v>
      </c>
      <c r="I510" t="s">
        <v>18</v>
      </c>
      <c r="J510">
        <f t="shared" si="71"/>
        <v>3.1468531468531094</v>
      </c>
      <c r="K510">
        <f t="shared" si="72"/>
        <v>3.1468531468531094</v>
      </c>
      <c r="L510" t="str">
        <f>VLOOKUP(A510,Countries!$H$1:$J$43,3)</f>
        <v>4-Southern Europe</v>
      </c>
    </row>
    <row r="511" spans="1:12" x14ac:dyDescent="0.35">
      <c r="A511" t="s">
        <v>27</v>
      </c>
      <c r="B511" t="s">
        <v>12</v>
      </c>
      <c r="C511">
        <v>6.2937062937062205</v>
      </c>
      <c r="D511">
        <v>6.9930069930069916</v>
      </c>
      <c r="E511">
        <v>7.6923076923077618</v>
      </c>
      <c r="F511">
        <v>2020</v>
      </c>
      <c r="G511" t="s">
        <v>163</v>
      </c>
      <c r="H511" s="2" t="s">
        <v>87</v>
      </c>
      <c r="I511" t="s">
        <v>18</v>
      </c>
      <c r="J511">
        <f t="shared" si="71"/>
        <v>0.6993006993007711</v>
      </c>
      <c r="K511">
        <f t="shared" si="72"/>
        <v>0.69930069930077021</v>
      </c>
      <c r="L511" t="str">
        <f>VLOOKUP(A511,Countries!$H$1:$J$43,3)</f>
        <v>4-Southern Europe</v>
      </c>
    </row>
    <row r="512" spans="1:12" x14ac:dyDescent="0.35">
      <c r="A512" t="s">
        <v>27</v>
      </c>
      <c r="B512" t="s">
        <v>12</v>
      </c>
      <c r="C512">
        <v>9.790209790209639</v>
      </c>
      <c r="D512">
        <v>9.790209790209639</v>
      </c>
      <c r="E512">
        <v>9.790209790209639</v>
      </c>
      <c r="F512">
        <v>2020</v>
      </c>
      <c r="G512" t="s">
        <v>79</v>
      </c>
      <c r="H512" s="2" t="s">
        <v>87</v>
      </c>
      <c r="I512" t="s">
        <v>18</v>
      </c>
      <c r="J512">
        <f t="shared" si="71"/>
        <v>0</v>
      </c>
      <c r="K512">
        <f t="shared" si="72"/>
        <v>0</v>
      </c>
      <c r="L512" t="str">
        <f>VLOOKUP(A512,Countries!$H$1:$J$43,3)</f>
        <v>4-Southern Europe</v>
      </c>
    </row>
    <row r="513" spans="1:12" x14ac:dyDescent="0.35">
      <c r="A513" t="s">
        <v>27</v>
      </c>
      <c r="B513" t="s">
        <v>12</v>
      </c>
      <c r="C513">
        <v>16.083916083916129</v>
      </c>
      <c r="D513">
        <v>16.433566433566444</v>
      </c>
      <c r="E513">
        <v>16.783216783216758</v>
      </c>
      <c r="F513">
        <v>2050</v>
      </c>
      <c r="G513" t="s">
        <v>164</v>
      </c>
      <c r="H513" s="2" t="s">
        <v>87</v>
      </c>
      <c r="I513" t="s">
        <v>18</v>
      </c>
      <c r="J513">
        <f t="shared" si="71"/>
        <v>0.3496503496503145</v>
      </c>
      <c r="K513">
        <f t="shared" si="72"/>
        <v>0.3496503496503145</v>
      </c>
      <c r="L513" t="str">
        <f>VLOOKUP(A513,Countries!$H$1:$J$43,3)</f>
        <v>4-Southern Europe</v>
      </c>
    </row>
    <row r="514" spans="1:12" x14ac:dyDescent="0.35">
      <c r="A514" t="s">
        <v>27</v>
      </c>
      <c r="B514" t="s">
        <v>12</v>
      </c>
      <c r="C514">
        <v>12.587412587412441</v>
      </c>
      <c r="D514">
        <v>15.034965034964916</v>
      </c>
      <c r="E514">
        <v>17.482517482517391</v>
      </c>
      <c r="F514">
        <v>2050</v>
      </c>
      <c r="G514" t="s">
        <v>163</v>
      </c>
      <c r="H514" s="2" t="s">
        <v>87</v>
      </c>
      <c r="I514" t="s">
        <v>18</v>
      </c>
      <c r="J514">
        <f t="shared" si="71"/>
        <v>2.447552447552475</v>
      </c>
      <c r="K514">
        <f t="shared" si="72"/>
        <v>2.447552447552475</v>
      </c>
      <c r="L514" t="str">
        <f>VLOOKUP(A514,Countries!$H$1:$J$43,3)</f>
        <v>4-Southern Europe</v>
      </c>
    </row>
    <row r="515" spans="1:12" x14ac:dyDescent="0.35">
      <c r="A515" t="s">
        <v>27</v>
      </c>
      <c r="B515" t="s">
        <v>12</v>
      </c>
      <c r="C515">
        <v>19.580419580419573</v>
      </c>
      <c r="D515">
        <v>19.930069930069887</v>
      </c>
      <c r="E515">
        <v>20.279720279720202</v>
      </c>
      <c r="F515">
        <v>2050</v>
      </c>
      <c r="G515" t="s">
        <v>79</v>
      </c>
      <c r="H515" s="2" t="s">
        <v>87</v>
      </c>
      <c r="I515" t="s">
        <v>18</v>
      </c>
      <c r="J515">
        <f t="shared" si="71"/>
        <v>0.3496503496503145</v>
      </c>
      <c r="K515">
        <f t="shared" si="72"/>
        <v>0.3496503496503145</v>
      </c>
      <c r="L515" t="str">
        <f>VLOOKUP(A515,Countries!$H$1:$J$43,3)</f>
        <v>4-Southern Europe</v>
      </c>
    </row>
    <row r="516" spans="1:12" x14ac:dyDescent="0.35">
      <c r="A516" t="s">
        <v>27</v>
      </c>
      <c r="B516" t="s">
        <v>12</v>
      </c>
      <c r="C516">
        <v>18.18181818181802</v>
      </c>
      <c r="D516">
        <v>20.97902097902082</v>
      </c>
      <c r="E516">
        <v>23.77622377622362</v>
      </c>
      <c r="F516">
        <v>2080</v>
      </c>
      <c r="G516" t="s">
        <v>164</v>
      </c>
      <c r="H516" s="2" t="s">
        <v>87</v>
      </c>
      <c r="I516" t="s">
        <v>18</v>
      </c>
      <c r="J516">
        <f t="shared" si="71"/>
        <v>2.7972027972028002</v>
      </c>
      <c r="K516">
        <f t="shared" si="72"/>
        <v>2.7972027972028002</v>
      </c>
      <c r="L516" t="str">
        <f>VLOOKUP(A516,Countries!$H$1:$J$43,3)</f>
        <v>4-Southern Europe</v>
      </c>
    </row>
    <row r="517" spans="1:12" x14ac:dyDescent="0.35">
      <c r="A517" t="s">
        <v>27</v>
      </c>
      <c r="B517" t="s">
        <v>12</v>
      </c>
      <c r="C517">
        <v>12.587412587412441</v>
      </c>
      <c r="D517">
        <v>14.335664335664285</v>
      </c>
      <c r="E517">
        <v>16.083916083916129</v>
      </c>
      <c r="F517">
        <v>2080</v>
      </c>
      <c r="G517" t="s">
        <v>163</v>
      </c>
      <c r="H517" s="2" t="s">
        <v>87</v>
      </c>
      <c r="I517" t="s">
        <v>18</v>
      </c>
      <c r="J517">
        <f t="shared" si="71"/>
        <v>1.7482517482518443</v>
      </c>
      <c r="K517">
        <f t="shared" si="72"/>
        <v>1.7482517482518443</v>
      </c>
      <c r="L517" t="str">
        <f>VLOOKUP(A517,Countries!$H$1:$J$43,3)</f>
        <v>4-Southern Europe</v>
      </c>
    </row>
    <row r="518" spans="1:12" x14ac:dyDescent="0.35">
      <c r="A518" t="s">
        <v>27</v>
      </c>
      <c r="B518" t="s">
        <v>12</v>
      </c>
      <c r="C518">
        <v>20.279720279720202</v>
      </c>
      <c r="D518">
        <v>20.629370629370516</v>
      </c>
      <c r="E518">
        <v>20.979020979020831</v>
      </c>
      <c r="F518">
        <v>2080</v>
      </c>
      <c r="G518" t="s">
        <v>79</v>
      </c>
      <c r="H518" s="2" t="s">
        <v>87</v>
      </c>
      <c r="I518" t="s">
        <v>18</v>
      </c>
      <c r="J518">
        <f t="shared" si="71"/>
        <v>0.3496503496503145</v>
      </c>
      <c r="K518">
        <f t="shared" si="72"/>
        <v>0.3496503496503145</v>
      </c>
      <c r="L518" t="str">
        <f>VLOOKUP(A518,Countries!$H$1:$J$43,3)</f>
        <v>4-Southern Europe</v>
      </c>
    </row>
    <row r="519" spans="1:12" x14ac:dyDescent="0.35">
      <c r="A519" t="s">
        <v>37</v>
      </c>
      <c r="B519" t="s">
        <v>12</v>
      </c>
      <c r="C519">
        <v>-60</v>
      </c>
      <c r="D519">
        <v>-22.7</v>
      </c>
      <c r="E519">
        <v>14</v>
      </c>
      <c r="F519">
        <v>2050</v>
      </c>
      <c r="G519" t="s">
        <v>79</v>
      </c>
      <c r="H519" t="s">
        <v>87</v>
      </c>
      <c r="I519" t="s">
        <v>18</v>
      </c>
      <c r="J519">
        <f t="shared" si="71"/>
        <v>37.299999999999997</v>
      </c>
      <c r="K519">
        <f t="shared" si="72"/>
        <v>36.700000000000003</v>
      </c>
      <c r="L519" t="str">
        <f>VLOOKUP(A519,Countries!$H$1:$J$43,3)</f>
        <v>3-Central Europe</v>
      </c>
    </row>
    <row r="520" spans="1:12" x14ac:dyDescent="0.35">
      <c r="A520" t="s">
        <v>37</v>
      </c>
      <c r="B520" t="s">
        <v>12</v>
      </c>
      <c r="C520">
        <v>-69</v>
      </c>
      <c r="D520">
        <v>-30.1</v>
      </c>
      <c r="E520">
        <v>9.1</v>
      </c>
      <c r="F520">
        <v>2050</v>
      </c>
      <c r="G520" t="s">
        <v>81</v>
      </c>
      <c r="H520" t="s">
        <v>87</v>
      </c>
      <c r="I520" t="s">
        <v>18</v>
      </c>
      <c r="J520">
        <f t="shared" si="71"/>
        <v>38.9</v>
      </c>
      <c r="K520">
        <f t="shared" si="72"/>
        <v>39.200000000000003</v>
      </c>
      <c r="L520" t="str">
        <f>VLOOKUP(A520,Countries!$H$1:$J$43,3)</f>
        <v>3-Central Europe</v>
      </c>
    </row>
    <row r="521" spans="1:12" x14ac:dyDescent="0.35">
      <c r="A521" t="s">
        <v>38</v>
      </c>
      <c r="B521" t="s">
        <v>12</v>
      </c>
      <c r="C521">
        <v>13.793103448275859</v>
      </c>
      <c r="D521">
        <v>13.793103448275859</v>
      </c>
      <c r="E521">
        <v>13.793103448275859</v>
      </c>
      <c r="F521">
        <v>2050</v>
      </c>
      <c r="G521" t="s">
        <v>79</v>
      </c>
      <c r="H521" t="s">
        <v>98</v>
      </c>
      <c r="I521" t="s">
        <v>100</v>
      </c>
      <c r="J521">
        <f t="shared" si="71"/>
        <v>0</v>
      </c>
      <c r="K521">
        <f t="shared" si="72"/>
        <v>0</v>
      </c>
      <c r="L521" t="str">
        <f>VLOOKUP(A521,Countries!$H$1:$J$43,3)</f>
        <v>2-Northern Europe</v>
      </c>
    </row>
    <row r="522" spans="1:12" x14ac:dyDescent="0.35">
      <c r="A522" t="s">
        <v>84</v>
      </c>
      <c r="B522" t="s">
        <v>23</v>
      </c>
      <c r="C522">
        <v>11.111111111111111</v>
      </c>
      <c r="D522">
        <v>22.222222222222221</v>
      </c>
      <c r="E522">
        <v>33.333333333333329</v>
      </c>
      <c r="F522">
        <v>2050</v>
      </c>
      <c r="G522" t="s">
        <v>164</v>
      </c>
      <c r="H522" t="s">
        <v>83</v>
      </c>
      <c r="I522" t="s">
        <v>18</v>
      </c>
      <c r="J522">
        <f t="shared" si="71"/>
        <v>11.111111111111111</v>
      </c>
      <c r="K522">
        <f t="shared" si="72"/>
        <v>11.111111111111107</v>
      </c>
      <c r="L522" t="str">
        <f>VLOOKUP(A522,Countries!$H$1:$J$43,3)</f>
        <v>3-Central Europe</v>
      </c>
    </row>
    <row r="523" spans="1:12" x14ac:dyDescent="0.35">
      <c r="A523" t="s">
        <v>59</v>
      </c>
      <c r="B523" t="s">
        <v>23</v>
      </c>
      <c r="C523">
        <v>0</v>
      </c>
      <c r="D523">
        <v>21.428571428571427</v>
      </c>
      <c r="E523">
        <v>42.857142857142854</v>
      </c>
      <c r="F523">
        <v>2050</v>
      </c>
      <c r="G523" t="s">
        <v>164</v>
      </c>
      <c r="H523" t="s">
        <v>83</v>
      </c>
      <c r="I523" t="s">
        <v>18</v>
      </c>
      <c r="J523">
        <f t="shared" si="71"/>
        <v>21.428571428571427</v>
      </c>
      <c r="K523">
        <f t="shared" si="72"/>
        <v>21.428571428571427</v>
      </c>
      <c r="L523" t="str">
        <f>VLOOKUP(A523,Countries!$H$1:$J$43,3)</f>
        <v>4-Southern Europe</v>
      </c>
    </row>
    <row r="524" spans="1:12" x14ac:dyDescent="0.35">
      <c r="A524" t="s">
        <v>11</v>
      </c>
      <c r="B524" t="s">
        <v>12</v>
      </c>
      <c r="C524">
        <v>-29.123047880556058</v>
      </c>
      <c r="D524">
        <v>-21.373223297048028</v>
      </c>
      <c r="E524">
        <v>-13.623398713539997</v>
      </c>
      <c r="F524">
        <v>2080</v>
      </c>
      <c r="G524" t="s">
        <v>164</v>
      </c>
      <c r="H524" t="s">
        <v>21</v>
      </c>
      <c r="I524" t="s">
        <v>18</v>
      </c>
      <c r="J524">
        <f t="shared" si="71"/>
        <v>7.7498245835080297</v>
      </c>
      <c r="K524">
        <f t="shared" si="72"/>
        <v>7.7498245835080315</v>
      </c>
      <c r="L524" t="str">
        <f>VLOOKUP(A524,Countries!$H$1:$J$43,3)</f>
        <v>3-Central Europe</v>
      </c>
    </row>
    <row r="525" spans="1:12" x14ac:dyDescent="0.35">
      <c r="A525" t="s">
        <v>11</v>
      </c>
      <c r="B525" t="s">
        <v>12</v>
      </c>
      <c r="C525">
        <v>21.289588189419302</v>
      </c>
      <c r="D525">
        <v>34.553247323133412</v>
      </c>
      <c r="E525">
        <v>47.816906456847526</v>
      </c>
      <c r="F525">
        <v>2080</v>
      </c>
      <c r="G525" t="s">
        <v>164</v>
      </c>
      <c r="H525" t="s">
        <v>21</v>
      </c>
      <c r="I525" t="s">
        <v>85</v>
      </c>
      <c r="J525">
        <f t="shared" si="71"/>
        <v>13.263659133714111</v>
      </c>
      <c r="K525">
        <f t="shared" si="72"/>
        <v>13.263659133714114</v>
      </c>
      <c r="L525" t="str">
        <f>VLOOKUP(A525,Countries!$H$1:$J$43,3)</f>
        <v>3-Central Europe</v>
      </c>
    </row>
    <row r="526" spans="1:12" x14ac:dyDescent="0.35">
      <c r="A526" t="s">
        <v>11</v>
      </c>
      <c r="B526" t="s">
        <v>12</v>
      </c>
      <c r="C526">
        <v>-29.037023198423817</v>
      </c>
      <c r="D526">
        <v>-20.691108393271904</v>
      </c>
      <c r="E526">
        <v>-12.345193588119979</v>
      </c>
      <c r="F526">
        <v>2080</v>
      </c>
      <c r="G526" t="s">
        <v>78</v>
      </c>
      <c r="H526" t="s">
        <v>21</v>
      </c>
      <c r="I526" t="s">
        <v>18</v>
      </c>
      <c r="J526">
        <f t="shared" si="71"/>
        <v>8.3459148051519136</v>
      </c>
      <c r="K526">
        <f t="shared" si="72"/>
        <v>8.3459148051519243</v>
      </c>
      <c r="L526" t="str">
        <f>VLOOKUP(A526,Countries!$H$1:$J$43,3)</f>
        <v>3-Central Europe</v>
      </c>
    </row>
    <row r="527" spans="1:12" x14ac:dyDescent="0.35">
      <c r="A527" t="s">
        <v>11</v>
      </c>
      <c r="B527" t="s">
        <v>12</v>
      </c>
      <c r="C527">
        <v>24.060625677498638</v>
      </c>
      <c r="D527">
        <v>36.727542887431305</v>
      </c>
      <c r="E527">
        <v>49.394460097363968</v>
      </c>
      <c r="F527">
        <v>2080</v>
      </c>
      <c r="G527" t="s">
        <v>78</v>
      </c>
      <c r="H527" t="s">
        <v>21</v>
      </c>
      <c r="I527" t="s">
        <v>85</v>
      </c>
      <c r="J527">
        <f t="shared" si="71"/>
        <v>12.666917209932667</v>
      </c>
      <c r="K527">
        <f t="shared" si="72"/>
        <v>12.666917209932663</v>
      </c>
      <c r="L527" t="str">
        <f>VLOOKUP(A527,Countries!$H$1:$J$43,3)</f>
        <v>3-Central Europe</v>
      </c>
    </row>
    <row r="528" spans="1:12" x14ac:dyDescent="0.35">
      <c r="A528" t="s">
        <v>11</v>
      </c>
      <c r="B528" t="s">
        <v>12</v>
      </c>
      <c r="C528">
        <v>-35.806036065196281</v>
      </c>
      <c r="D528">
        <v>-25.970547408072026</v>
      </c>
      <c r="E528">
        <v>-16.135058750947749</v>
      </c>
      <c r="F528">
        <v>2080</v>
      </c>
      <c r="G528" t="s">
        <v>19</v>
      </c>
      <c r="H528" t="s">
        <v>21</v>
      </c>
      <c r="I528" t="s">
        <v>18</v>
      </c>
      <c r="J528">
        <f t="shared" si="71"/>
        <v>9.8354886571242552</v>
      </c>
      <c r="K528">
        <f t="shared" si="72"/>
        <v>9.8354886571242766</v>
      </c>
      <c r="L528" t="str">
        <f>VLOOKUP(A528,Countries!$H$1:$J$43,3)</f>
        <v>3-Central Europe</v>
      </c>
    </row>
    <row r="529" spans="1:12" x14ac:dyDescent="0.35">
      <c r="A529" t="s">
        <v>11</v>
      </c>
      <c r="B529" t="s">
        <v>12</v>
      </c>
      <c r="C529">
        <v>15.502038741519639</v>
      </c>
      <c r="D529">
        <v>29.808855763110166</v>
      </c>
      <c r="E529">
        <v>44.115672784700713</v>
      </c>
      <c r="F529">
        <v>2080</v>
      </c>
      <c r="G529" t="s">
        <v>19</v>
      </c>
      <c r="H529" t="s">
        <v>21</v>
      </c>
      <c r="I529" t="s">
        <v>85</v>
      </c>
      <c r="J529">
        <f t="shared" si="71"/>
        <v>14.306817021590527</v>
      </c>
      <c r="K529">
        <f t="shared" si="72"/>
        <v>14.306817021590547</v>
      </c>
      <c r="L529" t="str">
        <f>VLOOKUP(A529,Countries!$H$1:$J$43,3)</f>
        <v>3-Central Europe</v>
      </c>
    </row>
    <row r="530" spans="1:12" x14ac:dyDescent="0.35">
      <c r="A530" t="s">
        <v>11</v>
      </c>
      <c r="B530" t="s">
        <v>12</v>
      </c>
      <c r="C530">
        <v>-38.403720784736279</v>
      </c>
      <c r="D530">
        <v>-28.56692872333727</v>
      </c>
      <c r="E530">
        <v>-18.730136661938264</v>
      </c>
      <c r="F530">
        <v>2080</v>
      </c>
      <c r="G530" t="s">
        <v>79</v>
      </c>
      <c r="H530" t="s">
        <v>21</v>
      </c>
      <c r="I530" t="s">
        <v>18</v>
      </c>
      <c r="J530">
        <f t="shared" si="71"/>
        <v>9.8367920613990094</v>
      </c>
      <c r="K530">
        <f t="shared" si="72"/>
        <v>9.8367920613990059</v>
      </c>
      <c r="L530" t="str">
        <f>VLOOKUP(A530,Countries!$H$1:$J$43,3)</f>
        <v>3-Central Europe</v>
      </c>
    </row>
    <row r="531" spans="1:12" x14ac:dyDescent="0.35">
      <c r="A531" t="s">
        <v>11</v>
      </c>
      <c r="B531" t="s">
        <v>12</v>
      </c>
      <c r="C531">
        <v>11.712173578691869</v>
      </c>
      <c r="D531">
        <v>27.80660956307684</v>
      </c>
      <c r="E531">
        <v>43.901045547461791</v>
      </c>
      <c r="F531">
        <v>2080</v>
      </c>
      <c r="G531" t="s">
        <v>79</v>
      </c>
      <c r="H531" t="s">
        <v>21</v>
      </c>
      <c r="I531" t="s">
        <v>85</v>
      </c>
      <c r="J531">
        <f t="shared" si="71"/>
        <v>16.094435984384972</v>
      </c>
      <c r="K531">
        <f t="shared" si="72"/>
        <v>16.094435984384951</v>
      </c>
      <c r="L531" t="str">
        <f>VLOOKUP(A531,Countries!$H$1:$J$43,3)</f>
        <v>3-Central Europe</v>
      </c>
    </row>
    <row r="532" spans="1:12" x14ac:dyDescent="0.35">
      <c r="A532" t="s">
        <v>52</v>
      </c>
      <c r="B532" t="s">
        <v>23</v>
      </c>
      <c r="C532">
        <v>-11</v>
      </c>
      <c r="D532">
        <v>-11</v>
      </c>
      <c r="E532">
        <v>-11</v>
      </c>
      <c r="F532">
        <v>2080</v>
      </c>
      <c r="G532" t="s">
        <v>13</v>
      </c>
      <c r="H532" t="s">
        <v>166</v>
      </c>
      <c r="I532" t="s">
        <v>18</v>
      </c>
      <c r="J532">
        <f t="shared" si="71"/>
        <v>0</v>
      </c>
      <c r="K532">
        <f t="shared" si="72"/>
        <v>0</v>
      </c>
      <c r="L532" t="str">
        <f>VLOOKUP(A532,Countries!$H$1:$J$43,3)</f>
        <v>3-Central Europe</v>
      </c>
    </row>
    <row r="533" spans="1:12" x14ac:dyDescent="0.35">
      <c r="A533" t="s">
        <v>52</v>
      </c>
      <c r="B533" t="s">
        <v>12</v>
      </c>
      <c r="C533">
        <v>-15</v>
      </c>
      <c r="D533">
        <v>-15</v>
      </c>
      <c r="E533">
        <v>-15</v>
      </c>
      <c r="F533">
        <v>2080</v>
      </c>
      <c r="G533" t="s">
        <v>13</v>
      </c>
      <c r="H533" t="s">
        <v>166</v>
      </c>
      <c r="I533" t="s">
        <v>18</v>
      </c>
      <c r="J533">
        <f t="shared" si="71"/>
        <v>0</v>
      </c>
      <c r="K533">
        <f t="shared" si="72"/>
        <v>0</v>
      </c>
      <c r="L533" t="str">
        <f>VLOOKUP(A533,Countries!$H$1:$J$43,3)</f>
        <v>3-Central Europe</v>
      </c>
    </row>
    <row r="534" spans="1:12" x14ac:dyDescent="0.35">
      <c r="A534" t="s">
        <v>11</v>
      </c>
      <c r="B534" t="s">
        <v>12</v>
      </c>
      <c r="C534">
        <v>-3.9759178792578802</v>
      </c>
      <c r="D534">
        <v>-0.38698334142385504</v>
      </c>
      <c r="E534">
        <v>3.2019511964101701</v>
      </c>
      <c r="F534">
        <v>2020</v>
      </c>
      <c r="G534" t="s">
        <v>79</v>
      </c>
      <c r="H534" t="s">
        <v>87</v>
      </c>
      <c r="I534" t="s">
        <v>86</v>
      </c>
      <c r="J534">
        <f t="shared" si="71"/>
        <v>3.5889345378340254</v>
      </c>
      <c r="K534">
        <f t="shared" si="72"/>
        <v>3.5889345378340254</v>
      </c>
      <c r="L534" t="str">
        <f>VLOOKUP(A534,Countries!$H$1:$J$43,3)</f>
        <v>3-Central Europe</v>
      </c>
    </row>
    <row r="535" spans="1:12" x14ac:dyDescent="0.35">
      <c r="A535" t="s">
        <v>11</v>
      </c>
      <c r="B535" t="s">
        <v>12</v>
      </c>
      <c r="C535">
        <v>-1.96537455156818</v>
      </c>
      <c r="D535">
        <v>1.5627330957483299</v>
      </c>
      <c r="E535">
        <v>5.0908407430648399</v>
      </c>
      <c r="F535">
        <v>2020</v>
      </c>
      <c r="G535" t="s">
        <v>164</v>
      </c>
      <c r="H535" t="s">
        <v>87</v>
      </c>
      <c r="I535" t="s">
        <v>86</v>
      </c>
      <c r="J535">
        <f t="shared" si="71"/>
        <v>3.5281076473165101</v>
      </c>
      <c r="K535">
        <f t="shared" si="72"/>
        <v>3.5281076473165101</v>
      </c>
      <c r="L535" t="str">
        <f>VLOOKUP(A535,Countries!$H$1:$J$43,3)</f>
        <v>3-Central Europe</v>
      </c>
    </row>
    <row r="536" spans="1:12" x14ac:dyDescent="0.35">
      <c r="A536" t="s">
        <v>11</v>
      </c>
      <c r="B536" t="s">
        <v>12</v>
      </c>
      <c r="C536">
        <v>-2.9963237470548498</v>
      </c>
      <c r="D536">
        <v>0.56212334687014986</v>
      </c>
      <c r="E536">
        <v>4.1205704407951496</v>
      </c>
      <c r="F536">
        <v>2020</v>
      </c>
      <c r="G536" t="s">
        <v>78</v>
      </c>
      <c r="H536" t="s">
        <v>87</v>
      </c>
      <c r="I536" t="s">
        <v>86</v>
      </c>
      <c r="J536">
        <f t="shared" si="71"/>
        <v>3.5584470939249995</v>
      </c>
      <c r="K536">
        <f t="shared" si="72"/>
        <v>3.5584470939249995</v>
      </c>
      <c r="L536" t="str">
        <f>VLOOKUP(A536,Countries!$H$1:$J$43,3)</f>
        <v>3-Central Europe</v>
      </c>
    </row>
    <row r="537" spans="1:12" x14ac:dyDescent="0.35">
      <c r="A537" t="s">
        <v>11</v>
      </c>
      <c r="B537" t="s">
        <v>12</v>
      </c>
      <c r="C537">
        <v>-4.0274209398420497</v>
      </c>
      <c r="D537">
        <v>-0.98563242206461976</v>
      </c>
      <c r="E537">
        <v>2.0561560957128102</v>
      </c>
      <c r="F537">
        <v>2020</v>
      </c>
      <c r="G537" t="s">
        <v>19</v>
      </c>
      <c r="H537" t="s">
        <v>87</v>
      </c>
      <c r="I537" t="s">
        <v>86</v>
      </c>
      <c r="J537">
        <f t="shared" si="71"/>
        <v>3.0417885177774302</v>
      </c>
      <c r="K537">
        <f t="shared" si="72"/>
        <v>3.0417885177774302</v>
      </c>
      <c r="L537" t="str">
        <f>VLOOKUP(A537,Countries!$H$1:$J$43,3)</f>
        <v>3-Central Europe</v>
      </c>
    </row>
    <row r="538" spans="1:12" x14ac:dyDescent="0.35">
      <c r="A538" t="s">
        <v>11</v>
      </c>
      <c r="B538" t="s">
        <v>12</v>
      </c>
      <c r="C538">
        <v>-4.9358283704905199</v>
      </c>
      <c r="D538">
        <v>-1.40757272587348</v>
      </c>
      <c r="E538">
        <v>2.1206829187435599</v>
      </c>
      <c r="F538">
        <v>2020</v>
      </c>
      <c r="G538" t="s">
        <v>80</v>
      </c>
      <c r="H538" t="s">
        <v>87</v>
      </c>
      <c r="I538" t="s">
        <v>86</v>
      </c>
      <c r="J538">
        <f t="shared" si="71"/>
        <v>3.5282556446170399</v>
      </c>
      <c r="K538">
        <f t="shared" si="72"/>
        <v>3.5282556446170399</v>
      </c>
      <c r="L538" t="str">
        <f>VLOOKUP(A538,Countries!$H$1:$J$43,3)</f>
        <v>3-Central Europe</v>
      </c>
    </row>
    <row r="539" spans="1:12" x14ac:dyDescent="0.35">
      <c r="A539" t="s">
        <v>11</v>
      </c>
      <c r="B539" t="s">
        <v>12</v>
      </c>
      <c r="C539">
        <v>-5.9633736280650202</v>
      </c>
      <c r="D539">
        <v>0.63663998768662466</v>
      </c>
      <c r="E539">
        <v>7.2366536034382696</v>
      </c>
      <c r="F539">
        <v>2050</v>
      </c>
      <c r="G539" t="s">
        <v>79</v>
      </c>
      <c r="H539" t="s">
        <v>87</v>
      </c>
      <c r="I539" t="s">
        <v>86</v>
      </c>
      <c r="J539">
        <f t="shared" si="71"/>
        <v>6.6000136157516449</v>
      </c>
      <c r="K539">
        <f t="shared" si="72"/>
        <v>6.6000136157516449</v>
      </c>
      <c r="L539" t="str">
        <f>VLOOKUP(A539,Countries!$H$1:$J$43,3)</f>
        <v>3-Central Europe</v>
      </c>
    </row>
    <row r="540" spans="1:12" x14ac:dyDescent="0.35">
      <c r="A540" t="s">
        <v>11</v>
      </c>
      <c r="B540" t="s">
        <v>12</v>
      </c>
      <c r="C540">
        <v>-1.88442002817868</v>
      </c>
      <c r="D540">
        <v>4.6854021382649602</v>
      </c>
      <c r="E540">
        <v>11.2552243047086</v>
      </c>
      <c r="F540">
        <v>2050</v>
      </c>
      <c r="G540" t="s">
        <v>164</v>
      </c>
      <c r="H540" t="s">
        <v>87</v>
      </c>
      <c r="I540" t="s">
        <v>86</v>
      </c>
      <c r="J540">
        <f t="shared" si="71"/>
        <v>6.5698221664436405</v>
      </c>
      <c r="K540">
        <f t="shared" si="72"/>
        <v>6.5698221664436396</v>
      </c>
      <c r="L540" t="str">
        <f>VLOOKUP(A540,Countries!$H$1:$J$43,3)</f>
        <v>3-Central Europe</v>
      </c>
    </row>
    <row r="541" spans="1:12" x14ac:dyDescent="0.35">
      <c r="A541" t="s">
        <v>11</v>
      </c>
      <c r="B541" t="s">
        <v>12</v>
      </c>
      <c r="C541">
        <v>-7.0518937734575697</v>
      </c>
      <c r="D541">
        <v>-0.39075727258734982</v>
      </c>
      <c r="E541">
        <v>6.2703792282828701</v>
      </c>
      <c r="F541">
        <v>2050</v>
      </c>
      <c r="G541" t="s">
        <v>78</v>
      </c>
      <c r="H541" t="s">
        <v>87</v>
      </c>
      <c r="I541" t="s">
        <v>86</v>
      </c>
      <c r="J541">
        <f t="shared" si="71"/>
        <v>6.6611365008702199</v>
      </c>
      <c r="K541">
        <f t="shared" si="72"/>
        <v>6.6611365008702199</v>
      </c>
      <c r="L541" t="str">
        <f>VLOOKUP(A541,Countries!$H$1:$J$43,3)</f>
        <v>3-Central Europe</v>
      </c>
    </row>
    <row r="542" spans="1:12" x14ac:dyDescent="0.35">
      <c r="A542" t="s">
        <v>11</v>
      </c>
      <c r="B542" t="s">
        <v>12</v>
      </c>
      <c r="C542">
        <v>-4.9797835687476999</v>
      </c>
      <c r="D542">
        <v>1.1635843762209799</v>
      </c>
      <c r="E542">
        <v>7.3069523211896596</v>
      </c>
      <c r="F542">
        <v>2050</v>
      </c>
      <c r="G542" t="s">
        <v>19</v>
      </c>
      <c r="H542" t="s">
        <v>87</v>
      </c>
      <c r="I542" t="s">
        <v>86</v>
      </c>
      <c r="J542">
        <f t="shared" si="71"/>
        <v>6.1433679449686798</v>
      </c>
      <c r="K542">
        <f t="shared" si="72"/>
        <v>6.1433679449686798</v>
      </c>
      <c r="L542" t="str">
        <f>VLOOKUP(A542,Countries!$H$1:$J$43,3)</f>
        <v>3-Central Europe</v>
      </c>
    </row>
    <row r="543" spans="1:12" x14ac:dyDescent="0.35">
      <c r="A543" t="s">
        <v>11</v>
      </c>
      <c r="B543" t="s">
        <v>12</v>
      </c>
      <c r="C543">
        <v>-8.0788470418299507</v>
      </c>
      <c r="D543">
        <v>-1.9656705461692403</v>
      </c>
      <c r="E543">
        <v>4.1475059494914701</v>
      </c>
      <c r="F543">
        <v>2050</v>
      </c>
      <c r="G543" t="s">
        <v>80</v>
      </c>
      <c r="H543" t="s">
        <v>87</v>
      </c>
      <c r="I543" t="s">
        <v>86</v>
      </c>
      <c r="J543">
        <f t="shared" si="71"/>
        <v>6.11317649566071</v>
      </c>
      <c r="K543">
        <f t="shared" si="72"/>
        <v>6.11317649566071</v>
      </c>
      <c r="L543" t="str">
        <f>VLOOKUP(A543,Countries!$H$1:$J$43,3)</f>
        <v>3-Central Europe</v>
      </c>
    </row>
    <row r="544" spans="1:12" x14ac:dyDescent="0.35">
      <c r="A544" t="s">
        <v>11</v>
      </c>
      <c r="B544" t="s">
        <v>12</v>
      </c>
      <c r="C544">
        <v>-9.9573767774475801</v>
      </c>
      <c r="D544">
        <v>0.13966505250941008</v>
      </c>
      <c r="E544">
        <v>10.2367068824664</v>
      </c>
      <c r="F544">
        <v>2080</v>
      </c>
      <c r="G544" t="s">
        <v>79</v>
      </c>
      <c r="H544" t="s">
        <v>87</v>
      </c>
      <c r="I544" t="s">
        <v>86</v>
      </c>
      <c r="J544">
        <f t="shared" si="71"/>
        <v>10.097041829956989</v>
      </c>
      <c r="K544">
        <f t="shared" si="72"/>
        <v>10.097041829956989</v>
      </c>
      <c r="L544" t="str">
        <f>VLOOKUP(A544,Countries!$H$1:$J$43,3)</f>
        <v>3-Central Europe</v>
      </c>
    </row>
    <row r="545" spans="1:12" x14ac:dyDescent="0.35">
      <c r="A545" t="s">
        <v>11</v>
      </c>
      <c r="B545" t="s">
        <v>12</v>
      </c>
      <c r="C545">
        <v>-8.9805945939546099</v>
      </c>
      <c r="D545">
        <v>1.1464906880098447</v>
      </c>
      <c r="E545">
        <v>11.273575969974299</v>
      </c>
      <c r="F545">
        <v>2080</v>
      </c>
      <c r="G545" t="s">
        <v>164</v>
      </c>
      <c r="H545" t="s">
        <v>87</v>
      </c>
      <c r="I545" t="s">
        <v>86</v>
      </c>
      <c r="J545">
        <f t="shared" si="71"/>
        <v>10.127085281964455</v>
      </c>
      <c r="K545">
        <f t="shared" si="72"/>
        <v>10.127085281964455</v>
      </c>
      <c r="L545" t="str">
        <f>VLOOKUP(A545,Countries!$H$1:$J$43,3)</f>
        <v>3-Central Europe</v>
      </c>
    </row>
    <row r="546" spans="1:12" x14ac:dyDescent="0.35">
      <c r="A546" t="s">
        <v>11</v>
      </c>
      <c r="B546" t="s">
        <v>12</v>
      </c>
      <c r="C546">
        <v>-7.0310261540829497</v>
      </c>
      <c r="D546">
        <v>2.6399314476503752</v>
      </c>
      <c r="E546">
        <v>12.3108890493837</v>
      </c>
      <c r="F546">
        <v>2080</v>
      </c>
      <c r="G546" t="s">
        <v>78</v>
      </c>
      <c r="H546" t="s">
        <v>87</v>
      </c>
      <c r="I546" t="s">
        <v>86</v>
      </c>
      <c r="J546">
        <f t="shared" si="71"/>
        <v>9.6709576017333241</v>
      </c>
      <c r="K546">
        <f t="shared" si="72"/>
        <v>9.6709576017333241</v>
      </c>
      <c r="L546" t="str">
        <f>VLOOKUP(A546,Countries!$H$1:$J$43,3)</f>
        <v>3-Central Europe</v>
      </c>
    </row>
    <row r="547" spans="1:12" x14ac:dyDescent="0.35">
      <c r="A547" t="s">
        <v>11</v>
      </c>
      <c r="B547" t="s">
        <v>12</v>
      </c>
      <c r="C547">
        <v>-8.0008524644510501</v>
      </c>
      <c r="D547">
        <v>1.6106842211197749</v>
      </c>
      <c r="E547">
        <v>11.2222209066906</v>
      </c>
      <c r="F547">
        <v>2080</v>
      </c>
      <c r="G547" t="s">
        <v>19</v>
      </c>
      <c r="H547" t="s">
        <v>87</v>
      </c>
      <c r="I547" t="s">
        <v>86</v>
      </c>
      <c r="J547">
        <f t="shared" si="71"/>
        <v>9.611536685570826</v>
      </c>
      <c r="K547">
        <f t="shared" si="72"/>
        <v>9.611536685570826</v>
      </c>
      <c r="L547" t="str">
        <f>VLOOKUP(A547,Countries!$H$1:$J$43,3)</f>
        <v>3-Central Europe</v>
      </c>
    </row>
    <row r="548" spans="1:12" x14ac:dyDescent="0.35">
      <c r="A548" t="s">
        <v>38</v>
      </c>
      <c r="B548" t="s">
        <v>12</v>
      </c>
      <c r="C548">
        <v>13.559322033898303</v>
      </c>
      <c r="D548">
        <v>14.406779661016943</v>
      </c>
      <c r="E548">
        <v>15.254237288135583</v>
      </c>
      <c r="F548">
        <v>2080</v>
      </c>
      <c r="G548" t="s">
        <v>79</v>
      </c>
      <c r="H548" t="s">
        <v>98</v>
      </c>
      <c r="I548" t="s">
        <v>101</v>
      </c>
      <c r="J548">
        <f t="shared" si="71"/>
        <v>0.84745762711864003</v>
      </c>
      <c r="K548">
        <f t="shared" si="72"/>
        <v>0.84745762711864003</v>
      </c>
      <c r="L548" t="str">
        <f>VLOOKUP(A548,Countries!$H$1:$J$43,3)</f>
        <v>2-Northern Europe</v>
      </c>
    </row>
    <row r="549" spans="1:12" x14ac:dyDescent="0.35">
      <c r="A549" t="s">
        <v>59</v>
      </c>
      <c r="B549" t="s">
        <v>12</v>
      </c>
      <c r="C549">
        <v>-5</v>
      </c>
      <c r="D549">
        <v>-5</v>
      </c>
      <c r="E549">
        <v>-5</v>
      </c>
      <c r="F549">
        <v>2050</v>
      </c>
      <c r="G549" t="s">
        <v>164</v>
      </c>
      <c r="H549" t="s">
        <v>75</v>
      </c>
      <c r="I549" t="s">
        <v>18</v>
      </c>
      <c r="J549">
        <f t="shared" si="71"/>
        <v>0</v>
      </c>
      <c r="K549">
        <f t="shared" si="72"/>
        <v>0</v>
      </c>
      <c r="L549" t="str">
        <f>VLOOKUP(A549,Countries!$H$1:$J$43,3)</f>
        <v>4-Southern Europe</v>
      </c>
    </row>
    <row r="550" spans="1:12" x14ac:dyDescent="0.35">
      <c r="A550" t="s">
        <v>38</v>
      </c>
      <c r="B550" t="s">
        <v>12</v>
      </c>
      <c r="C550">
        <v>13.559322033898303</v>
      </c>
      <c r="D550">
        <v>14.406779661016943</v>
      </c>
      <c r="E550">
        <v>15.254237288135583</v>
      </c>
      <c r="F550">
        <v>2050</v>
      </c>
      <c r="G550" t="s">
        <v>164</v>
      </c>
      <c r="H550" t="s">
        <v>98</v>
      </c>
      <c r="I550" t="s">
        <v>101</v>
      </c>
      <c r="J550">
        <f t="shared" si="71"/>
        <v>0.84745762711864003</v>
      </c>
      <c r="K550">
        <f t="shared" si="72"/>
        <v>0.84745762711864003</v>
      </c>
      <c r="L550" t="str">
        <f>VLOOKUP(A550,Countries!$H$1:$J$43,3)</f>
        <v>2-Northern Europe</v>
      </c>
    </row>
    <row r="551" spans="1:12" x14ac:dyDescent="0.35">
      <c r="A551" t="s">
        <v>38</v>
      </c>
      <c r="B551" t="s">
        <v>12</v>
      </c>
      <c r="C551">
        <v>15.254237288135583</v>
      </c>
      <c r="D551">
        <v>15.254237288135583</v>
      </c>
      <c r="E551">
        <v>15.254237288135583</v>
      </c>
      <c r="F551">
        <v>2050</v>
      </c>
      <c r="G551" t="s">
        <v>79</v>
      </c>
      <c r="H551" t="s">
        <v>98</v>
      </c>
      <c r="I551" t="s">
        <v>101</v>
      </c>
      <c r="J551">
        <f t="shared" si="71"/>
        <v>0</v>
      </c>
      <c r="K551">
        <f t="shared" si="72"/>
        <v>0</v>
      </c>
      <c r="L551" t="str">
        <f>VLOOKUP(A551,Countries!$H$1:$J$43,3)</f>
        <v>2-Northern Europe</v>
      </c>
    </row>
    <row r="552" spans="1:12" x14ac:dyDescent="0.35">
      <c r="A552" t="s">
        <v>38</v>
      </c>
      <c r="B552" t="s">
        <v>12</v>
      </c>
      <c r="C552">
        <v>15.517241379310351</v>
      </c>
      <c r="D552">
        <v>16.379310344827591</v>
      </c>
      <c r="E552">
        <v>17.241379310344829</v>
      </c>
      <c r="F552">
        <v>2050</v>
      </c>
      <c r="G552" t="s">
        <v>164</v>
      </c>
      <c r="H552" t="s">
        <v>98</v>
      </c>
      <c r="I552" t="s">
        <v>100</v>
      </c>
      <c r="J552">
        <f t="shared" si="71"/>
        <v>0.86206896551724022</v>
      </c>
      <c r="K552">
        <f t="shared" si="72"/>
        <v>0.86206896551723844</v>
      </c>
      <c r="L552" t="str">
        <f>VLOOKUP(A552,Countries!$H$1:$J$43,3)</f>
        <v>2-Northern Europe</v>
      </c>
    </row>
    <row r="553" spans="1:12" x14ac:dyDescent="0.35">
      <c r="A553" t="s">
        <v>59</v>
      </c>
      <c r="B553" t="s">
        <v>12</v>
      </c>
      <c r="C553">
        <v>-12</v>
      </c>
      <c r="D553">
        <v>-6</v>
      </c>
      <c r="E553">
        <v>1</v>
      </c>
      <c r="F553">
        <v>2080</v>
      </c>
      <c r="G553" t="s">
        <v>164</v>
      </c>
      <c r="H553" t="s">
        <v>87</v>
      </c>
      <c r="I553" t="s">
        <v>88</v>
      </c>
      <c r="J553">
        <f t="shared" si="71"/>
        <v>6</v>
      </c>
      <c r="K553">
        <f t="shared" si="72"/>
        <v>7</v>
      </c>
      <c r="L553" t="str">
        <f>VLOOKUP(A553,Countries!$H$1:$J$43,3)</f>
        <v>4-Southern Europe</v>
      </c>
    </row>
    <row r="554" spans="1:12" x14ac:dyDescent="0.35">
      <c r="A554" t="s">
        <v>84</v>
      </c>
      <c r="B554" t="s">
        <v>12</v>
      </c>
      <c r="C554">
        <v>1</v>
      </c>
      <c r="D554">
        <v>12.125</v>
      </c>
      <c r="E554">
        <v>26</v>
      </c>
      <c r="F554">
        <v>2080</v>
      </c>
      <c r="G554" t="s">
        <v>164</v>
      </c>
      <c r="H554" t="s">
        <v>87</v>
      </c>
      <c r="I554" t="s">
        <v>88</v>
      </c>
      <c r="J554">
        <f t="shared" si="71"/>
        <v>11.125</v>
      </c>
      <c r="K554">
        <f t="shared" si="72"/>
        <v>13.875</v>
      </c>
      <c r="L554" t="str">
        <f>VLOOKUP(A554,Countries!$H$1:$J$43,3)</f>
        <v>3-Central Europe</v>
      </c>
    </row>
    <row r="555" spans="1:12" x14ac:dyDescent="0.35">
      <c r="A555" t="s">
        <v>38</v>
      </c>
      <c r="B555" t="s">
        <v>12</v>
      </c>
      <c r="C555">
        <v>15.517241379310351</v>
      </c>
      <c r="D555">
        <v>16.379310344827591</v>
      </c>
      <c r="E555">
        <v>17.241379310344829</v>
      </c>
      <c r="F555">
        <v>2080</v>
      </c>
      <c r="G555" t="s">
        <v>164</v>
      </c>
      <c r="H555" t="s">
        <v>98</v>
      </c>
      <c r="I555" t="s">
        <v>100</v>
      </c>
      <c r="J555">
        <f t="shared" si="71"/>
        <v>0.86206896551724022</v>
      </c>
      <c r="K555">
        <f t="shared" si="72"/>
        <v>0.86206896551723844</v>
      </c>
      <c r="L555" t="str">
        <f>VLOOKUP(A555,Countries!$H$1:$J$43,3)</f>
        <v>2-Northern Europe</v>
      </c>
    </row>
    <row r="556" spans="1:12" x14ac:dyDescent="0.35">
      <c r="A556" t="s">
        <v>59</v>
      </c>
      <c r="B556" t="s">
        <v>12</v>
      </c>
      <c r="C556">
        <v>-27</v>
      </c>
      <c r="D556">
        <v>-15.5</v>
      </c>
      <c r="E556">
        <v>5</v>
      </c>
      <c r="F556">
        <v>2080</v>
      </c>
      <c r="G556" t="s">
        <v>164</v>
      </c>
      <c r="H556" t="s">
        <v>87</v>
      </c>
      <c r="I556" t="s">
        <v>88</v>
      </c>
      <c r="J556">
        <f t="shared" si="71"/>
        <v>11.5</v>
      </c>
      <c r="K556">
        <f t="shared" si="72"/>
        <v>20.5</v>
      </c>
      <c r="L556" t="str">
        <f>VLOOKUP(A556,Countries!$H$1:$J$43,3)</f>
        <v>4-Southern Europe</v>
      </c>
    </row>
    <row r="557" spans="1:12" x14ac:dyDescent="0.35">
      <c r="A557" t="s">
        <v>84</v>
      </c>
      <c r="B557" t="s">
        <v>12</v>
      </c>
      <c r="C557">
        <v>-8</v>
      </c>
      <c r="D557">
        <v>15.75</v>
      </c>
      <c r="E557">
        <v>33</v>
      </c>
      <c r="F557">
        <v>2080</v>
      </c>
      <c r="G557" t="s">
        <v>164</v>
      </c>
      <c r="H557" t="s">
        <v>87</v>
      </c>
      <c r="I557" t="s">
        <v>88</v>
      </c>
      <c r="J557">
        <f t="shared" si="71"/>
        <v>23.75</v>
      </c>
      <c r="K557">
        <f t="shared" si="72"/>
        <v>17.25</v>
      </c>
      <c r="L557" t="str">
        <f>VLOOKUP(A557,Countries!$H$1:$J$43,3)</f>
        <v>3-Central Europe</v>
      </c>
    </row>
    <row r="558" spans="1:12" x14ac:dyDescent="0.35">
      <c r="A558" t="s">
        <v>38</v>
      </c>
      <c r="B558" t="s">
        <v>12</v>
      </c>
      <c r="C558">
        <v>17.241379310344829</v>
      </c>
      <c r="D558">
        <v>17.241379310344829</v>
      </c>
      <c r="E558">
        <v>17.241379310344829</v>
      </c>
      <c r="F558">
        <v>2080</v>
      </c>
      <c r="G558" t="s">
        <v>79</v>
      </c>
      <c r="H558" t="s">
        <v>98</v>
      </c>
      <c r="I558" t="s">
        <v>100</v>
      </c>
      <c r="J558">
        <f t="shared" si="71"/>
        <v>0</v>
      </c>
      <c r="K558">
        <f t="shared" si="72"/>
        <v>0</v>
      </c>
      <c r="L558" t="str">
        <f>VLOOKUP(A558,Countries!$H$1:$J$43,3)</f>
        <v>2-Northern Europe</v>
      </c>
    </row>
    <row r="559" spans="1:12" x14ac:dyDescent="0.35">
      <c r="A559" t="s">
        <v>59</v>
      </c>
      <c r="B559" t="s">
        <v>17</v>
      </c>
      <c r="C559">
        <v>-12</v>
      </c>
      <c r="D559">
        <v>-6</v>
      </c>
      <c r="E559">
        <v>1</v>
      </c>
      <c r="F559">
        <v>2080</v>
      </c>
      <c r="G559" t="s">
        <v>164</v>
      </c>
      <c r="H559" t="s">
        <v>87</v>
      </c>
      <c r="I559" t="s">
        <v>88</v>
      </c>
      <c r="J559">
        <f t="shared" si="71"/>
        <v>6</v>
      </c>
      <c r="K559">
        <f t="shared" si="72"/>
        <v>7</v>
      </c>
      <c r="L559" t="str">
        <f>VLOOKUP(A559,Countries!$H$1:$J$43,3)</f>
        <v>4-Southern Europe</v>
      </c>
    </row>
    <row r="560" spans="1:12" x14ac:dyDescent="0.35">
      <c r="A560" t="s">
        <v>84</v>
      </c>
      <c r="B560" t="s">
        <v>17</v>
      </c>
      <c r="C560">
        <v>1</v>
      </c>
      <c r="D560">
        <v>12.125</v>
      </c>
      <c r="E560">
        <v>26</v>
      </c>
      <c r="F560">
        <v>2080</v>
      </c>
      <c r="G560" t="s">
        <v>164</v>
      </c>
      <c r="H560" t="s">
        <v>87</v>
      </c>
      <c r="I560" t="s">
        <v>88</v>
      </c>
      <c r="J560">
        <f t="shared" si="71"/>
        <v>11.125</v>
      </c>
      <c r="K560">
        <f t="shared" si="72"/>
        <v>13.875</v>
      </c>
      <c r="L560" t="str">
        <f>VLOOKUP(A560,Countries!$H$1:$J$43,3)</f>
        <v>3-Central Europe</v>
      </c>
    </row>
    <row r="561" spans="1:12" x14ac:dyDescent="0.35">
      <c r="A561" t="s">
        <v>38</v>
      </c>
      <c r="B561" t="s">
        <v>12</v>
      </c>
      <c r="C561">
        <v>17.241379310344829</v>
      </c>
      <c r="D561">
        <v>18.103448275862075</v>
      </c>
      <c r="E561">
        <v>18.96551724137932</v>
      </c>
      <c r="F561">
        <v>2050</v>
      </c>
      <c r="G561" t="s">
        <v>79</v>
      </c>
      <c r="H561" t="s">
        <v>98</v>
      </c>
      <c r="I561" t="s">
        <v>100</v>
      </c>
      <c r="J561">
        <f t="shared" si="71"/>
        <v>0.86206896551724554</v>
      </c>
      <c r="K561">
        <f t="shared" si="72"/>
        <v>0.86206896551724554</v>
      </c>
      <c r="L561" t="str">
        <f>VLOOKUP(A561,Countries!$H$1:$J$43,3)</f>
        <v>2-Northern Europe</v>
      </c>
    </row>
    <row r="562" spans="1:12" x14ac:dyDescent="0.35">
      <c r="A562" t="s">
        <v>59</v>
      </c>
      <c r="B562" t="s">
        <v>17</v>
      </c>
      <c r="C562">
        <v>-27</v>
      </c>
      <c r="D562">
        <v>-15.5</v>
      </c>
      <c r="E562">
        <v>5</v>
      </c>
      <c r="F562">
        <v>2080</v>
      </c>
      <c r="G562" t="s">
        <v>164</v>
      </c>
      <c r="H562" t="s">
        <v>87</v>
      </c>
      <c r="I562" t="s">
        <v>88</v>
      </c>
      <c r="J562">
        <f t="shared" si="71"/>
        <v>11.5</v>
      </c>
      <c r="K562">
        <f t="shared" si="72"/>
        <v>20.5</v>
      </c>
      <c r="L562" t="str">
        <f>VLOOKUP(A562,Countries!$H$1:$J$43,3)</f>
        <v>4-Southern Europe</v>
      </c>
    </row>
    <row r="563" spans="1:12" x14ac:dyDescent="0.35">
      <c r="A563" t="s">
        <v>84</v>
      </c>
      <c r="B563" t="s">
        <v>17</v>
      </c>
      <c r="C563">
        <v>-8</v>
      </c>
      <c r="D563">
        <v>15.75</v>
      </c>
      <c r="E563">
        <v>33</v>
      </c>
      <c r="F563">
        <v>2080</v>
      </c>
      <c r="G563" t="s">
        <v>164</v>
      </c>
      <c r="H563" t="s">
        <v>87</v>
      </c>
      <c r="I563" t="s">
        <v>88</v>
      </c>
      <c r="J563">
        <f t="shared" si="71"/>
        <v>23.75</v>
      </c>
      <c r="K563">
        <f t="shared" si="72"/>
        <v>17.25</v>
      </c>
      <c r="L563" t="str">
        <f>VLOOKUP(A563,Countries!$H$1:$J$43,3)</f>
        <v>3-Central Europe</v>
      </c>
    </row>
    <row r="564" spans="1:12" x14ac:dyDescent="0.35">
      <c r="A564" t="s">
        <v>38</v>
      </c>
      <c r="B564" t="s">
        <v>12</v>
      </c>
      <c r="C564">
        <v>14</v>
      </c>
      <c r="D564">
        <v>21.5</v>
      </c>
      <c r="E564">
        <v>29</v>
      </c>
      <c r="F564">
        <v>2080</v>
      </c>
      <c r="G564" t="s">
        <v>13</v>
      </c>
      <c r="H564" t="s">
        <v>21</v>
      </c>
      <c r="I564" t="s">
        <v>18</v>
      </c>
      <c r="J564">
        <f t="shared" si="71"/>
        <v>7.5</v>
      </c>
      <c r="K564">
        <f t="shared" si="72"/>
        <v>7.5</v>
      </c>
      <c r="L564" t="str">
        <f>VLOOKUP(A564,Countries!$H$1:$J$43,3)</f>
        <v>2-Northern Europe</v>
      </c>
    </row>
    <row r="565" spans="1:12" x14ac:dyDescent="0.35">
      <c r="A565" t="s">
        <v>38</v>
      </c>
      <c r="B565" t="s">
        <v>12</v>
      </c>
      <c r="C565">
        <v>-4.8172646452784287</v>
      </c>
      <c r="D565">
        <v>23.708818551964413</v>
      </c>
      <c r="E565">
        <v>96.855058538524617</v>
      </c>
      <c r="F565">
        <v>2050</v>
      </c>
      <c r="G565" t="s">
        <v>164</v>
      </c>
      <c r="H565" t="s">
        <v>166</v>
      </c>
      <c r="I565" t="s">
        <v>33</v>
      </c>
      <c r="J565">
        <f t="shared" si="71"/>
        <v>28.526083197242841</v>
      </c>
      <c r="K565">
        <f t="shared" si="72"/>
        <v>73.146239986560204</v>
      </c>
      <c r="L565" t="str">
        <f>VLOOKUP(A565,Countries!$H$1:$J$43,3)</f>
        <v>2-Northern Europe</v>
      </c>
    </row>
    <row r="566" spans="1:12" x14ac:dyDescent="0.35">
      <c r="A566" t="s">
        <v>39</v>
      </c>
      <c r="B566" t="s">
        <v>17</v>
      </c>
      <c r="C566">
        <v>0</v>
      </c>
      <c r="D566">
        <v>6</v>
      </c>
      <c r="E566">
        <v>12</v>
      </c>
      <c r="F566">
        <v>2080</v>
      </c>
      <c r="G566" t="s">
        <v>13</v>
      </c>
      <c r="H566" t="s">
        <v>21</v>
      </c>
      <c r="I566" t="s">
        <v>18</v>
      </c>
      <c r="J566">
        <f t="shared" si="71"/>
        <v>6</v>
      </c>
      <c r="K566">
        <f t="shared" si="72"/>
        <v>6</v>
      </c>
      <c r="L566" t="str">
        <f>VLOOKUP(A566,Countries!$H$1:$J$43,3)</f>
        <v>2-Northern Europe</v>
      </c>
    </row>
    <row r="567" spans="1:12" x14ac:dyDescent="0.35">
      <c r="A567" t="s">
        <v>44</v>
      </c>
      <c r="B567" t="s">
        <v>23</v>
      </c>
      <c r="C567">
        <v>-30.41712742236642</v>
      </c>
      <c r="D567">
        <v>-21.449909285211564</v>
      </c>
      <c r="E567">
        <v>-11.788698946757785</v>
      </c>
      <c r="F567">
        <v>2050</v>
      </c>
      <c r="G567" t="s">
        <v>164</v>
      </c>
      <c r="H567" t="s">
        <v>89</v>
      </c>
      <c r="I567" t="s">
        <v>90</v>
      </c>
      <c r="J567">
        <f t="shared" si="71"/>
        <v>8.9672181371548554</v>
      </c>
      <c r="K567">
        <f t="shared" si="72"/>
        <v>9.6612103384537793</v>
      </c>
      <c r="L567" t="str">
        <f>VLOOKUP(A567,Countries!$H$1:$J$43,3)</f>
        <v>3-Central Europe</v>
      </c>
    </row>
    <row r="568" spans="1:12" x14ac:dyDescent="0.35">
      <c r="A568" t="s">
        <v>42</v>
      </c>
      <c r="B568" t="s">
        <v>23</v>
      </c>
      <c r="C568">
        <v>-14.20048292191232</v>
      </c>
      <c r="D568">
        <v>-2.5143928234729227</v>
      </c>
      <c r="E568">
        <v>9.1943520582824849</v>
      </c>
      <c r="F568">
        <v>2050</v>
      </c>
      <c r="G568" t="s">
        <v>164</v>
      </c>
      <c r="H568" t="s">
        <v>89</v>
      </c>
      <c r="I568" t="s">
        <v>90</v>
      </c>
      <c r="J568">
        <f t="shared" si="71"/>
        <v>11.686090098439397</v>
      </c>
      <c r="K568">
        <f t="shared" si="72"/>
        <v>11.708744881755408</v>
      </c>
      <c r="L568" t="str">
        <f>VLOOKUP(A568,Countries!$H$1:$J$43,3)</f>
        <v>3-Central Europe</v>
      </c>
    </row>
    <row r="569" spans="1:12" x14ac:dyDescent="0.35">
      <c r="A569" t="s">
        <v>27</v>
      </c>
      <c r="B569" t="s">
        <v>23</v>
      </c>
      <c r="C569">
        <v>-23.258694485350212</v>
      </c>
      <c r="D569">
        <v>-12.542636091192078</v>
      </c>
      <c r="E569">
        <v>2.5873456378685709</v>
      </c>
      <c r="F569">
        <v>2050</v>
      </c>
      <c r="G569" t="s">
        <v>164</v>
      </c>
      <c r="H569" t="s">
        <v>89</v>
      </c>
      <c r="I569" t="s">
        <v>90</v>
      </c>
      <c r="J569">
        <f t="shared" si="71"/>
        <v>10.716058394158134</v>
      </c>
      <c r="K569">
        <f t="shared" si="72"/>
        <v>15.129981729060649</v>
      </c>
      <c r="L569" t="str">
        <f>VLOOKUP(A569,Countries!$H$1:$J$43,3)</f>
        <v>4-Southern Europe</v>
      </c>
    </row>
    <row r="570" spans="1:12" x14ac:dyDescent="0.35">
      <c r="A570" t="s">
        <v>39</v>
      </c>
      <c r="B570" t="s">
        <v>23</v>
      </c>
      <c r="C570">
        <v>11.384400703257011</v>
      </c>
      <c r="D570">
        <v>32.036358993679293</v>
      </c>
      <c r="E570">
        <v>57.594033306387601</v>
      </c>
      <c r="F570">
        <v>2050</v>
      </c>
      <c r="G570" t="s">
        <v>164</v>
      </c>
      <c r="H570" t="s">
        <v>166</v>
      </c>
      <c r="I570" t="s">
        <v>33</v>
      </c>
      <c r="J570">
        <f t="shared" si="71"/>
        <v>20.651958290422282</v>
      </c>
      <c r="K570">
        <f t="shared" si="72"/>
        <v>25.557674312708308</v>
      </c>
      <c r="L570" t="str">
        <f>VLOOKUP(A570,Countries!$H$1:$J$43,3)</f>
        <v>2-Northern Europe</v>
      </c>
    </row>
    <row r="571" spans="1:12" x14ac:dyDescent="0.35">
      <c r="A571" t="s">
        <v>39</v>
      </c>
      <c r="B571" t="s">
        <v>63</v>
      </c>
      <c r="C571">
        <v>6</v>
      </c>
      <c r="D571">
        <v>6</v>
      </c>
      <c r="E571">
        <v>6</v>
      </c>
      <c r="F571">
        <v>2020</v>
      </c>
      <c r="G571" t="s">
        <v>13</v>
      </c>
      <c r="H571" t="s">
        <v>21</v>
      </c>
      <c r="I571" t="s">
        <v>18</v>
      </c>
      <c r="J571">
        <f t="shared" si="71"/>
        <v>0</v>
      </c>
      <c r="K571">
        <f t="shared" si="72"/>
        <v>0</v>
      </c>
      <c r="L571" t="str">
        <f>VLOOKUP(A571,Countries!$H$1:$J$43,3)</f>
        <v>2-Northern Europe</v>
      </c>
    </row>
    <row r="572" spans="1:12" x14ac:dyDescent="0.35">
      <c r="A572" t="s">
        <v>39</v>
      </c>
      <c r="B572" t="s">
        <v>63</v>
      </c>
      <c r="C572">
        <v>3</v>
      </c>
      <c r="D572">
        <v>6</v>
      </c>
      <c r="E572">
        <v>9</v>
      </c>
      <c r="F572">
        <v>2080</v>
      </c>
      <c r="G572" t="s">
        <v>13</v>
      </c>
      <c r="H572" t="s">
        <v>21</v>
      </c>
      <c r="I572" t="s">
        <v>18</v>
      </c>
      <c r="J572">
        <f t="shared" si="71"/>
        <v>3</v>
      </c>
      <c r="K572">
        <f t="shared" si="72"/>
        <v>3</v>
      </c>
      <c r="L572" t="str">
        <f>VLOOKUP(A572,Countries!$H$1:$J$43,3)</f>
        <v>2-Northern Europe</v>
      </c>
    </row>
    <row r="573" spans="1:12" x14ac:dyDescent="0.35">
      <c r="A573" t="s">
        <v>44</v>
      </c>
      <c r="B573" t="s">
        <v>23</v>
      </c>
      <c r="C573">
        <v>-12.098043385793387</v>
      </c>
      <c r="D573">
        <v>-3.190705820023608</v>
      </c>
      <c r="E573">
        <v>6.8811144193959812</v>
      </c>
      <c r="F573">
        <v>2050</v>
      </c>
      <c r="G573" t="s">
        <v>164</v>
      </c>
      <c r="H573" t="s">
        <v>91</v>
      </c>
      <c r="I573" t="s">
        <v>90</v>
      </c>
      <c r="J573">
        <f t="shared" ref="J573:J636" si="73">D573-C573</f>
        <v>8.9073375657697795</v>
      </c>
      <c r="K573">
        <f t="shared" ref="K573:K636" si="74">E573-D573</f>
        <v>10.071820239419589</v>
      </c>
      <c r="L573" t="str">
        <f>VLOOKUP(A573,Countries!$H$1:$J$43,3)</f>
        <v>3-Central Europe</v>
      </c>
    </row>
    <row r="574" spans="1:12" x14ac:dyDescent="0.35">
      <c r="A574" t="s">
        <v>42</v>
      </c>
      <c r="B574" t="s">
        <v>23</v>
      </c>
      <c r="C574">
        <v>1.3212805002381034</v>
      </c>
      <c r="D574">
        <v>13.942209286008127</v>
      </c>
      <c r="E574">
        <v>22.752102905450091</v>
      </c>
      <c r="F574">
        <v>2050</v>
      </c>
      <c r="G574" t="s">
        <v>164</v>
      </c>
      <c r="H574" t="s">
        <v>91</v>
      </c>
      <c r="I574" t="s">
        <v>90</v>
      </c>
      <c r="J574">
        <f t="shared" si="73"/>
        <v>12.620928785770024</v>
      </c>
      <c r="K574">
        <f t="shared" si="74"/>
        <v>8.8098936194419633</v>
      </c>
      <c r="L574" t="str">
        <f>VLOOKUP(A574,Countries!$H$1:$J$43,3)</f>
        <v>3-Central Europe</v>
      </c>
    </row>
    <row r="575" spans="1:12" x14ac:dyDescent="0.35">
      <c r="A575" t="s">
        <v>27</v>
      </c>
      <c r="B575" t="s">
        <v>23</v>
      </c>
      <c r="C575">
        <v>-6.7558356180981827</v>
      </c>
      <c r="D575">
        <v>5.5034847198526506</v>
      </c>
      <c r="E575">
        <v>20.828632228395204</v>
      </c>
      <c r="F575">
        <v>2050</v>
      </c>
      <c r="G575" t="s">
        <v>164</v>
      </c>
      <c r="H575" t="s">
        <v>91</v>
      </c>
      <c r="I575" t="s">
        <v>90</v>
      </c>
      <c r="J575">
        <f t="shared" si="73"/>
        <v>12.259320337950832</v>
      </c>
      <c r="K575">
        <f t="shared" si="74"/>
        <v>15.325147508542553</v>
      </c>
      <c r="L575" t="str">
        <f>VLOOKUP(A575,Countries!$H$1:$J$43,3)</f>
        <v>4-Southern Europe</v>
      </c>
    </row>
    <row r="576" spans="1:12" x14ac:dyDescent="0.35">
      <c r="A576" t="s">
        <v>27</v>
      </c>
      <c r="B576" t="s">
        <v>92</v>
      </c>
      <c r="C576">
        <v>8.4558823529412503</v>
      </c>
      <c r="D576">
        <v>13.112745098039232</v>
      </c>
      <c r="E576">
        <v>17.279411764705888</v>
      </c>
      <c r="F576">
        <v>2050</v>
      </c>
      <c r="G576" t="s">
        <v>163</v>
      </c>
      <c r="H576" t="s">
        <v>93</v>
      </c>
      <c r="J576">
        <f t="shared" si="73"/>
        <v>4.6568627450979818</v>
      </c>
      <c r="K576">
        <f t="shared" si="74"/>
        <v>4.1666666666666554</v>
      </c>
      <c r="L576" t="str">
        <f>VLOOKUP(A576,Countries!$H$1:$J$43,3)</f>
        <v>4-Southern Europe</v>
      </c>
    </row>
    <row r="577" spans="1:12" x14ac:dyDescent="0.35">
      <c r="A577" t="s">
        <v>27</v>
      </c>
      <c r="B577" t="s">
        <v>92</v>
      </c>
      <c r="C577">
        <v>-5.5147058823529953</v>
      </c>
      <c r="D577">
        <v>0.49019607843137553</v>
      </c>
      <c r="E577">
        <v>4.779411764705924</v>
      </c>
      <c r="F577">
        <v>2050</v>
      </c>
      <c r="G577" t="s">
        <v>79</v>
      </c>
      <c r="H577" t="s">
        <v>93</v>
      </c>
      <c r="J577">
        <f t="shared" si="73"/>
        <v>6.0049019607843706</v>
      </c>
      <c r="K577">
        <f t="shared" si="74"/>
        <v>4.2892156862745487</v>
      </c>
      <c r="L577" t="str">
        <f>VLOOKUP(A577,Countries!$H$1:$J$43,3)</f>
        <v>4-Southern Europe</v>
      </c>
    </row>
    <row r="578" spans="1:12" x14ac:dyDescent="0.35">
      <c r="A578" t="s">
        <v>27</v>
      </c>
      <c r="B578" t="s">
        <v>92</v>
      </c>
      <c r="C578">
        <v>-12.867647058823492</v>
      </c>
      <c r="D578">
        <v>1.470588235294126</v>
      </c>
      <c r="E578">
        <v>11.02941176470582</v>
      </c>
      <c r="F578">
        <v>2080</v>
      </c>
      <c r="G578" t="s">
        <v>163</v>
      </c>
      <c r="H578" t="s">
        <v>93</v>
      </c>
      <c r="J578">
        <f t="shared" si="73"/>
        <v>14.338235294117618</v>
      </c>
      <c r="K578">
        <f t="shared" si="74"/>
        <v>9.5588235294116934</v>
      </c>
      <c r="L578" t="str">
        <f>VLOOKUP(A578,Countries!$H$1:$J$43,3)</f>
        <v>4-Southern Europe</v>
      </c>
    </row>
    <row r="579" spans="1:12" x14ac:dyDescent="0.35">
      <c r="A579" t="s">
        <v>27</v>
      </c>
      <c r="B579" t="s">
        <v>92</v>
      </c>
      <c r="C579">
        <v>-19.852941176470615</v>
      </c>
      <c r="D579">
        <v>-13.112745098039239</v>
      </c>
      <c r="E579">
        <v>-7.3529411764706651</v>
      </c>
      <c r="F579">
        <v>2080</v>
      </c>
      <c r="G579" t="s">
        <v>79</v>
      </c>
      <c r="H579" t="s">
        <v>93</v>
      </c>
      <c r="J579">
        <f t="shared" si="73"/>
        <v>6.7401960784313761</v>
      </c>
      <c r="K579">
        <f t="shared" si="74"/>
        <v>5.7598039215685741</v>
      </c>
      <c r="L579" t="str">
        <f>VLOOKUP(A579,Countries!$H$1:$J$43,3)</f>
        <v>4-Southern Europe</v>
      </c>
    </row>
    <row r="580" spans="1:12" x14ac:dyDescent="0.35">
      <c r="A580" t="s">
        <v>27</v>
      </c>
      <c r="B580" t="s">
        <v>17</v>
      </c>
      <c r="C580">
        <v>-82.522033898305096</v>
      </c>
      <c r="D580">
        <v>-60.677966101694928</v>
      </c>
      <c r="E580">
        <v>-38.833898305084759</v>
      </c>
      <c r="F580">
        <v>2050</v>
      </c>
      <c r="G580" t="s">
        <v>81</v>
      </c>
      <c r="H580" t="s">
        <v>75</v>
      </c>
      <c r="I580" t="s">
        <v>94</v>
      </c>
      <c r="J580">
        <f t="shared" si="73"/>
        <v>21.844067796610169</v>
      </c>
      <c r="K580">
        <f t="shared" si="74"/>
        <v>21.844067796610169</v>
      </c>
      <c r="L580" t="str">
        <f>VLOOKUP(A580,Countries!$H$1:$J$43,3)</f>
        <v>4-Southern Europe</v>
      </c>
    </row>
    <row r="581" spans="1:12" x14ac:dyDescent="0.35">
      <c r="A581" t="s">
        <v>27</v>
      </c>
      <c r="B581" t="s">
        <v>17</v>
      </c>
      <c r="C581">
        <v>-30.224857685009475</v>
      </c>
      <c r="D581">
        <v>-24.573055028462989</v>
      </c>
      <c r="E581">
        <v>-18.921252371916502</v>
      </c>
      <c r="F581">
        <v>2050</v>
      </c>
      <c r="G581" t="s">
        <v>81</v>
      </c>
      <c r="H581" t="s">
        <v>75</v>
      </c>
      <c r="I581" t="s">
        <v>95</v>
      </c>
      <c r="J581">
        <f t="shared" si="73"/>
        <v>5.6518026565464865</v>
      </c>
      <c r="K581">
        <f t="shared" si="74"/>
        <v>5.6518026565464865</v>
      </c>
      <c r="L581" t="str">
        <f>VLOOKUP(A581,Countries!$H$1:$J$43,3)</f>
        <v>4-Southern Europe</v>
      </c>
    </row>
    <row r="582" spans="1:12" x14ac:dyDescent="0.35">
      <c r="A582" t="s">
        <v>27</v>
      </c>
      <c r="B582" t="s">
        <v>17</v>
      </c>
      <c r="C582">
        <v>-26.295025728987991</v>
      </c>
      <c r="D582">
        <v>-25.042881646655228</v>
      </c>
      <c r="E582">
        <v>-23.790737564322466</v>
      </c>
      <c r="F582">
        <v>2050</v>
      </c>
      <c r="G582" t="s">
        <v>81</v>
      </c>
      <c r="H582" t="s">
        <v>75</v>
      </c>
      <c r="I582" t="s">
        <v>96</v>
      </c>
      <c r="J582">
        <f t="shared" si="73"/>
        <v>1.2521440823327623</v>
      </c>
      <c r="K582">
        <f t="shared" si="74"/>
        <v>1.2521440823327623</v>
      </c>
      <c r="L582" t="str">
        <f>VLOOKUP(A582,Countries!$H$1:$J$43,3)</f>
        <v>4-Southern Europe</v>
      </c>
    </row>
    <row r="583" spans="1:12" x14ac:dyDescent="0.35">
      <c r="A583" t="s">
        <v>27</v>
      </c>
      <c r="B583" t="s">
        <v>17</v>
      </c>
      <c r="C583">
        <v>-19.272881355932203</v>
      </c>
      <c r="D583">
        <v>-14.067796610169491</v>
      </c>
      <c r="E583">
        <v>-8.8627118644067799</v>
      </c>
      <c r="F583">
        <v>2050</v>
      </c>
      <c r="G583" t="s">
        <v>97</v>
      </c>
      <c r="H583" t="s">
        <v>75</v>
      </c>
      <c r="I583" t="s">
        <v>94</v>
      </c>
      <c r="J583">
        <f t="shared" si="73"/>
        <v>5.2050847457627114</v>
      </c>
      <c r="K583">
        <f t="shared" si="74"/>
        <v>5.2050847457627114</v>
      </c>
      <c r="L583" t="str">
        <f>VLOOKUP(A583,Countries!$H$1:$J$43,3)</f>
        <v>4-Southern Europe</v>
      </c>
    </row>
    <row r="584" spans="1:12" x14ac:dyDescent="0.35">
      <c r="A584" t="s">
        <v>27</v>
      </c>
      <c r="B584" t="s">
        <v>17</v>
      </c>
      <c r="C584">
        <v>-9.2049335863377557</v>
      </c>
      <c r="D584">
        <v>-7.3055028462998068</v>
      </c>
      <c r="E584">
        <v>-5.4060721062618571</v>
      </c>
      <c r="F584">
        <v>2050</v>
      </c>
      <c r="G584" t="s">
        <v>97</v>
      </c>
      <c r="H584" t="s">
        <v>75</v>
      </c>
      <c r="I584" t="s">
        <v>95</v>
      </c>
      <c r="J584">
        <f t="shared" si="73"/>
        <v>1.8994307400379489</v>
      </c>
      <c r="K584">
        <f t="shared" si="74"/>
        <v>1.8994307400379498</v>
      </c>
      <c r="L584" t="str">
        <f>VLOOKUP(A584,Countries!$H$1:$J$43,3)</f>
        <v>4-Southern Europe</v>
      </c>
    </row>
    <row r="585" spans="1:12" x14ac:dyDescent="0.35">
      <c r="A585" t="s">
        <v>27</v>
      </c>
      <c r="B585" t="s">
        <v>17</v>
      </c>
      <c r="C585">
        <v>-15.171526586620919</v>
      </c>
      <c r="D585">
        <v>-12.435677530017147</v>
      </c>
      <c r="E585">
        <v>-9.6998284734133744</v>
      </c>
      <c r="F585">
        <v>2050</v>
      </c>
      <c r="G585" t="s">
        <v>97</v>
      </c>
      <c r="H585" t="s">
        <v>75</v>
      </c>
      <c r="I585" t="s">
        <v>96</v>
      </c>
      <c r="J585">
        <f t="shared" si="73"/>
        <v>2.7358490566037723</v>
      </c>
      <c r="K585">
        <f t="shared" si="74"/>
        <v>2.7358490566037723</v>
      </c>
      <c r="L585" t="str">
        <f>VLOOKUP(A585,Countries!$H$1:$J$43,3)</f>
        <v>4-Southern Europe</v>
      </c>
    </row>
    <row r="586" spans="1:12" x14ac:dyDescent="0.35">
      <c r="A586" t="s">
        <v>27</v>
      </c>
      <c r="B586" t="s">
        <v>17</v>
      </c>
      <c r="C586">
        <v>45.2593220338983</v>
      </c>
      <c r="D586">
        <v>65.593220338983045</v>
      </c>
      <c r="E586">
        <v>85.927118644067789</v>
      </c>
      <c r="F586">
        <v>2050</v>
      </c>
      <c r="G586" t="s">
        <v>163</v>
      </c>
      <c r="H586" t="s">
        <v>75</v>
      </c>
      <c r="I586" t="s">
        <v>94</v>
      </c>
      <c r="J586">
        <f t="shared" si="73"/>
        <v>20.333898305084745</v>
      </c>
      <c r="K586">
        <f t="shared" si="74"/>
        <v>20.333898305084745</v>
      </c>
      <c r="L586" t="str">
        <f>VLOOKUP(A586,Countries!$H$1:$J$43,3)</f>
        <v>4-Southern Europe</v>
      </c>
    </row>
    <row r="587" spans="1:12" x14ac:dyDescent="0.35">
      <c r="A587" t="s">
        <v>27</v>
      </c>
      <c r="B587" t="s">
        <v>17</v>
      </c>
      <c r="C587">
        <v>10.603415559772309</v>
      </c>
      <c r="D587">
        <v>12.049335863377623</v>
      </c>
      <c r="E587">
        <v>13.495256166982937</v>
      </c>
      <c r="F587">
        <v>2050</v>
      </c>
      <c r="G587" t="s">
        <v>163</v>
      </c>
      <c r="H587" t="s">
        <v>75</v>
      </c>
      <c r="I587" t="s">
        <v>95</v>
      </c>
      <c r="J587">
        <f t="shared" si="73"/>
        <v>1.4459203036053143</v>
      </c>
      <c r="K587">
        <f t="shared" si="74"/>
        <v>1.4459203036053143</v>
      </c>
      <c r="L587" t="str">
        <f>VLOOKUP(A587,Countries!$H$1:$J$43,3)</f>
        <v>4-Southern Europe</v>
      </c>
    </row>
    <row r="588" spans="1:12" x14ac:dyDescent="0.35">
      <c r="A588" t="s">
        <v>27</v>
      </c>
      <c r="B588" t="s">
        <v>17</v>
      </c>
      <c r="C588">
        <v>2.7015437392795856</v>
      </c>
      <c r="D588">
        <v>3.0017152658662063</v>
      </c>
      <c r="E588">
        <v>3.301886792452827</v>
      </c>
      <c r="F588">
        <v>2050</v>
      </c>
      <c r="G588" t="s">
        <v>163</v>
      </c>
      <c r="H588" t="s">
        <v>75</v>
      </c>
      <c r="I588" t="s">
        <v>96</v>
      </c>
      <c r="J588">
        <f t="shared" si="73"/>
        <v>0.30017152658662072</v>
      </c>
      <c r="K588">
        <f t="shared" si="74"/>
        <v>0.30017152658662072</v>
      </c>
      <c r="L588" t="str">
        <f>VLOOKUP(A588,Countries!$H$1:$J$43,3)</f>
        <v>4-Southern Europe</v>
      </c>
    </row>
    <row r="589" spans="1:12" x14ac:dyDescent="0.35">
      <c r="A589" t="s">
        <v>27</v>
      </c>
      <c r="B589" t="s">
        <v>17</v>
      </c>
      <c r="C589">
        <v>68.386440677966107</v>
      </c>
      <c r="D589">
        <v>88.813559322033896</v>
      </c>
      <c r="E589">
        <v>109.24067796610169</v>
      </c>
      <c r="F589">
        <v>2050</v>
      </c>
      <c r="G589" t="s">
        <v>164</v>
      </c>
      <c r="H589" t="s">
        <v>75</v>
      </c>
      <c r="I589" t="s">
        <v>94</v>
      </c>
      <c r="J589">
        <f t="shared" si="73"/>
        <v>20.427118644067789</v>
      </c>
      <c r="K589">
        <f t="shared" si="74"/>
        <v>20.427118644067789</v>
      </c>
      <c r="L589" t="str">
        <f>VLOOKUP(A589,Countries!$H$1:$J$43,3)</f>
        <v>4-Southern Europe</v>
      </c>
    </row>
    <row r="590" spans="1:12" x14ac:dyDescent="0.35">
      <c r="A590" t="s">
        <v>27</v>
      </c>
      <c r="B590" t="s">
        <v>17</v>
      </c>
      <c r="C590">
        <v>13.149905123339666</v>
      </c>
      <c r="D590">
        <v>14.61100569259963</v>
      </c>
      <c r="E590">
        <v>16.072106261859592</v>
      </c>
      <c r="F590">
        <v>2050</v>
      </c>
      <c r="G590" t="s">
        <v>164</v>
      </c>
      <c r="H590" t="s">
        <v>75</v>
      </c>
      <c r="I590" t="s">
        <v>95</v>
      </c>
      <c r="J590">
        <f t="shared" si="73"/>
        <v>1.4611005692599637</v>
      </c>
      <c r="K590">
        <f t="shared" si="74"/>
        <v>1.4611005692599619</v>
      </c>
      <c r="L590" t="str">
        <f>VLOOKUP(A590,Countries!$H$1:$J$43,3)</f>
        <v>4-Southern Europe</v>
      </c>
    </row>
    <row r="591" spans="1:12" x14ac:dyDescent="0.35">
      <c r="A591" t="s">
        <v>27</v>
      </c>
      <c r="B591" t="s">
        <v>17</v>
      </c>
      <c r="C591">
        <v>3.2418524871355059</v>
      </c>
      <c r="D591">
        <v>3.6020583190394508</v>
      </c>
      <c r="E591">
        <v>3.9622641509433958</v>
      </c>
      <c r="F591">
        <v>2050</v>
      </c>
      <c r="G591" t="s">
        <v>164</v>
      </c>
      <c r="H591" t="s">
        <v>75</v>
      </c>
      <c r="I591" t="s">
        <v>96</v>
      </c>
      <c r="J591">
        <f t="shared" si="73"/>
        <v>0.36020583190394495</v>
      </c>
      <c r="K591">
        <f t="shared" si="74"/>
        <v>0.36020583190394495</v>
      </c>
      <c r="L591" t="str">
        <f>VLOOKUP(A591,Countries!$H$1:$J$43,3)</f>
        <v>4-Southern Europe</v>
      </c>
    </row>
    <row r="592" spans="1:12" x14ac:dyDescent="0.35">
      <c r="A592" t="s">
        <v>27</v>
      </c>
      <c r="B592" t="s">
        <v>17</v>
      </c>
      <c r="C592">
        <v>-24.057627118644078</v>
      </c>
      <c r="D592">
        <v>-15.932203389830516</v>
      </c>
      <c r="E592">
        <v>-7.806779661016952</v>
      </c>
      <c r="F592">
        <v>2050</v>
      </c>
      <c r="G592" t="s">
        <v>79</v>
      </c>
      <c r="H592" t="s">
        <v>75</v>
      </c>
      <c r="I592" t="s">
        <v>94</v>
      </c>
      <c r="J592">
        <f t="shared" si="73"/>
        <v>8.125423728813562</v>
      </c>
      <c r="K592">
        <f t="shared" si="74"/>
        <v>8.1254237288135638</v>
      </c>
      <c r="L592" t="str">
        <f>VLOOKUP(A592,Countries!$H$1:$J$43,3)</f>
        <v>4-Southern Europe</v>
      </c>
    </row>
    <row r="593" spans="1:12" x14ac:dyDescent="0.35">
      <c r="A593" t="s">
        <v>27</v>
      </c>
      <c r="B593" t="s">
        <v>17</v>
      </c>
      <c r="C593">
        <v>8.4535104364326497</v>
      </c>
      <c r="D593">
        <v>10.436432637571173</v>
      </c>
      <c r="E593">
        <v>12.419354838709696</v>
      </c>
      <c r="F593">
        <v>2050</v>
      </c>
      <c r="G593" t="s">
        <v>79</v>
      </c>
      <c r="H593" t="s">
        <v>75</v>
      </c>
      <c r="I593" t="s">
        <v>95</v>
      </c>
      <c r="J593">
        <f t="shared" si="73"/>
        <v>1.982922201138523</v>
      </c>
      <c r="K593">
        <f t="shared" si="74"/>
        <v>1.982922201138523</v>
      </c>
      <c r="L593" t="str">
        <f>VLOOKUP(A593,Countries!$H$1:$J$43,3)</f>
        <v>4-Southern Europe</v>
      </c>
    </row>
    <row r="594" spans="1:12" x14ac:dyDescent="0.35">
      <c r="A594" t="s">
        <v>27</v>
      </c>
      <c r="B594" t="s">
        <v>17</v>
      </c>
      <c r="C594">
        <v>3.8799313893653489</v>
      </c>
      <c r="D594">
        <v>4.4596912521440792</v>
      </c>
      <c r="E594">
        <v>5.0394511149228096</v>
      </c>
      <c r="F594">
        <v>2050</v>
      </c>
      <c r="G594" t="s">
        <v>79</v>
      </c>
      <c r="H594" t="s">
        <v>75</v>
      </c>
      <c r="I594" t="s">
        <v>96</v>
      </c>
      <c r="J594">
        <f t="shared" si="73"/>
        <v>0.57975986277873037</v>
      </c>
      <c r="K594">
        <f t="shared" si="74"/>
        <v>0.57975986277873037</v>
      </c>
      <c r="L594" t="str">
        <f>VLOOKUP(A594,Countries!$H$1:$J$43,3)</f>
        <v>4-Southern Europe</v>
      </c>
    </row>
    <row r="595" spans="1:12" x14ac:dyDescent="0.35">
      <c r="A595" t="s">
        <v>39</v>
      </c>
      <c r="B595" t="s">
        <v>63</v>
      </c>
      <c r="C595">
        <v>6</v>
      </c>
      <c r="D595">
        <v>7.5</v>
      </c>
      <c r="E595">
        <v>9</v>
      </c>
      <c r="F595">
        <v>2050</v>
      </c>
      <c r="G595" t="s">
        <v>13</v>
      </c>
      <c r="H595" t="s">
        <v>21</v>
      </c>
      <c r="I595" t="s">
        <v>18</v>
      </c>
      <c r="J595">
        <f t="shared" si="73"/>
        <v>1.5</v>
      </c>
      <c r="K595">
        <f t="shared" si="74"/>
        <v>1.5</v>
      </c>
      <c r="L595" t="str">
        <f>VLOOKUP(A595,Countries!$H$1:$J$43,3)</f>
        <v>2-Northern Europe</v>
      </c>
    </row>
    <row r="596" spans="1:12" x14ac:dyDescent="0.35">
      <c r="A596" t="s">
        <v>39</v>
      </c>
      <c r="B596" t="s">
        <v>12</v>
      </c>
      <c r="C596">
        <v>7</v>
      </c>
      <c r="D596">
        <v>7.5</v>
      </c>
      <c r="E596">
        <v>8</v>
      </c>
      <c r="F596">
        <v>2020</v>
      </c>
      <c r="G596" t="s">
        <v>13</v>
      </c>
      <c r="H596" t="s">
        <v>21</v>
      </c>
      <c r="I596" t="s">
        <v>18</v>
      </c>
      <c r="J596">
        <f t="shared" si="73"/>
        <v>0.5</v>
      </c>
      <c r="K596">
        <f t="shared" si="74"/>
        <v>0.5</v>
      </c>
      <c r="L596" t="str">
        <f>VLOOKUP(A596,Countries!$H$1:$J$43,3)</f>
        <v>2-Northern Europe</v>
      </c>
    </row>
    <row r="597" spans="1:12" x14ac:dyDescent="0.35">
      <c r="A597" t="s">
        <v>39</v>
      </c>
      <c r="B597" t="s">
        <v>12</v>
      </c>
      <c r="C597">
        <v>9</v>
      </c>
      <c r="D597">
        <v>11.5</v>
      </c>
      <c r="E597">
        <v>14</v>
      </c>
      <c r="F597">
        <v>2080</v>
      </c>
      <c r="G597" t="s">
        <v>13</v>
      </c>
      <c r="H597" t="s">
        <v>21</v>
      </c>
      <c r="I597" t="s">
        <v>18</v>
      </c>
      <c r="J597">
        <f t="shared" si="73"/>
        <v>2.5</v>
      </c>
      <c r="K597">
        <f t="shared" si="74"/>
        <v>2.5</v>
      </c>
      <c r="L597" t="str">
        <f>VLOOKUP(A597,Countries!$H$1:$J$43,3)</f>
        <v>2-Northern Europe</v>
      </c>
    </row>
    <row r="598" spans="1:12" x14ac:dyDescent="0.35">
      <c r="A598" t="s">
        <v>39</v>
      </c>
      <c r="B598" t="s">
        <v>12</v>
      </c>
      <c r="C598">
        <v>11</v>
      </c>
      <c r="D598">
        <v>12.5</v>
      </c>
      <c r="E598">
        <v>14</v>
      </c>
      <c r="F598">
        <v>2050</v>
      </c>
      <c r="G598" t="s">
        <v>13</v>
      </c>
      <c r="H598" t="s">
        <v>21</v>
      </c>
      <c r="I598" t="s">
        <v>18</v>
      </c>
      <c r="J598">
        <f t="shared" si="73"/>
        <v>1.5</v>
      </c>
      <c r="K598">
        <f t="shared" si="74"/>
        <v>1.5</v>
      </c>
      <c r="L598" t="str">
        <f>VLOOKUP(A598,Countries!$H$1:$J$43,3)</f>
        <v>2-Northern Europe</v>
      </c>
    </row>
    <row r="599" spans="1:12" x14ac:dyDescent="0.35">
      <c r="A599" t="s">
        <v>39</v>
      </c>
      <c r="B599" t="s">
        <v>12</v>
      </c>
      <c r="C599">
        <v>32.35878078786363</v>
      </c>
      <c r="D599">
        <v>68.715888485400995</v>
      </c>
      <c r="E599">
        <v>164.23255528705468</v>
      </c>
      <c r="F599">
        <v>2050</v>
      </c>
      <c r="G599" t="s">
        <v>164</v>
      </c>
      <c r="H599" t="s">
        <v>166</v>
      </c>
      <c r="I599" t="s">
        <v>33</v>
      </c>
      <c r="J599">
        <f t="shared" si="73"/>
        <v>36.357107697537366</v>
      </c>
      <c r="K599">
        <f t="shared" si="74"/>
        <v>95.516666801653685</v>
      </c>
      <c r="L599" t="str">
        <f>VLOOKUP(A599,Countries!$H$1:$J$43,3)</f>
        <v>2-Northern Europe</v>
      </c>
    </row>
    <row r="600" spans="1:12" x14ac:dyDescent="0.35">
      <c r="A600" t="s">
        <v>41</v>
      </c>
      <c r="B600" t="s">
        <v>15</v>
      </c>
      <c r="C600">
        <v>-21.549078292696809</v>
      </c>
      <c r="D600">
        <v>-21.549078292696809</v>
      </c>
      <c r="E600">
        <v>-21.549078292696809</v>
      </c>
      <c r="F600">
        <v>2080</v>
      </c>
      <c r="G600" t="s">
        <v>111</v>
      </c>
      <c r="H600" t="s">
        <v>113</v>
      </c>
      <c r="I600" t="s">
        <v>114</v>
      </c>
      <c r="J600">
        <f t="shared" si="73"/>
        <v>0</v>
      </c>
      <c r="K600">
        <f t="shared" si="74"/>
        <v>0</v>
      </c>
      <c r="L600" t="str">
        <f>VLOOKUP(A600,Countries!$H$1:$J$43,3)</f>
        <v>2-Northern Europe</v>
      </c>
    </row>
    <row r="601" spans="1:12" x14ac:dyDescent="0.35">
      <c r="A601" t="s">
        <v>41</v>
      </c>
      <c r="B601" t="s">
        <v>15</v>
      </c>
      <c r="C601">
        <v>-1.8977448195665567</v>
      </c>
      <c r="D601">
        <v>-1.8977448195665567</v>
      </c>
      <c r="E601">
        <v>-1.8977448195665567</v>
      </c>
      <c r="F601">
        <v>2080</v>
      </c>
      <c r="G601" t="s">
        <v>111</v>
      </c>
      <c r="H601" t="s">
        <v>113</v>
      </c>
      <c r="I601" t="s">
        <v>115</v>
      </c>
      <c r="J601">
        <f t="shared" si="73"/>
        <v>0</v>
      </c>
      <c r="K601">
        <f t="shared" si="74"/>
        <v>0</v>
      </c>
      <c r="L601" t="str">
        <f>VLOOKUP(A601,Countries!$H$1:$J$43,3)</f>
        <v>2-Northern Europe</v>
      </c>
    </row>
    <row r="602" spans="1:12" x14ac:dyDescent="0.35">
      <c r="A602" t="s">
        <v>41</v>
      </c>
      <c r="B602" t="s">
        <v>15</v>
      </c>
      <c r="C602">
        <v>9.0083306327087644</v>
      </c>
      <c r="D602">
        <v>9.0083306327087644</v>
      </c>
      <c r="E602">
        <v>9.0083306327087644</v>
      </c>
      <c r="F602">
        <v>2080</v>
      </c>
      <c r="G602" t="s">
        <v>111</v>
      </c>
      <c r="H602" t="s">
        <v>113</v>
      </c>
      <c r="I602" t="s">
        <v>116</v>
      </c>
      <c r="J602">
        <f t="shared" si="73"/>
        <v>0</v>
      </c>
      <c r="K602">
        <f t="shared" si="74"/>
        <v>0</v>
      </c>
      <c r="L602" t="str">
        <f>VLOOKUP(A602,Countries!$H$1:$J$43,3)</f>
        <v>2-Northern Europe</v>
      </c>
    </row>
    <row r="603" spans="1:12" x14ac:dyDescent="0.35">
      <c r="A603" t="s">
        <v>41</v>
      </c>
      <c r="B603" t="s">
        <v>15</v>
      </c>
      <c r="C603">
        <v>-20.689655172413808</v>
      </c>
      <c r="D603">
        <v>13.417696878257399</v>
      </c>
      <c r="E603">
        <v>30.17241379310342</v>
      </c>
      <c r="F603">
        <v>2050</v>
      </c>
      <c r="G603" t="s">
        <v>111</v>
      </c>
      <c r="H603" t="s">
        <v>21</v>
      </c>
      <c r="I603" s="2" t="s">
        <v>18</v>
      </c>
      <c r="J603">
        <f t="shared" si="73"/>
        <v>34.10735205067121</v>
      </c>
      <c r="K603">
        <f t="shared" si="74"/>
        <v>16.754716914846021</v>
      </c>
      <c r="L603" t="str">
        <f>VLOOKUP(A603,Countries!$H$1:$J$43,3)</f>
        <v>2-Northern Europe</v>
      </c>
    </row>
    <row r="604" spans="1:12" x14ac:dyDescent="0.35">
      <c r="A604" t="s">
        <v>41</v>
      </c>
      <c r="B604" t="s">
        <v>15</v>
      </c>
      <c r="C604">
        <v>28.977066931010238</v>
      </c>
      <c r="D604">
        <v>28.977066931010238</v>
      </c>
      <c r="E604">
        <v>28.977066931010238</v>
      </c>
      <c r="F604">
        <v>2080</v>
      </c>
      <c r="G604" t="s">
        <v>111</v>
      </c>
      <c r="H604" t="s">
        <v>113</v>
      </c>
      <c r="I604" t="s">
        <v>117</v>
      </c>
      <c r="J604">
        <f t="shared" si="73"/>
        <v>0</v>
      </c>
      <c r="K604">
        <f t="shared" si="74"/>
        <v>0</v>
      </c>
      <c r="L604" t="str">
        <f>VLOOKUP(A604,Countries!$H$1:$J$43,3)</f>
        <v>2-Northern Europe</v>
      </c>
    </row>
    <row r="605" spans="1:12" x14ac:dyDescent="0.35">
      <c r="A605" t="s">
        <v>41</v>
      </c>
      <c r="B605" t="s">
        <v>15</v>
      </c>
      <c r="C605">
        <v>42.857142857142854</v>
      </c>
      <c r="D605">
        <v>47.951034806374416</v>
      </c>
      <c r="E605">
        <v>69.565217391304358</v>
      </c>
      <c r="F605">
        <v>2020</v>
      </c>
      <c r="G605" t="s">
        <v>111</v>
      </c>
      <c r="H605" t="s">
        <v>166</v>
      </c>
      <c r="I605" t="s">
        <v>18</v>
      </c>
      <c r="J605">
        <f t="shared" si="73"/>
        <v>5.093891949231562</v>
      </c>
      <c r="K605">
        <f t="shared" si="74"/>
        <v>21.614182584929942</v>
      </c>
      <c r="L605" t="str">
        <f>VLOOKUP(A605,Countries!$H$1:$J$43,3)</f>
        <v>2-Northern Europe</v>
      </c>
    </row>
    <row r="606" spans="1:12" x14ac:dyDescent="0.35">
      <c r="A606" t="s">
        <v>41</v>
      </c>
      <c r="B606" t="s">
        <v>15</v>
      </c>
      <c r="C606">
        <v>82.857142857142861</v>
      </c>
      <c r="D606">
        <v>95.928116497140749</v>
      </c>
      <c r="E606">
        <v>130.43478260869566</v>
      </c>
      <c r="F606">
        <v>2050</v>
      </c>
      <c r="G606" t="s">
        <v>111</v>
      </c>
      <c r="H606" t="s">
        <v>166</v>
      </c>
      <c r="I606" t="s">
        <v>18</v>
      </c>
      <c r="J606">
        <f t="shared" si="73"/>
        <v>13.070973639997888</v>
      </c>
      <c r="K606">
        <f t="shared" si="74"/>
        <v>34.506666111554907</v>
      </c>
      <c r="L606" t="str">
        <f>VLOOKUP(A606,Countries!$H$1:$J$43,3)</f>
        <v>2-Northern Europe</v>
      </c>
    </row>
    <row r="607" spans="1:12" x14ac:dyDescent="0.35">
      <c r="A607" t="s">
        <v>41</v>
      </c>
      <c r="B607" t="s">
        <v>15</v>
      </c>
      <c r="C607">
        <v>140</v>
      </c>
      <c r="D607">
        <v>172.79848171152523</v>
      </c>
      <c r="E607">
        <v>221.73913043478265</v>
      </c>
      <c r="F607">
        <v>2080</v>
      </c>
      <c r="G607" t="s">
        <v>111</v>
      </c>
      <c r="H607" t="s">
        <v>166</v>
      </c>
      <c r="I607" t="s">
        <v>18</v>
      </c>
      <c r="J607">
        <f t="shared" si="73"/>
        <v>32.798481711525227</v>
      </c>
      <c r="K607">
        <f t="shared" si="74"/>
        <v>48.940648723257425</v>
      </c>
      <c r="L607" t="str">
        <f>VLOOKUP(A607,Countries!$H$1:$J$43,3)</f>
        <v>2-Northern Europe</v>
      </c>
    </row>
    <row r="608" spans="1:12" x14ac:dyDescent="0.35">
      <c r="A608" t="s">
        <v>41</v>
      </c>
      <c r="B608" t="s">
        <v>23</v>
      </c>
      <c r="C608">
        <v>-7.5825957309319083</v>
      </c>
      <c r="D608">
        <v>21.858276855289787</v>
      </c>
      <c r="E608">
        <v>83.459185988543183</v>
      </c>
      <c r="F608">
        <v>2050</v>
      </c>
      <c r="G608" t="s">
        <v>164</v>
      </c>
      <c r="H608" t="s">
        <v>166</v>
      </c>
      <c r="I608" t="s">
        <v>33</v>
      </c>
      <c r="J608">
        <f t="shared" si="73"/>
        <v>29.440872586221694</v>
      </c>
      <c r="K608">
        <f t="shared" si="74"/>
        <v>61.600909133253396</v>
      </c>
      <c r="L608" t="str">
        <f>VLOOKUP(A608,Countries!$H$1:$J$43,3)</f>
        <v>2-Northern Europe</v>
      </c>
    </row>
    <row r="609" spans="1:12" x14ac:dyDescent="0.35">
      <c r="A609" t="s">
        <v>41</v>
      </c>
      <c r="B609" t="s">
        <v>23</v>
      </c>
      <c r="C609">
        <v>22.407167929059678</v>
      </c>
      <c r="D609">
        <v>27.158480105863831</v>
      </c>
      <c r="E609">
        <v>32.937730038309383</v>
      </c>
      <c r="F609">
        <v>2050</v>
      </c>
      <c r="G609" t="s">
        <v>164</v>
      </c>
      <c r="H609" t="s">
        <v>89</v>
      </c>
      <c r="I609" t="s">
        <v>90</v>
      </c>
      <c r="J609">
        <f t="shared" si="73"/>
        <v>4.7513121768041522</v>
      </c>
      <c r="K609">
        <f t="shared" si="74"/>
        <v>5.779249932445552</v>
      </c>
      <c r="L609" t="str">
        <f>VLOOKUP(A609,Countries!$H$1:$J$43,3)</f>
        <v>2-Northern Europe</v>
      </c>
    </row>
    <row r="610" spans="1:12" x14ac:dyDescent="0.35">
      <c r="A610" t="s">
        <v>41</v>
      </c>
      <c r="B610" t="s">
        <v>23</v>
      </c>
      <c r="C610">
        <v>27.493233395793819</v>
      </c>
      <c r="D610">
        <v>36.763295171391448</v>
      </c>
      <c r="E610">
        <v>42.526166714611598</v>
      </c>
      <c r="F610">
        <v>2050</v>
      </c>
      <c r="G610" t="s">
        <v>164</v>
      </c>
      <c r="H610" t="s">
        <v>91</v>
      </c>
      <c r="I610" t="s">
        <v>90</v>
      </c>
      <c r="J610">
        <f t="shared" si="73"/>
        <v>9.2700617755976289</v>
      </c>
      <c r="K610">
        <f t="shared" si="74"/>
        <v>5.7628715432201503</v>
      </c>
      <c r="L610" t="str">
        <f>VLOOKUP(A610,Countries!$H$1:$J$43,3)</f>
        <v>2-Northern Europe</v>
      </c>
    </row>
    <row r="611" spans="1:12" x14ac:dyDescent="0.35">
      <c r="A611" t="s">
        <v>41</v>
      </c>
      <c r="B611" t="s">
        <v>62</v>
      </c>
      <c r="C611">
        <v>52.380952380952387</v>
      </c>
      <c r="D611">
        <v>112.34064736009474</v>
      </c>
      <c r="E611">
        <v>341.66666666666663</v>
      </c>
      <c r="F611">
        <v>2020</v>
      </c>
      <c r="G611" t="s">
        <v>111</v>
      </c>
      <c r="H611" t="s">
        <v>166</v>
      </c>
      <c r="I611" t="s">
        <v>18</v>
      </c>
      <c r="J611">
        <f t="shared" si="73"/>
        <v>59.959694979142348</v>
      </c>
      <c r="K611">
        <f t="shared" si="74"/>
        <v>229.32601930657188</v>
      </c>
      <c r="L611" t="str">
        <f>VLOOKUP(A611,Countries!$H$1:$J$43,3)</f>
        <v>2-Northern Europe</v>
      </c>
    </row>
    <row r="612" spans="1:12" x14ac:dyDescent="0.35">
      <c r="A612" t="s">
        <v>41</v>
      </c>
      <c r="B612" t="s">
        <v>62</v>
      </c>
      <c r="C612">
        <v>111.62790697674419</v>
      </c>
      <c r="D612">
        <v>206.65785508282065</v>
      </c>
      <c r="E612">
        <v>591.66666666666674</v>
      </c>
      <c r="F612">
        <v>2050</v>
      </c>
      <c r="G612" t="s">
        <v>111</v>
      </c>
      <c r="H612" t="s">
        <v>166</v>
      </c>
      <c r="I612" t="s">
        <v>18</v>
      </c>
      <c r="J612">
        <f t="shared" si="73"/>
        <v>95.029948106076461</v>
      </c>
      <c r="K612">
        <f t="shared" si="74"/>
        <v>385.00881158384607</v>
      </c>
      <c r="L612" t="str">
        <f>VLOOKUP(A612,Countries!$H$1:$J$43,3)</f>
        <v>2-Northern Europe</v>
      </c>
    </row>
    <row r="613" spans="1:12" x14ac:dyDescent="0.35">
      <c r="A613" t="s">
        <v>41</v>
      </c>
      <c r="B613" t="s">
        <v>12</v>
      </c>
      <c r="C613">
        <v>10</v>
      </c>
      <c r="D613">
        <v>10</v>
      </c>
      <c r="E613">
        <v>10</v>
      </c>
      <c r="F613">
        <v>2020</v>
      </c>
      <c r="G613" t="s">
        <v>13</v>
      </c>
      <c r="H613" t="s">
        <v>21</v>
      </c>
      <c r="I613" t="s">
        <v>18</v>
      </c>
      <c r="J613">
        <f t="shared" si="73"/>
        <v>0</v>
      </c>
      <c r="K613">
        <f t="shared" si="74"/>
        <v>0</v>
      </c>
      <c r="L613" t="str">
        <f>VLOOKUP(A613,Countries!$H$1:$J$43,3)</f>
        <v>2-Northern Europe</v>
      </c>
    </row>
    <row r="614" spans="1:12" x14ac:dyDescent="0.35">
      <c r="A614" t="s">
        <v>41</v>
      </c>
      <c r="B614" t="s">
        <v>12</v>
      </c>
      <c r="C614">
        <v>14</v>
      </c>
      <c r="D614">
        <v>15.5</v>
      </c>
      <c r="E614">
        <v>17</v>
      </c>
      <c r="F614">
        <v>2050</v>
      </c>
      <c r="G614" t="s">
        <v>13</v>
      </c>
      <c r="H614" t="s">
        <v>21</v>
      </c>
      <c r="I614" t="s">
        <v>18</v>
      </c>
      <c r="J614">
        <f t="shared" si="73"/>
        <v>1.5</v>
      </c>
      <c r="K614">
        <f t="shared" si="74"/>
        <v>1.5</v>
      </c>
      <c r="L614" t="str">
        <f>VLOOKUP(A614,Countries!$H$1:$J$43,3)</f>
        <v>2-Northern Europe</v>
      </c>
    </row>
    <row r="615" spans="1:12" x14ac:dyDescent="0.35">
      <c r="A615" t="s">
        <v>41</v>
      </c>
      <c r="B615" t="s">
        <v>12</v>
      </c>
      <c r="C615">
        <v>14</v>
      </c>
      <c r="D615">
        <v>15.5</v>
      </c>
      <c r="E615">
        <v>17</v>
      </c>
      <c r="F615">
        <v>2080</v>
      </c>
      <c r="G615" t="s">
        <v>13</v>
      </c>
      <c r="H615" t="s">
        <v>21</v>
      </c>
      <c r="I615" t="s">
        <v>18</v>
      </c>
      <c r="J615">
        <f t="shared" si="73"/>
        <v>1.5</v>
      </c>
      <c r="K615">
        <f t="shared" si="74"/>
        <v>1.5</v>
      </c>
      <c r="L615" t="str">
        <f>VLOOKUP(A615,Countries!$H$1:$J$43,3)</f>
        <v>2-Northern Europe</v>
      </c>
    </row>
    <row r="616" spans="1:12" x14ac:dyDescent="0.35">
      <c r="A616" t="s">
        <v>41</v>
      </c>
      <c r="B616" t="s">
        <v>12</v>
      </c>
      <c r="C616">
        <v>-3.1591740429158417</v>
      </c>
      <c r="D616">
        <v>23.515867564189467</v>
      </c>
      <c r="E616">
        <v>93.539984201351842</v>
      </c>
      <c r="F616">
        <v>2050</v>
      </c>
      <c r="G616" t="s">
        <v>164</v>
      </c>
      <c r="H616" t="s">
        <v>166</v>
      </c>
      <c r="I616" t="s">
        <v>33</v>
      </c>
      <c r="J616">
        <f t="shared" si="73"/>
        <v>26.675041607105307</v>
      </c>
      <c r="K616">
        <f t="shared" si="74"/>
        <v>70.024116637162379</v>
      </c>
      <c r="L616" t="str">
        <f>VLOOKUP(A616,Countries!$H$1:$J$43,3)</f>
        <v>2-Northern Europe</v>
      </c>
    </row>
    <row r="617" spans="1:12" x14ac:dyDescent="0.35">
      <c r="A617" t="s">
        <v>41</v>
      </c>
      <c r="B617" t="s">
        <v>12</v>
      </c>
      <c r="C617">
        <v>36.538461538461526</v>
      </c>
      <c r="D617">
        <v>37.262116385015538</v>
      </c>
      <c r="E617">
        <v>38.77551020408162</v>
      </c>
      <c r="F617">
        <v>2020</v>
      </c>
      <c r="G617" t="s">
        <v>111</v>
      </c>
      <c r="H617" t="s">
        <v>166</v>
      </c>
      <c r="I617" t="s">
        <v>61</v>
      </c>
      <c r="J617">
        <f t="shared" si="73"/>
        <v>0.72365484655401247</v>
      </c>
      <c r="K617">
        <f t="shared" si="74"/>
        <v>1.5133938190660814</v>
      </c>
      <c r="L617" t="str">
        <f>VLOOKUP(A617,Countries!$H$1:$J$43,3)</f>
        <v>2-Northern Europe</v>
      </c>
    </row>
    <row r="618" spans="1:12" x14ac:dyDescent="0.35">
      <c r="A618" t="s">
        <v>41</v>
      </c>
      <c r="B618" t="s">
        <v>12</v>
      </c>
      <c r="C618">
        <v>72.549019607843164</v>
      </c>
      <c r="D618">
        <v>75.005002000800317</v>
      </c>
      <c r="E618">
        <v>77.551020408163239</v>
      </c>
      <c r="F618">
        <v>2050</v>
      </c>
      <c r="G618" t="s">
        <v>111</v>
      </c>
      <c r="H618" t="s">
        <v>166</v>
      </c>
      <c r="I618" t="s">
        <v>61</v>
      </c>
      <c r="J618">
        <f t="shared" si="73"/>
        <v>2.4559823929571536</v>
      </c>
      <c r="K618">
        <f t="shared" si="74"/>
        <v>2.5460184073629222</v>
      </c>
      <c r="L618" t="str">
        <f>VLOOKUP(A618,Countries!$H$1:$J$43,3)</f>
        <v>2-Northern Europe</v>
      </c>
    </row>
    <row r="619" spans="1:12" x14ac:dyDescent="0.35">
      <c r="A619" t="s">
        <v>41</v>
      </c>
      <c r="B619" t="s">
        <v>12</v>
      </c>
      <c r="C619">
        <v>67.857142857142875</v>
      </c>
      <c r="D619">
        <v>108.10921836783905</v>
      </c>
      <c r="E619">
        <v>263.63636363636363</v>
      </c>
      <c r="F619">
        <v>2020</v>
      </c>
      <c r="G619" t="s">
        <v>111</v>
      </c>
      <c r="H619" t="s">
        <v>166</v>
      </c>
      <c r="I619" t="s">
        <v>60</v>
      </c>
      <c r="J619">
        <f t="shared" si="73"/>
        <v>40.252075510696173</v>
      </c>
      <c r="K619">
        <f t="shared" si="74"/>
        <v>155.52714526852458</v>
      </c>
      <c r="L619" t="str">
        <f>VLOOKUP(A619,Countries!$H$1:$J$43,3)</f>
        <v>2-Northern Europe</v>
      </c>
    </row>
    <row r="620" spans="1:12" x14ac:dyDescent="0.35">
      <c r="A620" t="s">
        <v>41</v>
      </c>
      <c r="B620" t="s">
        <v>12</v>
      </c>
      <c r="C620">
        <v>142.85714285714286</v>
      </c>
      <c r="D620">
        <v>210.0024975024975</v>
      </c>
      <c r="E620">
        <v>454.5454545454545</v>
      </c>
      <c r="F620">
        <v>2050</v>
      </c>
      <c r="G620" t="s">
        <v>111</v>
      </c>
      <c r="H620" t="s">
        <v>166</v>
      </c>
      <c r="I620" t="s">
        <v>60</v>
      </c>
      <c r="J620">
        <f t="shared" si="73"/>
        <v>67.145354645354644</v>
      </c>
      <c r="K620">
        <f t="shared" si="74"/>
        <v>244.542957042957</v>
      </c>
      <c r="L620" t="str">
        <f>VLOOKUP(A620,Countries!$H$1:$J$43,3)</f>
        <v>2-Northern Europe</v>
      </c>
    </row>
    <row r="621" spans="1:12" x14ac:dyDescent="0.35">
      <c r="A621" t="s">
        <v>45</v>
      </c>
      <c r="B621" t="s">
        <v>17</v>
      </c>
      <c r="C621">
        <v>13</v>
      </c>
      <c r="D621">
        <v>13.5</v>
      </c>
      <c r="E621">
        <v>14</v>
      </c>
      <c r="F621">
        <v>2020</v>
      </c>
      <c r="G621" t="s">
        <v>13</v>
      </c>
      <c r="H621" t="s">
        <v>21</v>
      </c>
      <c r="I621" t="s">
        <v>18</v>
      </c>
      <c r="J621">
        <f t="shared" si="73"/>
        <v>0.5</v>
      </c>
      <c r="K621">
        <f t="shared" si="74"/>
        <v>0.5</v>
      </c>
      <c r="L621" t="str">
        <f>VLOOKUP(A621,Countries!$H$1:$J$43,3)</f>
        <v>2-Northern Europe</v>
      </c>
    </row>
    <row r="622" spans="1:12" x14ac:dyDescent="0.35">
      <c r="A622" t="s">
        <v>45</v>
      </c>
      <c r="B622" t="s">
        <v>17</v>
      </c>
      <c r="C622">
        <v>23</v>
      </c>
      <c r="D622">
        <v>26</v>
      </c>
      <c r="E622">
        <v>29</v>
      </c>
      <c r="F622">
        <v>2050</v>
      </c>
      <c r="G622" t="s">
        <v>13</v>
      </c>
      <c r="H622" t="s">
        <v>21</v>
      </c>
      <c r="I622" t="s">
        <v>18</v>
      </c>
      <c r="J622">
        <f t="shared" si="73"/>
        <v>3</v>
      </c>
      <c r="K622">
        <f t="shared" si="74"/>
        <v>3</v>
      </c>
      <c r="L622" t="str">
        <f>VLOOKUP(A622,Countries!$H$1:$J$43,3)</f>
        <v>2-Northern Europe</v>
      </c>
    </row>
    <row r="623" spans="1:12" x14ac:dyDescent="0.35">
      <c r="A623" t="s">
        <v>45</v>
      </c>
      <c r="B623" t="s">
        <v>17</v>
      </c>
      <c r="C623">
        <v>31</v>
      </c>
      <c r="D623">
        <v>44.5</v>
      </c>
      <c r="E623">
        <v>58</v>
      </c>
      <c r="F623">
        <v>2080</v>
      </c>
      <c r="G623" t="s">
        <v>13</v>
      </c>
      <c r="H623" t="s">
        <v>21</v>
      </c>
      <c r="I623" t="s">
        <v>18</v>
      </c>
      <c r="J623">
        <f t="shared" si="73"/>
        <v>13.5</v>
      </c>
      <c r="K623">
        <f t="shared" si="74"/>
        <v>13.5</v>
      </c>
      <c r="L623" t="str">
        <f>VLOOKUP(A623,Countries!$H$1:$J$43,3)</f>
        <v>2-Northern Europe</v>
      </c>
    </row>
    <row r="624" spans="1:12" x14ac:dyDescent="0.35">
      <c r="A624" t="s">
        <v>45</v>
      </c>
      <c r="B624" t="s">
        <v>23</v>
      </c>
      <c r="C624">
        <v>-0.10337607475630081</v>
      </c>
      <c r="D624">
        <v>30.108545671252884</v>
      </c>
      <c r="E624">
        <v>93.872684751462231</v>
      </c>
      <c r="F624">
        <v>2050</v>
      </c>
      <c r="G624" t="s">
        <v>164</v>
      </c>
      <c r="H624" t="s">
        <v>166</v>
      </c>
      <c r="I624" t="s">
        <v>33</v>
      </c>
      <c r="J624">
        <f t="shared" si="73"/>
        <v>30.211921746009185</v>
      </c>
      <c r="K624">
        <f t="shared" si="74"/>
        <v>63.764139080209347</v>
      </c>
      <c r="L624" t="str">
        <f>VLOOKUP(A624,Countries!$H$1:$J$43,3)</f>
        <v>2-Northern Europe</v>
      </c>
    </row>
    <row r="625" spans="1:12" x14ac:dyDescent="0.35">
      <c r="A625" t="s">
        <v>45</v>
      </c>
      <c r="B625" t="s">
        <v>63</v>
      </c>
      <c r="C625">
        <v>10</v>
      </c>
      <c r="D625">
        <v>11</v>
      </c>
      <c r="E625">
        <v>12</v>
      </c>
      <c r="F625">
        <v>2020</v>
      </c>
      <c r="G625" t="s">
        <v>13</v>
      </c>
      <c r="H625" t="s">
        <v>21</v>
      </c>
      <c r="I625" t="s">
        <v>18</v>
      </c>
      <c r="J625">
        <f t="shared" si="73"/>
        <v>1</v>
      </c>
      <c r="K625">
        <f t="shared" si="74"/>
        <v>1</v>
      </c>
      <c r="L625" t="str">
        <f>VLOOKUP(A625,Countries!$H$1:$J$43,3)</f>
        <v>2-Northern Europe</v>
      </c>
    </row>
    <row r="626" spans="1:12" x14ac:dyDescent="0.35">
      <c r="A626" t="s">
        <v>45</v>
      </c>
      <c r="B626" t="s">
        <v>63</v>
      </c>
      <c r="C626">
        <v>13</v>
      </c>
      <c r="D626">
        <v>15.5</v>
      </c>
      <c r="E626">
        <v>18</v>
      </c>
      <c r="F626">
        <v>2050</v>
      </c>
      <c r="G626" t="s">
        <v>13</v>
      </c>
      <c r="H626" t="s">
        <v>21</v>
      </c>
      <c r="I626" t="s">
        <v>18</v>
      </c>
      <c r="J626">
        <f t="shared" si="73"/>
        <v>2.5</v>
      </c>
      <c r="K626">
        <f t="shared" si="74"/>
        <v>2.5</v>
      </c>
      <c r="L626" t="str">
        <f>VLOOKUP(A626,Countries!$H$1:$J$43,3)</f>
        <v>2-Northern Europe</v>
      </c>
    </row>
    <row r="627" spans="1:12" x14ac:dyDescent="0.35">
      <c r="A627" t="s">
        <v>45</v>
      </c>
      <c r="B627" t="s">
        <v>63</v>
      </c>
      <c r="C627">
        <v>13</v>
      </c>
      <c r="D627">
        <v>20</v>
      </c>
      <c r="E627">
        <v>27</v>
      </c>
      <c r="F627">
        <v>2080</v>
      </c>
      <c r="G627" t="s">
        <v>13</v>
      </c>
      <c r="H627" t="s">
        <v>21</v>
      </c>
      <c r="I627" t="s">
        <v>18</v>
      </c>
      <c r="J627">
        <f t="shared" si="73"/>
        <v>7</v>
      </c>
      <c r="K627">
        <f t="shared" si="74"/>
        <v>7</v>
      </c>
      <c r="L627" t="str">
        <f>VLOOKUP(A627,Countries!$H$1:$J$43,3)</f>
        <v>2-Northern Europe</v>
      </c>
    </row>
    <row r="628" spans="1:12" x14ac:dyDescent="0.35">
      <c r="A628" t="s">
        <v>45</v>
      </c>
      <c r="B628" t="s">
        <v>12</v>
      </c>
      <c r="C628">
        <v>9</v>
      </c>
      <c r="D628">
        <v>10</v>
      </c>
      <c r="E628">
        <v>11</v>
      </c>
      <c r="F628">
        <v>2020</v>
      </c>
      <c r="G628" t="s">
        <v>13</v>
      </c>
      <c r="H628" t="s">
        <v>21</v>
      </c>
      <c r="I628" t="s">
        <v>18</v>
      </c>
      <c r="J628">
        <f t="shared" si="73"/>
        <v>1</v>
      </c>
      <c r="K628">
        <f t="shared" si="74"/>
        <v>1</v>
      </c>
      <c r="L628" t="str">
        <f>VLOOKUP(A628,Countries!$H$1:$J$43,3)</f>
        <v>2-Northern Europe</v>
      </c>
    </row>
    <row r="629" spans="1:12" x14ac:dyDescent="0.35">
      <c r="A629" t="s">
        <v>45</v>
      </c>
      <c r="B629" t="s">
        <v>12</v>
      </c>
      <c r="C629">
        <v>14</v>
      </c>
      <c r="D629">
        <v>16</v>
      </c>
      <c r="E629">
        <v>18</v>
      </c>
      <c r="F629">
        <v>2050</v>
      </c>
      <c r="G629" t="s">
        <v>13</v>
      </c>
      <c r="H629" t="s">
        <v>21</v>
      </c>
      <c r="I629" t="s">
        <v>18</v>
      </c>
      <c r="J629">
        <f t="shared" si="73"/>
        <v>2</v>
      </c>
      <c r="K629">
        <f t="shared" si="74"/>
        <v>2</v>
      </c>
      <c r="L629" t="str">
        <f>VLOOKUP(A629,Countries!$H$1:$J$43,3)</f>
        <v>2-Northern Europe</v>
      </c>
    </row>
    <row r="630" spans="1:12" x14ac:dyDescent="0.35">
      <c r="A630" t="s">
        <v>45</v>
      </c>
      <c r="B630" t="s">
        <v>12</v>
      </c>
      <c r="C630">
        <v>16</v>
      </c>
      <c r="D630">
        <v>24.5</v>
      </c>
      <c r="E630">
        <v>33</v>
      </c>
      <c r="F630">
        <v>2080</v>
      </c>
      <c r="G630" t="s">
        <v>13</v>
      </c>
      <c r="H630" t="s">
        <v>21</v>
      </c>
      <c r="I630" t="s">
        <v>18</v>
      </c>
      <c r="J630">
        <f t="shared" si="73"/>
        <v>8.5</v>
      </c>
      <c r="K630">
        <f t="shared" si="74"/>
        <v>8.5</v>
      </c>
      <c r="L630" t="str">
        <f>VLOOKUP(A630,Countries!$H$1:$J$43,3)</f>
        <v>2-Northern Europe</v>
      </c>
    </row>
    <row r="631" spans="1:12" x14ac:dyDescent="0.35">
      <c r="A631" t="s">
        <v>45</v>
      </c>
      <c r="B631" t="s">
        <v>12</v>
      </c>
      <c r="C631">
        <v>-1.0948464893497734</v>
      </c>
      <c r="D631">
        <v>26.074344055210357</v>
      </c>
      <c r="E631">
        <v>96.130718423339289</v>
      </c>
      <c r="F631">
        <v>2050</v>
      </c>
      <c r="G631" t="s">
        <v>164</v>
      </c>
      <c r="H631" t="s">
        <v>166</v>
      </c>
      <c r="I631" t="s">
        <v>33</v>
      </c>
      <c r="J631">
        <f t="shared" si="73"/>
        <v>27.169190544560131</v>
      </c>
      <c r="K631">
        <f t="shared" si="74"/>
        <v>70.056374368128928</v>
      </c>
      <c r="L631" t="str">
        <f>VLOOKUP(A631,Countries!$H$1:$J$43,3)</f>
        <v>2-Northern Europe</v>
      </c>
    </row>
    <row r="632" spans="1:12" x14ac:dyDescent="0.35">
      <c r="A632" t="s">
        <v>48</v>
      </c>
      <c r="B632" t="s">
        <v>17</v>
      </c>
      <c r="C632">
        <v>2</v>
      </c>
      <c r="D632">
        <v>3.5</v>
      </c>
      <c r="E632">
        <v>5</v>
      </c>
      <c r="F632">
        <v>2050</v>
      </c>
      <c r="G632" t="s">
        <v>13</v>
      </c>
      <c r="H632" t="s">
        <v>21</v>
      </c>
      <c r="I632" t="s">
        <v>18</v>
      </c>
      <c r="J632">
        <f t="shared" si="73"/>
        <v>1.5</v>
      </c>
      <c r="K632">
        <f t="shared" si="74"/>
        <v>1.5</v>
      </c>
      <c r="L632" t="str">
        <f>VLOOKUP(A632,Countries!$H$1:$J$43,3)</f>
        <v>2-Northern Europe</v>
      </c>
    </row>
    <row r="633" spans="1:12" x14ac:dyDescent="0.35">
      <c r="A633" t="s">
        <v>48</v>
      </c>
      <c r="B633" t="s">
        <v>17</v>
      </c>
      <c r="C633">
        <v>4</v>
      </c>
      <c r="D633">
        <v>9</v>
      </c>
      <c r="E633">
        <v>14</v>
      </c>
      <c r="F633">
        <v>2080</v>
      </c>
      <c r="G633" t="s">
        <v>13</v>
      </c>
      <c r="H633" t="s">
        <v>21</v>
      </c>
      <c r="I633" t="s">
        <v>18</v>
      </c>
      <c r="J633">
        <f t="shared" si="73"/>
        <v>5</v>
      </c>
      <c r="K633">
        <f t="shared" si="74"/>
        <v>5</v>
      </c>
      <c r="L633" t="str">
        <f>VLOOKUP(A633,Countries!$H$1:$J$43,3)</f>
        <v>2-Northern Europe</v>
      </c>
    </row>
    <row r="634" spans="1:12" x14ac:dyDescent="0.35">
      <c r="A634" t="s">
        <v>48</v>
      </c>
      <c r="B634" t="s">
        <v>23</v>
      </c>
      <c r="C634">
        <v>2.1013948914365455</v>
      </c>
      <c r="D634">
        <v>21.247418507559086</v>
      </c>
      <c r="E634">
        <v>44.954086337328306</v>
      </c>
      <c r="F634">
        <v>2050</v>
      </c>
      <c r="G634" t="s">
        <v>164</v>
      </c>
      <c r="H634" t="s">
        <v>166</v>
      </c>
      <c r="I634" t="s">
        <v>33</v>
      </c>
      <c r="J634">
        <f t="shared" si="73"/>
        <v>19.146023616122541</v>
      </c>
      <c r="K634">
        <f t="shared" si="74"/>
        <v>23.70666782976922</v>
      </c>
      <c r="L634" t="str">
        <f>VLOOKUP(A634,Countries!$H$1:$J$43,3)</f>
        <v>2-Northern Europe</v>
      </c>
    </row>
    <row r="635" spans="1:12" x14ac:dyDescent="0.35">
      <c r="A635" t="s">
        <v>48</v>
      </c>
      <c r="B635" t="s">
        <v>63</v>
      </c>
      <c r="C635">
        <v>6</v>
      </c>
      <c r="D635">
        <v>6</v>
      </c>
      <c r="E635">
        <v>6</v>
      </c>
      <c r="F635">
        <v>2020</v>
      </c>
      <c r="G635" t="s">
        <v>13</v>
      </c>
      <c r="H635" t="s">
        <v>21</v>
      </c>
      <c r="I635" t="s">
        <v>18</v>
      </c>
      <c r="J635">
        <f t="shared" si="73"/>
        <v>0</v>
      </c>
      <c r="K635">
        <f t="shared" si="74"/>
        <v>0</v>
      </c>
      <c r="L635" t="str">
        <f>VLOOKUP(A635,Countries!$H$1:$J$43,3)</f>
        <v>2-Northern Europe</v>
      </c>
    </row>
    <row r="636" spans="1:12" x14ac:dyDescent="0.35">
      <c r="A636" t="s">
        <v>48</v>
      </c>
      <c r="B636" t="s">
        <v>63</v>
      </c>
      <c r="C636">
        <v>3</v>
      </c>
      <c r="D636">
        <v>6.5</v>
      </c>
      <c r="E636">
        <v>10</v>
      </c>
      <c r="F636">
        <v>2080</v>
      </c>
      <c r="G636" t="s">
        <v>13</v>
      </c>
      <c r="H636" t="s">
        <v>21</v>
      </c>
      <c r="I636" t="s">
        <v>18</v>
      </c>
      <c r="J636">
        <f t="shared" si="73"/>
        <v>3.5</v>
      </c>
      <c r="K636">
        <f t="shared" si="74"/>
        <v>3.5</v>
      </c>
      <c r="L636" t="str">
        <f>VLOOKUP(A636,Countries!$H$1:$J$43,3)</f>
        <v>2-Northern Europe</v>
      </c>
    </row>
    <row r="637" spans="1:12" x14ac:dyDescent="0.35">
      <c r="A637" t="s">
        <v>48</v>
      </c>
      <c r="B637" t="s">
        <v>63</v>
      </c>
      <c r="C637">
        <v>6</v>
      </c>
      <c r="D637">
        <v>8</v>
      </c>
      <c r="E637">
        <v>10</v>
      </c>
      <c r="F637">
        <v>2050</v>
      </c>
      <c r="G637" t="s">
        <v>13</v>
      </c>
      <c r="H637" t="s">
        <v>21</v>
      </c>
      <c r="I637" t="s">
        <v>18</v>
      </c>
      <c r="J637">
        <f t="shared" ref="J637:J700" si="75">D637-C637</f>
        <v>2</v>
      </c>
      <c r="K637">
        <f t="shared" ref="K637:K700" si="76">E637-D637</f>
        <v>2</v>
      </c>
      <c r="L637" t="str">
        <f>VLOOKUP(A637,Countries!$H$1:$J$43,3)</f>
        <v>2-Northern Europe</v>
      </c>
    </row>
    <row r="638" spans="1:12" x14ac:dyDescent="0.35">
      <c r="A638" t="s">
        <v>48</v>
      </c>
      <c r="B638" t="s">
        <v>12</v>
      </c>
      <c r="C638">
        <v>5</v>
      </c>
      <c r="D638">
        <v>5</v>
      </c>
      <c r="E638">
        <v>5</v>
      </c>
      <c r="F638">
        <v>2020</v>
      </c>
      <c r="G638" t="s">
        <v>13</v>
      </c>
      <c r="H638" t="s">
        <v>21</v>
      </c>
      <c r="I638" t="s">
        <v>18</v>
      </c>
      <c r="J638">
        <f t="shared" si="75"/>
        <v>0</v>
      </c>
      <c r="K638">
        <f t="shared" si="76"/>
        <v>0</v>
      </c>
      <c r="L638" t="str">
        <f>VLOOKUP(A638,Countries!$H$1:$J$43,3)</f>
        <v>2-Northern Europe</v>
      </c>
    </row>
    <row r="639" spans="1:12" x14ac:dyDescent="0.35">
      <c r="A639" t="s">
        <v>48</v>
      </c>
      <c r="B639" t="s">
        <v>12</v>
      </c>
      <c r="C639">
        <v>9</v>
      </c>
      <c r="D639">
        <v>10.5</v>
      </c>
      <c r="E639">
        <v>12</v>
      </c>
      <c r="F639">
        <v>2050</v>
      </c>
      <c r="G639" t="s">
        <v>13</v>
      </c>
      <c r="H639" t="s">
        <v>21</v>
      </c>
      <c r="I639" t="s">
        <v>18</v>
      </c>
      <c r="J639">
        <f t="shared" si="75"/>
        <v>1.5</v>
      </c>
      <c r="K639">
        <f t="shared" si="76"/>
        <v>1.5</v>
      </c>
      <c r="L639" t="str">
        <f>VLOOKUP(A639,Countries!$H$1:$J$43,3)</f>
        <v>2-Northern Europe</v>
      </c>
    </row>
    <row r="640" spans="1:12" x14ac:dyDescent="0.35">
      <c r="A640" t="s">
        <v>48</v>
      </c>
      <c r="B640" t="s">
        <v>12</v>
      </c>
      <c r="C640">
        <v>9</v>
      </c>
      <c r="D640">
        <v>15</v>
      </c>
      <c r="E640">
        <v>21</v>
      </c>
      <c r="F640">
        <v>2080</v>
      </c>
      <c r="G640" t="s">
        <v>13</v>
      </c>
      <c r="H640" t="s">
        <v>21</v>
      </c>
      <c r="I640" t="s">
        <v>18</v>
      </c>
      <c r="J640">
        <f t="shared" si="75"/>
        <v>6</v>
      </c>
      <c r="K640">
        <f t="shared" si="76"/>
        <v>6</v>
      </c>
      <c r="L640" t="str">
        <f>VLOOKUP(A640,Countries!$H$1:$J$43,3)</f>
        <v>2-Northern Europe</v>
      </c>
    </row>
    <row r="641" spans="1:12" x14ac:dyDescent="0.35">
      <c r="A641" t="s">
        <v>48</v>
      </c>
      <c r="B641" t="s">
        <v>12</v>
      </c>
      <c r="C641">
        <v>4.5923668378825218</v>
      </c>
      <c r="D641">
        <v>33.529167362970107</v>
      </c>
      <c r="E641">
        <v>109.39530923046357</v>
      </c>
      <c r="F641">
        <v>2050</v>
      </c>
      <c r="G641" t="s">
        <v>164</v>
      </c>
      <c r="H641" t="s">
        <v>166</v>
      </c>
      <c r="I641" t="s">
        <v>33</v>
      </c>
      <c r="J641">
        <f t="shared" si="75"/>
        <v>28.936800525087584</v>
      </c>
      <c r="K641">
        <f t="shared" si="76"/>
        <v>75.866141867493468</v>
      </c>
      <c r="L641" t="str">
        <f>VLOOKUP(A641,Countries!$H$1:$J$43,3)</f>
        <v>2-Northern Europe</v>
      </c>
    </row>
    <row r="642" spans="1:12" x14ac:dyDescent="0.35">
      <c r="A642" t="s">
        <v>46</v>
      </c>
      <c r="B642" t="s">
        <v>17</v>
      </c>
      <c r="C642">
        <v>0</v>
      </c>
      <c r="D642">
        <v>2.5</v>
      </c>
      <c r="E642">
        <v>5</v>
      </c>
      <c r="F642">
        <v>2050</v>
      </c>
      <c r="G642" t="s">
        <v>13</v>
      </c>
      <c r="H642" t="s">
        <v>21</v>
      </c>
      <c r="I642" t="s">
        <v>18</v>
      </c>
      <c r="J642">
        <f t="shared" si="75"/>
        <v>2.5</v>
      </c>
      <c r="K642">
        <f t="shared" si="76"/>
        <v>2.5</v>
      </c>
      <c r="L642" t="str">
        <f>VLOOKUP(A642,Countries!$H$1:$J$43,3)</f>
        <v>2-Northern Europe</v>
      </c>
    </row>
    <row r="643" spans="1:12" x14ac:dyDescent="0.35">
      <c r="A643" t="s">
        <v>46</v>
      </c>
      <c r="B643" t="s">
        <v>17</v>
      </c>
      <c r="C643">
        <v>4</v>
      </c>
      <c r="D643">
        <v>5</v>
      </c>
      <c r="E643">
        <v>6</v>
      </c>
      <c r="F643">
        <v>2080</v>
      </c>
      <c r="G643" t="s">
        <v>13</v>
      </c>
      <c r="H643" t="s">
        <v>21</v>
      </c>
      <c r="I643" t="s">
        <v>18</v>
      </c>
      <c r="J643">
        <f t="shared" si="75"/>
        <v>1</v>
      </c>
      <c r="K643">
        <f t="shared" si="76"/>
        <v>1</v>
      </c>
      <c r="L643" t="str">
        <f>VLOOKUP(A643,Countries!$H$1:$J$43,3)</f>
        <v>2-Northern Europe</v>
      </c>
    </row>
    <row r="644" spans="1:12" x14ac:dyDescent="0.35">
      <c r="A644" t="s">
        <v>46</v>
      </c>
      <c r="B644" t="s">
        <v>23</v>
      </c>
      <c r="C644">
        <v>0.96640861157903013</v>
      </c>
      <c r="D644">
        <v>25.050467771266607</v>
      </c>
      <c r="E644">
        <v>42.64092480606179</v>
      </c>
      <c r="F644">
        <v>2050</v>
      </c>
      <c r="G644" t="s">
        <v>164</v>
      </c>
      <c r="H644" t="s">
        <v>166</v>
      </c>
      <c r="I644" t="s">
        <v>33</v>
      </c>
      <c r="J644">
        <f t="shared" si="75"/>
        <v>24.084059159687577</v>
      </c>
      <c r="K644">
        <f t="shared" si="76"/>
        <v>17.590457034795183</v>
      </c>
      <c r="L644" t="str">
        <f>VLOOKUP(A644,Countries!$H$1:$J$43,3)</f>
        <v>2-Northern Europe</v>
      </c>
    </row>
    <row r="645" spans="1:12" x14ac:dyDescent="0.35">
      <c r="A645" t="s">
        <v>46</v>
      </c>
      <c r="B645" t="s">
        <v>12</v>
      </c>
      <c r="C645">
        <v>3</v>
      </c>
      <c r="D645">
        <v>3.5</v>
      </c>
      <c r="E645">
        <v>4</v>
      </c>
      <c r="F645">
        <v>2020</v>
      </c>
      <c r="G645" t="s">
        <v>13</v>
      </c>
      <c r="H645" t="s">
        <v>21</v>
      </c>
      <c r="I645" t="s">
        <v>18</v>
      </c>
      <c r="J645">
        <f t="shared" si="75"/>
        <v>0.5</v>
      </c>
      <c r="K645">
        <f t="shared" si="76"/>
        <v>0.5</v>
      </c>
      <c r="L645" t="str">
        <f>VLOOKUP(A645,Countries!$H$1:$J$43,3)</f>
        <v>2-Northern Europe</v>
      </c>
    </row>
    <row r="646" spans="1:12" x14ac:dyDescent="0.35">
      <c r="A646" t="s">
        <v>46</v>
      </c>
      <c r="B646" t="s">
        <v>12</v>
      </c>
      <c r="C646">
        <v>7</v>
      </c>
      <c r="D646">
        <v>8.5</v>
      </c>
      <c r="E646">
        <v>10</v>
      </c>
      <c r="F646">
        <v>2050</v>
      </c>
      <c r="G646" t="s">
        <v>13</v>
      </c>
      <c r="H646" t="s">
        <v>21</v>
      </c>
      <c r="I646" t="s">
        <v>18</v>
      </c>
      <c r="J646">
        <f t="shared" si="75"/>
        <v>1.5</v>
      </c>
      <c r="K646">
        <f t="shared" si="76"/>
        <v>1.5</v>
      </c>
      <c r="L646" t="str">
        <f>VLOOKUP(A646,Countries!$H$1:$J$43,3)</f>
        <v>2-Northern Europe</v>
      </c>
    </row>
    <row r="647" spans="1:12" x14ac:dyDescent="0.35">
      <c r="A647" t="s">
        <v>46</v>
      </c>
      <c r="B647" t="s">
        <v>12</v>
      </c>
      <c r="C647">
        <v>7</v>
      </c>
      <c r="D647">
        <v>14</v>
      </c>
      <c r="E647">
        <v>21</v>
      </c>
      <c r="F647">
        <v>2080</v>
      </c>
      <c r="G647" t="s">
        <v>13</v>
      </c>
      <c r="H647" t="s">
        <v>21</v>
      </c>
      <c r="I647" t="s">
        <v>18</v>
      </c>
      <c r="J647">
        <f t="shared" si="75"/>
        <v>7</v>
      </c>
      <c r="K647">
        <f t="shared" si="76"/>
        <v>7</v>
      </c>
      <c r="L647" t="str">
        <f>VLOOKUP(A647,Countries!$H$1:$J$43,3)</f>
        <v>2-Northern Europe</v>
      </c>
    </row>
    <row r="648" spans="1:12" x14ac:dyDescent="0.35">
      <c r="A648" t="s">
        <v>46</v>
      </c>
      <c r="B648" t="s">
        <v>12</v>
      </c>
      <c r="C648">
        <v>1.4176270453508941</v>
      </c>
      <c r="D648">
        <v>34.926202706222917</v>
      </c>
      <c r="E648">
        <v>101.11299914268935</v>
      </c>
      <c r="F648">
        <v>2050</v>
      </c>
      <c r="G648" t="s">
        <v>164</v>
      </c>
      <c r="H648" t="s">
        <v>166</v>
      </c>
      <c r="I648" t="s">
        <v>33</v>
      </c>
      <c r="J648">
        <f t="shared" si="75"/>
        <v>33.508575660872026</v>
      </c>
      <c r="K648">
        <f t="shared" si="76"/>
        <v>66.186796436466437</v>
      </c>
      <c r="L648" t="str">
        <f>VLOOKUP(A648,Countries!$H$1:$J$43,3)</f>
        <v>2-Northern Europe</v>
      </c>
    </row>
    <row r="649" spans="1:12" x14ac:dyDescent="0.35">
      <c r="A649" t="s">
        <v>82</v>
      </c>
      <c r="B649" t="s">
        <v>17</v>
      </c>
      <c r="C649">
        <v>-5</v>
      </c>
      <c r="D649">
        <v>14</v>
      </c>
      <c r="E649">
        <v>41</v>
      </c>
      <c r="F649">
        <v>2080</v>
      </c>
      <c r="G649" t="s">
        <v>164</v>
      </c>
      <c r="H649" t="s">
        <v>87</v>
      </c>
      <c r="I649" t="s">
        <v>88</v>
      </c>
      <c r="J649">
        <f t="shared" si="75"/>
        <v>19</v>
      </c>
      <c r="K649">
        <f t="shared" si="76"/>
        <v>27</v>
      </c>
      <c r="L649" t="str">
        <f>VLOOKUP(A649,Countries!$H$1:$J$43,3)</f>
        <v>2-Northern Europe</v>
      </c>
    </row>
    <row r="650" spans="1:12" x14ac:dyDescent="0.35">
      <c r="A650" t="s">
        <v>82</v>
      </c>
      <c r="B650" t="s">
        <v>17</v>
      </c>
      <c r="C650">
        <v>16</v>
      </c>
      <c r="D650">
        <v>29.166666666666668</v>
      </c>
      <c r="E650">
        <v>54</v>
      </c>
      <c r="F650">
        <v>2080</v>
      </c>
      <c r="G650" t="s">
        <v>164</v>
      </c>
      <c r="H650" t="s">
        <v>87</v>
      </c>
      <c r="I650" t="s">
        <v>88</v>
      </c>
      <c r="J650">
        <f t="shared" si="75"/>
        <v>13.166666666666668</v>
      </c>
      <c r="K650">
        <f t="shared" si="76"/>
        <v>24.833333333333332</v>
      </c>
      <c r="L650" t="str">
        <f>VLOOKUP(A650,Countries!$H$1:$J$43,3)</f>
        <v>2-Northern Europe</v>
      </c>
    </row>
    <row r="651" spans="1:12" x14ac:dyDescent="0.35">
      <c r="A651" t="s">
        <v>82</v>
      </c>
      <c r="B651" t="s">
        <v>23</v>
      </c>
      <c r="C651">
        <v>11.111111111111111</v>
      </c>
      <c r="D651">
        <v>22.222222222222221</v>
      </c>
      <c r="E651">
        <v>33.333333333333329</v>
      </c>
      <c r="F651">
        <v>2050</v>
      </c>
      <c r="G651" t="s">
        <v>164</v>
      </c>
      <c r="H651" t="s">
        <v>83</v>
      </c>
      <c r="I651" t="s">
        <v>18</v>
      </c>
      <c r="J651">
        <f t="shared" si="75"/>
        <v>11.111111111111111</v>
      </c>
      <c r="K651">
        <f t="shared" si="76"/>
        <v>11.111111111111107</v>
      </c>
      <c r="L651" t="str">
        <f>VLOOKUP(A651,Countries!$H$1:$J$43,3)</f>
        <v>2-Northern Europe</v>
      </c>
    </row>
    <row r="652" spans="1:12" x14ac:dyDescent="0.35">
      <c r="A652" t="s">
        <v>82</v>
      </c>
      <c r="B652" t="s">
        <v>12</v>
      </c>
      <c r="C652">
        <v>7</v>
      </c>
      <c r="D652">
        <v>7</v>
      </c>
      <c r="E652">
        <v>7</v>
      </c>
      <c r="F652">
        <v>2050</v>
      </c>
      <c r="G652" t="s">
        <v>164</v>
      </c>
      <c r="H652" t="s">
        <v>75</v>
      </c>
      <c r="I652" t="s">
        <v>18</v>
      </c>
      <c r="J652">
        <f t="shared" si="75"/>
        <v>0</v>
      </c>
      <c r="K652">
        <f t="shared" si="76"/>
        <v>0</v>
      </c>
      <c r="L652" t="str">
        <f>VLOOKUP(A652,Countries!$H$1:$J$43,3)</f>
        <v>2-Northern Europe</v>
      </c>
    </row>
    <row r="653" spans="1:12" x14ac:dyDescent="0.35">
      <c r="A653" t="s">
        <v>82</v>
      </c>
      <c r="B653" t="s">
        <v>12</v>
      </c>
      <c r="C653">
        <v>-5</v>
      </c>
      <c r="D653">
        <v>14</v>
      </c>
      <c r="E653">
        <v>41</v>
      </c>
      <c r="F653">
        <v>2080</v>
      </c>
      <c r="G653" t="s">
        <v>164</v>
      </c>
      <c r="H653" t="s">
        <v>87</v>
      </c>
      <c r="I653" t="s">
        <v>88</v>
      </c>
      <c r="J653">
        <f t="shared" si="75"/>
        <v>19</v>
      </c>
      <c r="K653">
        <f t="shared" si="76"/>
        <v>27</v>
      </c>
      <c r="L653" t="str">
        <f>VLOOKUP(A653,Countries!$H$1:$J$43,3)</f>
        <v>2-Northern Europe</v>
      </c>
    </row>
    <row r="654" spans="1:12" x14ac:dyDescent="0.35">
      <c r="A654" t="s">
        <v>82</v>
      </c>
      <c r="B654" t="s">
        <v>12</v>
      </c>
      <c r="C654">
        <v>16</v>
      </c>
      <c r="D654">
        <v>29.166666666666668</v>
      </c>
      <c r="E654">
        <v>54</v>
      </c>
      <c r="F654">
        <v>2080</v>
      </c>
      <c r="G654" t="s">
        <v>164</v>
      </c>
      <c r="H654" t="s">
        <v>87</v>
      </c>
      <c r="I654" t="s">
        <v>88</v>
      </c>
      <c r="J654">
        <f t="shared" si="75"/>
        <v>13.166666666666668</v>
      </c>
      <c r="K654">
        <f t="shared" si="76"/>
        <v>24.833333333333332</v>
      </c>
      <c r="L654" t="str">
        <f>VLOOKUP(A654,Countries!$H$1:$J$43,3)</f>
        <v>2-Northern Europe</v>
      </c>
    </row>
    <row r="655" spans="1:12" x14ac:dyDescent="0.35">
      <c r="A655" t="s">
        <v>51</v>
      </c>
      <c r="B655" t="s">
        <v>23</v>
      </c>
      <c r="C655">
        <v>7.8214221777752821E-2</v>
      </c>
      <c r="D655">
        <v>19.288856110794619</v>
      </c>
      <c r="E655">
        <v>43.101338890817701</v>
      </c>
      <c r="F655">
        <v>2050</v>
      </c>
      <c r="G655" t="s">
        <v>164</v>
      </c>
      <c r="H655" t="s">
        <v>166</v>
      </c>
      <c r="I655" t="s">
        <v>33</v>
      </c>
      <c r="J655">
        <f t="shared" si="75"/>
        <v>19.210641889016866</v>
      </c>
      <c r="K655">
        <f t="shared" si="76"/>
        <v>23.812482780023082</v>
      </c>
      <c r="L655" t="str">
        <f>VLOOKUP(A655,Countries!$H$1:$J$43,3)</f>
        <v>2-Northern Europe</v>
      </c>
    </row>
    <row r="656" spans="1:12" x14ac:dyDescent="0.35">
      <c r="A656" t="s">
        <v>51</v>
      </c>
      <c r="B656" t="s">
        <v>12</v>
      </c>
      <c r="C656">
        <v>17</v>
      </c>
      <c r="D656">
        <v>18</v>
      </c>
      <c r="E656">
        <v>19</v>
      </c>
      <c r="F656">
        <v>2020</v>
      </c>
      <c r="G656" t="s">
        <v>13</v>
      </c>
      <c r="H656" t="s">
        <v>21</v>
      </c>
      <c r="I656" t="s">
        <v>18</v>
      </c>
      <c r="J656">
        <f t="shared" si="75"/>
        <v>1</v>
      </c>
      <c r="K656">
        <f t="shared" si="76"/>
        <v>1</v>
      </c>
      <c r="L656" t="str">
        <f>VLOOKUP(A656,Countries!$H$1:$J$43,3)</f>
        <v>2-Northern Europe</v>
      </c>
    </row>
    <row r="657" spans="1:12" x14ac:dyDescent="0.35">
      <c r="A657" t="s">
        <v>51</v>
      </c>
      <c r="B657" t="s">
        <v>12</v>
      </c>
      <c r="C657">
        <v>24</v>
      </c>
      <c r="D657">
        <v>25.5</v>
      </c>
      <c r="E657">
        <v>27</v>
      </c>
      <c r="F657">
        <v>2050</v>
      </c>
      <c r="G657" t="s">
        <v>13</v>
      </c>
      <c r="H657" t="s">
        <v>21</v>
      </c>
      <c r="I657" t="s">
        <v>18</v>
      </c>
      <c r="J657">
        <f t="shared" si="75"/>
        <v>1.5</v>
      </c>
      <c r="K657">
        <f t="shared" si="76"/>
        <v>1.5</v>
      </c>
      <c r="L657" t="str">
        <f>VLOOKUP(A657,Countries!$H$1:$J$43,3)</f>
        <v>2-Northern Europe</v>
      </c>
    </row>
    <row r="658" spans="1:12" x14ac:dyDescent="0.35">
      <c r="A658" t="s">
        <v>51</v>
      </c>
      <c r="B658" t="s">
        <v>12</v>
      </c>
      <c r="C658">
        <v>0.38227000538476102</v>
      </c>
      <c r="D658">
        <v>29.094697839811747</v>
      </c>
      <c r="E658">
        <v>103.66785568968903</v>
      </c>
      <c r="F658">
        <v>2050</v>
      </c>
      <c r="G658" t="s">
        <v>164</v>
      </c>
      <c r="H658" t="s">
        <v>166</v>
      </c>
      <c r="I658" t="s">
        <v>33</v>
      </c>
      <c r="J658">
        <f t="shared" si="75"/>
        <v>28.712427834426986</v>
      </c>
      <c r="K658">
        <f t="shared" si="76"/>
        <v>74.57315784987729</v>
      </c>
      <c r="L658" t="str">
        <f>VLOOKUP(A658,Countries!$H$1:$J$43,3)</f>
        <v>2-Northern Europe</v>
      </c>
    </row>
    <row r="659" spans="1:12" x14ac:dyDescent="0.35">
      <c r="A659" t="s">
        <v>51</v>
      </c>
      <c r="B659" t="s">
        <v>12</v>
      </c>
      <c r="C659">
        <v>24</v>
      </c>
      <c r="D659">
        <v>31.5</v>
      </c>
      <c r="E659">
        <v>39</v>
      </c>
      <c r="F659">
        <v>2080</v>
      </c>
      <c r="G659" t="s">
        <v>13</v>
      </c>
      <c r="H659" t="s">
        <v>21</v>
      </c>
      <c r="I659" t="s">
        <v>18</v>
      </c>
      <c r="J659">
        <f t="shared" si="75"/>
        <v>7.5</v>
      </c>
      <c r="K659">
        <f t="shared" si="76"/>
        <v>7.5</v>
      </c>
      <c r="L659" t="str">
        <f>VLOOKUP(A659,Countries!$H$1:$J$43,3)</f>
        <v>2-Northern Europe</v>
      </c>
    </row>
    <row r="660" spans="1:12" x14ac:dyDescent="0.35">
      <c r="A660" t="s">
        <v>55</v>
      </c>
      <c r="B660" t="s">
        <v>17</v>
      </c>
      <c r="C660">
        <v>-23.076923076923073</v>
      </c>
      <c r="D660">
        <v>-8.9485021925631454</v>
      </c>
      <c r="E660">
        <v>0.90909090909090595</v>
      </c>
      <c r="F660">
        <v>2020</v>
      </c>
      <c r="G660" t="s">
        <v>79</v>
      </c>
      <c r="H660" t="s">
        <v>102</v>
      </c>
      <c r="I660" s="2" t="s">
        <v>18</v>
      </c>
      <c r="J660">
        <f t="shared" si="75"/>
        <v>14.128420884359928</v>
      </c>
      <c r="K660">
        <f t="shared" si="76"/>
        <v>9.8575931016540519</v>
      </c>
      <c r="L660" t="str">
        <f>VLOOKUP(A660,Countries!$H$1:$J$43,3)</f>
        <v>2-Northern Europe</v>
      </c>
    </row>
    <row r="661" spans="1:12" x14ac:dyDescent="0.35">
      <c r="A661" t="s">
        <v>55</v>
      </c>
      <c r="B661" t="s">
        <v>17</v>
      </c>
      <c r="C661">
        <v>-16.483516483516482</v>
      </c>
      <c r="D661">
        <v>-8.7082023758402052</v>
      </c>
      <c r="E661">
        <v>3.6363636363636398</v>
      </c>
      <c r="F661">
        <v>2020</v>
      </c>
      <c r="G661" t="s">
        <v>79</v>
      </c>
      <c r="H661" t="s">
        <v>102</v>
      </c>
      <c r="I661" s="2" t="s">
        <v>18</v>
      </c>
      <c r="J661">
        <f t="shared" si="75"/>
        <v>7.7753141076762766</v>
      </c>
      <c r="K661">
        <f t="shared" si="76"/>
        <v>12.344566012203845</v>
      </c>
      <c r="L661" t="str">
        <f>VLOOKUP(A661,Countries!$H$1:$J$43,3)</f>
        <v>2-Northern Europe</v>
      </c>
    </row>
    <row r="662" spans="1:12" x14ac:dyDescent="0.35">
      <c r="A662" t="s">
        <v>55</v>
      </c>
      <c r="B662" t="s">
        <v>17</v>
      </c>
      <c r="C662">
        <v>-32.967032967032964</v>
      </c>
      <c r="D662">
        <v>-6.9135727562441973</v>
      </c>
      <c r="E662">
        <v>6.5217391304347991</v>
      </c>
      <c r="F662">
        <v>2080</v>
      </c>
      <c r="G662" t="s">
        <v>79</v>
      </c>
      <c r="H662" t="s">
        <v>102</v>
      </c>
      <c r="I662" s="2" t="s">
        <v>18</v>
      </c>
      <c r="J662">
        <f t="shared" si="75"/>
        <v>26.053460210788767</v>
      </c>
      <c r="K662">
        <f t="shared" si="76"/>
        <v>13.435311886678996</v>
      </c>
      <c r="L662" t="str">
        <f>VLOOKUP(A662,Countries!$H$1:$J$43,3)</f>
        <v>2-Northern Europe</v>
      </c>
    </row>
    <row r="663" spans="1:12" x14ac:dyDescent="0.35">
      <c r="A663" t="s">
        <v>55</v>
      </c>
      <c r="B663" t="s">
        <v>17</v>
      </c>
      <c r="C663">
        <v>-21.978021978021978</v>
      </c>
      <c r="D663">
        <v>-1.2916409005606679</v>
      </c>
      <c r="E663">
        <v>10.869565217391305</v>
      </c>
      <c r="F663">
        <v>2050</v>
      </c>
      <c r="G663" t="s">
        <v>79</v>
      </c>
      <c r="H663" t="s">
        <v>102</v>
      </c>
      <c r="I663" s="2" t="s">
        <v>18</v>
      </c>
      <c r="J663">
        <f t="shared" si="75"/>
        <v>20.686381077461309</v>
      </c>
      <c r="K663">
        <f t="shared" si="76"/>
        <v>12.161206117951973</v>
      </c>
      <c r="L663" t="str">
        <f>VLOOKUP(A663,Countries!$H$1:$J$43,3)</f>
        <v>2-Northern Europe</v>
      </c>
    </row>
    <row r="664" spans="1:12" x14ac:dyDescent="0.35">
      <c r="A664" t="s">
        <v>55</v>
      </c>
      <c r="B664" t="s">
        <v>17</v>
      </c>
      <c r="C664">
        <v>-25.274725274725274</v>
      </c>
      <c r="D664">
        <v>-0.99595608336082853</v>
      </c>
      <c r="E664">
        <v>13.043478260869579</v>
      </c>
      <c r="F664">
        <v>2080</v>
      </c>
      <c r="G664" t="s">
        <v>79</v>
      </c>
      <c r="H664" t="s">
        <v>102</v>
      </c>
      <c r="I664" s="2" t="s">
        <v>18</v>
      </c>
      <c r="J664">
        <f t="shared" si="75"/>
        <v>24.278769191364447</v>
      </c>
      <c r="K664">
        <f t="shared" si="76"/>
        <v>14.039434344230408</v>
      </c>
      <c r="L664" t="str">
        <f>VLOOKUP(A664,Countries!$H$1:$J$43,3)</f>
        <v>2-Northern Europe</v>
      </c>
    </row>
    <row r="665" spans="1:12" x14ac:dyDescent="0.35">
      <c r="A665" t="s">
        <v>55</v>
      </c>
      <c r="B665" t="s">
        <v>17</v>
      </c>
      <c r="C665">
        <v>-13.186813186813179</v>
      </c>
      <c r="D665">
        <v>1.2997882888066701</v>
      </c>
      <c r="E665">
        <v>10.869565217391305</v>
      </c>
      <c r="F665">
        <v>2050</v>
      </c>
      <c r="G665" t="s">
        <v>79</v>
      </c>
      <c r="H665" t="s">
        <v>102</v>
      </c>
      <c r="I665" s="2" t="s">
        <v>18</v>
      </c>
      <c r="J665">
        <f t="shared" si="75"/>
        <v>14.48660147561985</v>
      </c>
      <c r="K665">
        <f t="shared" si="76"/>
        <v>9.5697769285846341</v>
      </c>
      <c r="L665" t="str">
        <f>VLOOKUP(A665,Countries!$H$1:$J$43,3)</f>
        <v>2-Northern Europe</v>
      </c>
    </row>
    <row r="666" spans="1:12" x14ac:dyDescent="0.35">
      <c r="A666" t="s">
        <v>55</v>
      </c>
      <c r="B666" t="s">
        <v>17</v>
      </c>
      <c r="C666">
        <v>18</v>
      </c>
      <c r="D666">
        <v>19.5</v>
      </c>
      <c r="E666">
        <v>21</v>
      </c>
      <c r="F666">
        <v>2020</v>
      </c>
      <c r="G666" t="s">
        <v>13</v>
      </c>
      <c r="H666" t="s">
        <v>21</v>
      </c>
      <c r="I666" t="s">
        <v>18</v>
      </c>
      <c r="J666">
        <f t="shared" si="75"/>
        <v>1.5</v>
      </c>
      <c r="K666">
        <f t="shared" si="76"/>
        <v>1.5</v>
      </c>
      <c r="L666" t="str">
        <f>VLOOKUP(A666,Countries!$H$1:$J$43,3)</f>
        <v>2-Northern Europe</v>
      </c>
    </row>
    <row r="667" spans="1:12" x14ac:dyDescent="0.35">
      <c r="A667" t="s">
        <v>55</v>
      </c>
      <c r="B667" t="s">
        <v>17</v>
      </c>
      <c r="C667">
        <v>29</v>
      </c>
      <c r="D667">
        <v>30.5</v>
      </c>
      <c r="E667">
        <v>32</v>
      </c>
      <c r="F667">
        <v>2050</v>
      </c>
      <c r="G667" t="s">
        <v>13</v>
      </c>
      <c r="H667" t="s">
        <v>21</v>
      </c>
      <c r="I667" t="s">
        <v>18</v>
      </c>
      <c r="J667">
        <f t="shared" si="75"/>
        <v>1.5</v>
      </c>
      <c r="K667">
        <f t="shared" si="76"/>
        <v>1.5</v>
      </c>
      <c r="L667" t="str">
        <f>VLOOKUP(A667,Countries!$H$1:$J$43,3)</f>
        <v>2-Northern Europe</v>
      </c>
    </row>
    <row r="668" spans="1:12" x14ac:dyDescent="0.35">
      <c r="A668" t="s">
        <v>55</v>
      </c>
      <c r="B668" t="s">
        <v>17</v>
      </c>
      <c r="C668">
        <v>36</v>
      </c>
      <c r="D668">
        <v>47</v>
      </c>
      <c r="E668">
        <v>58</v>
      </c>
      <c r="F668">
        <v>2080</v>
      </c>
      <c r="G668" t="s">
        <v>13</v>
      </c>
      <c r="H668" t="s">
        <v>21</v>
      </c>
      <c r="I668" t="s">
        <v>18</v>
      </c>
      <c r="J668">
        <f t="shared" si="75"/>
        <v>11</v>
      </c>
      <c r="K668">
        <f t="shared" si="76"/>
        <v>11</v>
      </c>
      <c r="L668" t="str">
        <f>VLOOKUP(A668,Countries!$H$1:$J$43,3)</f>
        <v>2-Northern Europe</v>
      </c>
    </row>
    <row r="669" spans="1:12" x14ac:dyDescent="0.35">
      <c r="A669" t="s">
        <v>55</v>
      </c>
      <c r="B669" t="s">
        <v>23</v>
      </c>
      <c r="C669">
        <v>-14.83119765701171</v>
      </c>
      <c r="D669">
        <v>14.185678173588817</v>
      </c>
      <c r="E669">
        <v>74.256159597043165</v>
      </c>
      <c r="F669">
        <v>2050</v>
      </c>
      <c r="G669" t="s">
        <v>164</v>
      </c>
      <c r="H669" t="s">
        <v>166</v>
      </c>
      <c r="I669" t="s">
        <v>33</v>
      </c>
      <c r="J669">
        <f t="shared" si="75"/>
        <v>29.016875830600526</v>
      </c>
      <c r="K669">
        <f t="shared" si="76"/>
        <v>60.070481423454346</v>
      </c>
      <c r="L669" t="str">
        <f>VLOOKUP(A669,Countries!$H$1:$J$43,3)</f>
        <v>2-Northern Europe</v>
      </c>
    </row>
    <row r="670" spans="1:12" x14ac:dyDescent="0.35">
      <c r="A670" t="s">
        <v>55</v>
      </c>
      <c r="B670" t="s">
        <v>63</v>
      </c>
      <c r="C670">
        <v>6</v>
      </c>
      <c r="D670">
        <v>6</v>
      </c>
      <c r="E670">
        <v>6</v>
      </c>
      <c r="F670">
        <v>2020</v>
      </c>
      <c r="G670" t="s">
        <v>13</v>
      </c>
      <c r="H670" t="s">
        <v>21</v>
      </c>
      <c r="I670" t="s">
        <v>18</v>
      </c>
      <c r="J670">
        <f t="shared" si="75"/>
        <v>0</v>
      </c>
      <c r="K670">
        <f t="shared" si="76"/>
        <v>0</v>
      </c>
      <c r="L670" t="str">
        <f>VLOOKUP(A670,Countries!$H$1:$J$43,3)</f>
        <v>2-Northern Europe</v>
      </c>
    </row>
    <row r="671" spans="1:12" x14ac:dyDescent="0.35">
      <c r="A671" t="s">
        <v>55</v>
      </c>
      <c r="B671" t="s">
        <v>63</v>
      </c>
      <c r="C671">
        <v>6</v>
      </c>
      <c r="D671">
        <v>7.5</v>
      </c>
      <c r="E671">
        <v>9</v>
      </c>
      <c r="F671">
        <v>2050</v>
      </c>
      <c r="G671" t="s">
        <v>13</v>
      </c>
      <c r="H671" t="s">
        <v>21</v>
      </c>
      <c r="I671" t="s">
        <v>18</v>
      </c>
      <c r="J671">
        <f t="shared" si="75"/>
        <v>1.5</v>
      </c>
      <c r="K671">
        <f t="shared" si="76"/>
        <v>1.5</v>
      </c>
      <c r="L671" t="str">
        <f>VLOOKUP(A671,Countries!$H$1:$J$43,3)</f>
        <v>2-Northern Europe</v>
      </c>
    </row>
    <row r="672" spans="1:12" x14ac:dyDescent="0.35">
      <c r="A672" t="s">
        <v>55</v>
      </c>
      <c r="B672" t="s">
        <v>63</v>
      </c>
      <c r="C672">
        <v>6</v>
      </c>
      <c r="D672">
        <v>12.5</v>
      </c>
      <c r="E672">
        <v>19</v>
      </c>
      <c r="F672">
        <v>2080</v>
      </c>
      <c r="G672" t="s">
        <v>13</v>
      </c>
      <c r="H672" t="s">
        <v>21</v>
      </c>
      <c r="I672" t="s">
        <v>18</v>
      </c>
      <c r="J672">
        <f t="shared" si="75"/>
        <v>6.5</v>
      </c>
      <c r="K672">
        <f t="shared" si="76"/>
        <v>6.5</v>
      </c>
      <c r="L672" t="str">
        <f>VLOOKUP(A672,Countries!$H$1:$J$43,3)</f>
        <v>2-Northern Europe</v>
      </c>
    </row>
    <row r="673" spans="1:12" x14ac:dyDescent="0.35">
      <c r="A673" t="s">
        <v>55</v>
      </c>
      <c r="B673" t="s">
        <v>12</v>
      </c>
      <c r="C673">
        <v>-15.857593257406984</v>
      </c>
      <c r="D673">
        <v>10.77119514428847</v>
      </c>
      <c r="E673">
        <v>78.075976797265184</v>
      </c>
      <c r="F673">
        <v>2050</v>
      </c>
      <c r="G673" t="s">
        <v>164</v>
      </c>
      <c r="H673" t="s">
        <v>166</v>
      </c>
      <c r="I673" t="s">
        <v>33</v>
      </c>
      <c r="J673">
        <f t="shared" si="75"/>
        <v>26.628788401695452</v>
      </c>
      <c r="K673">
        <f t="shared" si="76"/>
        <v>67.304781652976715</v>
      </c>
      <c r="L673" t="str">
        <f>VLOOKUP(A673,Countries!$H$1:$J$43,3)</f>
        <v>2-Northern Europe</v>
      </c>
    </row>
    <row r="674" spans="1:12" x14ac:dyDescent="0.35">
      <c r="A674" t="s">
        <v>55</v>
      </c>
      <c r="B674" t="s">
        <v>12</v>
      </c>
      <c r="C674">
        <v>11</v>
      </c>
      <c r="D674">
        <v>12</v>
      </c>
      <c r="E674">
        <v>13</v>
      </c>
      <c r="F674">
        <v>2020</v>
      </c>
      <c r="G674" t="s">
        <v>13</v>
      </c>
      <c r="H674" t="s">
        <v>21</v>
      </c>
      <c r="I674" t="s">
        <v>18</v>
      </c>
      <c r="J674">
        <f t="shared" si="75"/>
        <v>1</v>
      </c>
      <c r="K674">
        <f t="shared" si="76"/>
        <v>1</v>
      </c>
      <c r="L674" t="str">
        <f>VLOOKUP(A674,Countries!$H$1:$J$43,3)</f>
        <v>2-Northern Europe</v>
      </c>
    </row>
    <row r="675" spans="1:12" x14ac:dyDescent="0.35">
      <c r="A675" t="s">
        <v>55</v>
      </c>
      <c r="B675" t="s">
        <v>12</v>
      </c>
      <c r="C675">
        <v>15</v>
      </c>
      <c r="D675">
        <v>17</v>
      </c>
      <c r="E675">
        <v>19</v>
      </c>
      <c r="F675">
        <v>2050</v>
      </c>
      <c r="G675" t="s">
        <v>13</v>
      </c>
      <c r="H675" t="s">
        <v>21</v>
      </c>
      <c r="I675" t="s">
        <v>18</v>
      </c>
      <c r="J675">
        <f t="shared" si="75"/>
        <v>2</v>
      </c>
      <c r="K675">
        <f t="shared" si="76"/>
        <v>2</v>
      </c>
      <c r="L675" t="str">
        <f>VLOOKUP(A675,Countries!$H$1:$J$43,3)</f>
        <v>2-Northern Europe</v>
      </c>
    </row>
    <row r="676" spans="1:12" x14ac:dyDescent="0.35">
      <c r="A676" t="s">
        <v>55</v>
      </c>
      <c r="B676" t="s">
        <v>12</v>
      </c>
      <c r="C676">
        <v>13</v>
      </c>
      <c r="D676">
        <v>19</v>
      </c>
      <c r="E676">
        <v>25</v>
      </c>
      <c r="F676">
        <v>2080</v>
      </c>
      <c r="G676" t="s">
        <v>13</v>
      </c>
      <c r="H676" t="s">
        <v>21</v>
      </c>
      <c r="I676" t="s">
        <v>18</v>
      </c>
      <c r="J676">
        <f t="shared" si="75"/>
        <v>6</v>
      </c>
      <c r="K676">
        <f t="shared" si="76"/>
        <v>6</v>
      </c>
      <c r="L676" t="str">
        <f>VLOOKUP(A676,Countries!$H$1:$J$43,3)</f>
        <v>2-Northern Europe</v>
      </c>
    </row>
    <row r="677" spans="1:12" x14ac:dyDescent="0.35">
      <c r="A677" t="s">
        <v>22</v>
      </c>
      <c r="B677" t="s">
        <v>17</v>
      </c>
      <c r="C677">
        <v>3</v>
      </c>
      <c r="D677">
        <v>6</v>
      </c>
      <c r="E677">
        <v>9</v>
      </c>
      <c r="F677">
        <v>2050</v>
      </c>
      <c r="G677" t="s">
        <v>13</v>
      </c>
      <c r="H677" t="s">
        <v>21</v>
      </c>
      <c r="I677" t="s">
        <v>18</v>
      </c>
      <c r="J677">
        <f t="shared" si="75"/>
        <v>3</v>
      </c>
      <c r="K677">
        <f t="shared" si="76"/>
        <v>3</v>
      </c>
      <c r="L677" t="str">
        <f>VLOOKUP(A677,Countries!$H$1:$J$43,3)</f>
        <v>2-Northern Europe</v>
      </c>
    </row>
    <row r="678" spans="1:12" x14ac:dyDescent="0.35">
      <c r="A678" t="s">
        <v>22</v>
      </c>
      <c r="B678" t="s">
        <v>17</v>
      </c>
      <c r="C678">
        <v>9</v>
      </c>
      <c r="D678">
        <v>11.5</v>
      </c>
      <c r="E678">
        <v>14</v>
      </c>
      <c r="F678">
        <v>2080</v>
      </c>
      <c r="G678" t="s">
        <v>13</v>
      </c>
      <c r="H678" t="s">
        <v>21</v>
      </c>
      <c r="I678" t="s">
        <v>18</v>
      </c>
      <c r="J678">
        <f t="shared" si="75"/>
        <v>2.5</v>
      </c>
      <c r="K678">
        <f t="shared" si="76"/>
        <v>2.5</v>
      </c>
      <c r="L678" t="str">
        <f>VLOOKUP(A678,Countries!$H$1:$J$43,3)</f>
        <v>2-Northern Europe</v>
      </c>
    </row>
    <row r="679" spans="1:12" x14ac:dyDescent="0.35">
      <c r="A679" t="s">
        <v>22</v>
      </c>
      <c r="B679" t="s">
        <v>23</v>
      </c>
      <c r="C679">
        <v>-3.8954248366013333</v>
      </c>
      <c r="D679">
        <v>-1.2645452427374579</v>
      </c>
      <c r="E679">
        <v>1.6135084427767294</v>
      </c>
      <c r="F679">
        <v>2050</v>
      </c>
      <c r="G679" t="s">
        <v>164</v>
      </c>
      <c r="H679" t="s">
        <v>89</v>
      </c>
      <c r="I679" t="s">
        <v>90</v>
      </c>
      <c r="J679">
        <f t="shared" si="75"/>
        <v>2.6308795938638756</v>
      </c>
      <c r="K679">
        <f t="shared" si="76"/>
        <v>2.8780536855141872</v>
      </c>
      <c r="L679" t="str">
        <f>VLOOKUP(A679,Countries!$H$1:$J$43,3)</f>
        <v>2-Northern Europe</v>
      </c>
    </row>
    <row r="680" spans="1:12" x14ac:dyDescent="0.35">
      <c r="A680" t="s">
        <v>22</v>
      </c>
      <c r="B680" t="s">
        <v>23</v>
      </c>
      <c r="C680">
        <v>2.9</v>
      </c>
      <c r="D680">
        <v>4.38</v>
      </c>
      <c r="E680">
        <v>6.5</v>
      </c>
      <c r="F680">
        <v>2050</v>
      </c>
      <c r="G680" t="s">
        <v>111</v>
      </c>
      <c r="H680" t="s">
        <v>87</v>
      </c>
      <c r="I680" t="s">
        <v>24</v>
      </c>
      <c r="J680">
        <f t="shared" si="75"/>
        <v>1.48</v>
      </c>
      <c r="K680">
        <f t="shared" si="76"/>
        <v>2.12</v>
      </c>
      <c r="L680" t="str">
        <f>VLOOKUP(A680,Countries!$H$1:$J$43,3)</f>
        <v>2-Northern Europe</v>
      </c>
    </row>
    <row r="681" spans="1:12" x14ac:dyDescent="0.35">
      <c r="A681" t="s">
        <v>22</v>
      </c>
      <c r="B681" t="s">
        <v>23</v>
      </c>
      <c r="C681">
        <v>3.5</v>
      </c>
      <c r="D681">
        <v>4.5199999999999996</v>
      </c>
      <c r="E681">
        <v>6.2</v>
      </c>
      <c r="F681">
        <v>2050</v>
      </c>
      <c r="G681" t="s">
        <v>111</v>
      </c>
      <c r="H681" t="s">
        <v>87</v>
      </c>
      <c r="I681" t="s">
        <v>25</v>
      </c>
      <c r="J681">
        <f t="shared" si="75"/>
        <v>1.0199999999999996</v>
      </c>
      <c r="K681">
        <f t="shared" si="76"/>
        <v>1.6800000000000006</v>
      </c>
      <c r="L681" t="str">
        <f>VLOOKUP(A681,Countries!$H$1:$J$43,3)</f>
        <v>2-Northern Europe</v>
      </c>
    </row>
    <row r="682" spans="1:12" x14ac:dyDescent="0.35">
      <c r="A682" t="s">
        <v>22</v>
      </c>
      <c r="B682" t="s">
        <v>23</v>
      </c>
      <c r="C682">
        <v>6.6078236632176308</v>
      </c>
      <c r="D682">
        <v>8.5923617631598557</v>
      </c>
      <c r="E682">
        <v>12.075224662262601</v>
      </c>
      <c r="F682">
        <v>2050</v>
      </c>
      <c r="G682" t="s">
        <v>164</v>
      </c>
      <c r="H682" t="s">
        <v>91</v>
      </c>
      <c r="I682" t="s">
        <v>90</v>
      </c>
      <c r="J682">
        <f t="shared" si="75"/>
        <v>1.9845380999422249</v>
      </c>
      <c r="K682">
        <f t="shared" si="76"/>
        <v>3.482862899102745</v>
      </c>
      <c r="L682" t="str">
        <f>VLOOKUP(A682,Countries!$H$1:$J$43,3)</f>
        <v>2-Northern Europe</v>
      </c>
    </row>
    <row r="683" spans="1:12" x14ac:dyDescent="0.35">
      <c r="A683" t="s">
        <v>22</v>
      </c>
      <c r="B683" t="s">
        <v>23</v>
      </c>
      <c r="C683">
        <v>9</v>
      </c>
      <c r="D683">
        <v>9.5</v>
      </c>
      <c r="E683">
        <v>10</v>
      </c>
      <c r="F683">
        <v>2020</v>
      </c>
      <c r="G683" t="s">
        <v>13</v>
      </c>
      <c r="H683" t="s">
        <v>21</v>
      </c>
      <c r="I683" t="s">
        <v>18</v>
      </c>
      <c r="J683">
        <f t="shared" si="75"/>
        <v>0.5</v>
      </c>
      <c r="K683">
        <f t="shared" si="76"/>
        <v>0.5</v>
      </c>
      <c r="L683" t="str">
        <f>VLOOKUP(A683,Countries!$H$1:$J$43,3)</f>
        <v>2-Northern Europe</v>
      </c>
    </row>
    <row r="684" spans="1:12" x14ac:dyDescent="0.35">
      <c r="A684" t="s">
        <v>22</v>
      </c>
      <c r="B684" t="s">
        <v>23</v>
      </c>
      <c r="C684">
        <v>11</v>
      </c>
      <c r="D684">
        <v>12</v>
      </c>
      <c r="E684">
        <v>13</v>
      </c>
      <c r="F684">
        <v>2050</v>
      </c>
      <c r="G684" t="s">
        <v>13</v>
      </c>
      <c r="H684" t="s">
        <v>21</v>
      </c>
      <c r="I684" t="s">
        <v>18</v>
      </c>
      <c r="J684">
        <f t="shared" si="75"/>
        <v>1</v>
      </c>
      <c r="K684">
        <f t="shared" si="76"/>
        <v>1</v>
      </c>
      <c r="L684" t="str">
        <f>VLOOKUP(A684,Countries!$H$1:$J$43,3)</f>
        <v>2-Northern Europe</v>
      </c>
    </row>
    <row r="685" spans="1:12" x14ac:dyDescent="0.35">
      <c r="A685" t="s">
        <v>22</v>
      </c>
      <c r="B685" t="s">
        <v>23</v>
      </c>
      <c r="C685">
        <v>13</v>
      </c>
      <c r="D685">
        <v>14.5</v>
      </c>
      <c r="E685">
        <v>16</v>
      </c>
      <c r="F685">
        <v>2050</v>
      </c>
      <c r="G685" t="s">
        <v>111</v>
      </c>
      <c r="H685" t="s">
        <v>87</v>
      </c>
      <c r="I685" t="s">
        <v>26</v>
      </c>
      <c r="J685">
        <f t="shared" si="75"/>
        <v>1.5</v>
      </c>
      <c r="K685">
        <f t="shared" si="76"/>
        <v>1.5</v>
      </c>
      <c r="L685" t="str">
        <f>VLOOKUP(A685,Countries!$H$1:$J$43,3)</f>
        <v>2-Northern Europe</v>
      </c>
    </row>
    <row r="686" spans="1:12" x14ac:dyDescent="0.35">
      <c r="A686" t="s">
        <v>22</v>
      </c>
      <c r="B686" t="s">
        <v>23</v>
      </c>
      <c r="C686">
        <v>9</v>
      </c>
      <c r="D686">
        <v>15</v>
      </c>
      <c r="E686">
        <v>21</v>
      </c>
      <c r="F686">
        <v>2080</v>
      </c>
      <c r="G686" t="s">
        <v>13</v>
      </c>
      <c r="H686" t="s">
        <v>21</v>
      </c>
      <c r="I686" t="s">
        <v>18</v>
      </c>
      <c r="J686">
        <f t="shared" si="75"/>
        <v>6</v>
      </c>
      <c r="K686">
        <f t="shared" si="76"/>
        <v>6</v>
      </c>
      <c r="L686" t="str">
        <f>VLOOKUP(A686,Countries!$H$1:$J$43,3)</f>
        <v>2-Northern Europe</v>
      </c>
    </row>
    <row r="687" spans="1:12" x14ac:dyDescent="0.35">
      <c r="A687" t="s">
        <v>58</v>
      </c>
      <c r="B687" t="s">
        <v>23</v>
      </c>
      <c r="C687">
        <v>-2.9984881736252662</v>
      </c>
      <c r="D687">
        <v>26.157250095463905</v>
      </c>
      <c r="E687">
        <v>87.165023328438195</v>
      </c>
      <c r="F687">
        <v>2050</v>
      </c>
      <c r="G687" t="s">
        <v>164</v>
      </c>
      <c r="H687" t="s">
        <v>166</v>
      </c>
      <c r="I687" t="s">
        <v>33</v>
      </c>
      <c r="J687">
        <f t="shared" si="75"/>
        <v>29.15573826908917</v>
      </c>
      <c r="K687">
        <f t="shared" si="76"/>
        <v>61.007773232974287</v>
      </c>
      <c r="L687" t="str">
        <f>VLOOKUP(A687,Countries!$H$1:$J$43,3)</f>
        <v>2-Northern Europe</v>
      </c>
    </row>
    <row r="688" spans="1:12" x14ac:dyDescent="0.35">
      <c r="A688" t="s">
        <v>22</v>
      </c>
      <c r="B688" t="s">
        <v>63</v>
      </c>
      <c r="C688">
        <v>8.08</v>
      </c>
      <c r="D688">
        <v>9.59</v>
      </c>
      <c r="E688">
        <v>11.11</v>
      </c>
      <c r="F688">
        <v>2020</v>
      </c>
      <c r="G688" t="s">
        <v>164</v>
      </c>
      <c r="H688" t="s">
        <v>166</v>
      </c>
      <c r="I688" t="s">
        <v>18</v>
      </c>
      <c r="J688">
        <f t="shared" si="75"/>
        <v>1.5099999999999998</v>
      </c>
      <c r="K688">
        <f t="shared" si="76"/>
        <v>1.5199999999999996</v>
      </c>
      <c r="L688" t="str">
        <f>VLOOKUP(A688,Countries!$H$1:$J$43,3)</f>
        <v>2-Northern Europe</v>
      </c>
    </row>
    <row r="689" spans="1:12" x14ac:dyDescent="0.35">
      <c r="A689" t="s">
        <v>22</v>
      </c>
      <c r="B689" t="s">
        <v>63</v>
      </c>
      <c r="C689">
        <v>15</v>
      </c>
      <c r="D689">
        <v>15</v>
      </c>
      <c r="E689">
        <v>15</v>
      </c>
      <c r="F689">
        <v>2020</v>
      </c>
      <c r="G689" t="s">
        <v>13</v>
      </c>
      <c r="H689" t="s">
        <v>21</v>
      </c>
      <c r="I689" t="s">
        <v>18</v>
      </c>
      <c r="J689">
        <f t="shared" si="75"/>
        <v>0</v>
      </c>
      <c r="K689">
        <f t="shared" si="76"/>
        <v>0</v>
      </c>
      <c r="L689" t="str">
        <f>VLOOKUP(A689,Countries!$H$1:$J$43,3)</f>
        <v>2-Northern Europe</v>
      </c>
    </row>
    <row r="690" spans="1:12" x14ac:dyDescent="0.35">
      <c r="A690" t="s">
        <v>22</v>
      </c>
      <c r="B690" t="s">
        <v>63</v>
      </c>
      <c r="C690">
        <v>13.13</v>
      </c>
      <c r="D690">
        <v>17.510000000000002</v>
      </c>
      <c r="E690">
        <v>24.21</v>
      </c>
      <c r="F690">
        <v>2050</v>
      </c>
      <c r="G690" t="s">
        <v>164</v>
      </c>
      <c r="H690" t="s">
        <v>166</v>
      </c>
      <c r="I690" t="s">
        <v>18</v>
      </c>
      <c r="J690">
        <f t="shared" si="75"/>
        <v>4.3800000000000008</v>
      </c>
      <c r="K690">
        <f t="shared" si="76"/>
        <v>6.6999999999999993</v>
      </c>
      <c r="L690" t="str">
        <f>VLOOKUP(A690,Countries!$H$1:$J$43,3)</f>
        <v>2-Northern Europe</v>
      </c>
    </row>
    <row r="691" spans="1:12" x14ac:dyDescent="0.35">
      <c r="A691" t="s">
        <v>22</v>
      </c>
      <c r="B691" t="s">
        <v>63</v>
      </c>
      <c r="C691">
        <v>15.09</v>
      </c>
      <c r="D691">
        <v>23.07</v>
      </c>
      <c r="E691">
        <v>33.68</v>
      </c>
      <c r="F691">
        <v>2080</v>
      </c>
      <c r="G691" t="s">
        <v>164</v>
      </c>
      <c r="H691" t="s">
        <v>166</v>
      </c>
      <c r="I691" t="s">
        <v>18</v>
      </c>
      <c r="J691">
        <f t="shared" si="75"/>
        <v>7.98</v>
      </c>
      <c r="K691">
        <f t="shared" si="76"/>
        <v>10.61</v>
      </c>
      <c r="L691" t="str">
        <f>VLOOKUP(A691,Countries!$H$1:$J$43,3)</f>
        <v>2-Northern Europe</v>
      </c>
    </row>
    <row r="692" spans="1:12" x14ac:dyDescent="0.35">
      <c r="A692" t="s">
        <v>22</v>
      </c>
      <c r="B692" t="s">
        <v>63</v>
      </c>
      <c r="C692">
        <v>23</v>
      </c>
      <c r="D692">
        <v>26</v>
      </c>
      <c r="E692">
        <v>29</v>
      </c>
      <c r="F692">
        <v>2050</v>
      </c>
      <c r="G692" t="s">
        <v>13</v>
      </c>
      <c r="H692" t="s">
        <v>21</v>
      </c>
      <c r="I692" t="s">
        <v>18</v>
      </c>
      <c r="J692">
        <f t="shared" si="75"/>
        <v>3</v>
      </c>
      <c r="K692">
        <f t="shared" si="76"/>
        <v>3</v>
      </c>
      <c r="L692" t="str">
        <f>VLOOKUP(A692,Countries!$H$1:$J$43,3)</f>
        <v>2-Northern Europe</v>
      </c>
    </row>
    <row r="693" spans="1:12" x14ac:dyDescent="0.35">
      <c r="A693" t="s">
        <v>22</v>
      </c>
      <c r="B693" t="s">
        <v>63</v>
      </c>
      <c r="C693">
        <v>28</v>
      </c>
      <c r="D693">
        <v>39.5</v>
      </c>
      <c r="E693">
        <v>51</v>
      </c>
      <c r="F693">
        <v>2080</v>
      </c>
      <c r="G693" t="s">
        <v>13</v>
      </c>
      <c r="H693" t="s">
        <v>21</v>
      </c>
      <c r="I693" t="s">
        <v>18</v>
      </c>
      <c r="J693">
        <f t="shared" si="75"/>
        <v>11.5</v>
      </c>
      <c r="K693">
        <f t="shared" si="76"/>
        <v>11.5</v>
      </c>
      <c r="L693" t="str">
        <f>VLOOKUP(A693,Countries!$H$1:$J$43,3)</f>
        <v>2-Northern Europe</v>
      </c>
    </row>
    <row r="694" spans="1:12" x14ac:dyDescent="0.35">
      <c r="A694" t="s">
        <v>22</v>
      </c>
      <c r="B694" t="s">
        <v>12</v>
      </c>
      <c r="C694">
        <v>2.5</v>
      </c>
      <c r="D694">
        <v>5</v>
      </c>
      <c r="E694">
        <v>7.5</v>
      </c>
      <c r="F694">
        <v>2020</v>
      </c>
      <c r="G694" t="s">
        <v>164</v>
      </c>
      <c r="H694" t="s">
        <v>87</v>
      </c>
      <c r="I694" t="s">
        <v>18</v>
      </c>
      <c r="J694">
        <f t="shared" si="75"/>
        <v>2.5</v>
      </c>
      <c r="K694">
        <f t="shared" si="76"/>
        <v>2.5</v>
      </c>
      <c r="L694" t="str">
        <f>VLOOKUP(A694,Countries!$H$1:$J$43,3)</f>
        <v>2-Northern Europe</v>
      </c>
    </row>
    <row r="695" spans="1:12" x14ac:dyDescent="0.35">
      <c r="A695" t="s">
        <v>22</v>
      </c>
      <c r="B695" t="s">
        <v>12</v>
      </c>
      <c r="C695">
        <v>5</v>
      </c>
      <c r="D695">
        <v>5.5</v>
      </c>
      <c r="E695">
        <v>6</v>
      </c>
      <c r="F695">
        <v>2020</v>
      </c>
      <c r="G695" t="s">
        <v>13</v>
      </c>
      <c r="H695" t="s">
        <v>21</v>
      </c>
      <c r="I695" t="s">
        <v>18</v>
      </c>
      <c r="J695">
        <f t="shared" si="75"/>
        <v>0.5</v>
      </c>
      <c r="K695">
        <f t="shared" si="76"/>
        <v>0.5</v>
      </c>
      <c r="L695" t="str">
        <f>VLOOKUP(A695,Countries!$H$1:$J$43,3)</f>
        <v>2-Northern Europe</v>
      </c>
    </row>
    <row r="696" spans="1:12" x14ac:dyDescent="0.35">
      <c r="A696" t="s">
        <v>22</v>
      </c>
      <c r="B696" t="s">
        <v>12</v>
      </c>
      <c r="C696">
        <v>5</v>
      </c>
      <c r="D696">
        <v>6.25</v>
      </c>
      <c r="E696">
        <v>7.5</v>
      </c>
      <c r="F696">
        <v>2050</v>
      </c>
      <c r="G696" t="s">
        <v>164</v>
      </c>
      <c r="H696" t="s">
        <v>87</v>
      </c>
      <c r="I696" t="s">
        <v>18</v>
      </c>
      <c r="J696">
        <f t="shared" si="75"/>
        <v>1.25</v>
      </c>
      <c r="K696">
        <f t="shared" si="76"/>
        <v>1.25</v>
      </c>
      <c r="L696" t="str">
        <f>VLOOKUP(A696,Countries!$H$1:$J$43,3)</f>
        <v>2-Northern Europe</v>
      </c>
    </row>
    <row r="697" spans="1:12" x14ac:dyDescent="0.35">
      <c r="A697" t="s">
        <v>57</v>
      </c>
      <c r="B697" t="s">
        <v>15</v>
      </c>
      <c r="C697">
        <v>-33.33333333333335</v>
      </c>
      <c r="D697">
        <v>7.0905587668593641</v>
      </c>
      <c r="E697">
        <v>32.947976878612714</v>
      </c>
      <c r="F697">
        <v>2050</v>
      </c>
      <c r="G697" t="s">
        <v>165</v>
      </c>
      <c r="H697" t="s">
        <v>87</v>
      </c>
      <c r="I697" s="2" t="s">
        <v>18</v>
      </c>
      <c r="J697">
        <f t="shared" si="75"/>
        <v>40.423892100192717</v>
      </c>
      <c r="K697">
        <f t="shared" si="76"/>
        <v>25.857418111753351</v>
      </c>
      <c r="L697" t="str">
        <f>VLOOKUP(A697,Countries!$H$1:$J$43,3)</f>
        <v>3-Central Europe</v>
      </c>
    </row>
    <row r="698" spans="1:12" x14ac:dyDescent="0.35">
      <c r="A698" t="s">
        <v>57</v>
      </c>
      <c r="B698" t="s">
        <v>15</v>
      </c>
      <c r="C698">
        <v>-40.655105973025073</v>
      </c>
      <c r="D698">
        <v>6.9364161849711143</v>
      </c>
      <c r="E698">
        <v>37.764932562620515</v>
      </c>
      <c r="F698">
        <v>2080</v>
      </c>
      <c r="G698" t="s">
        <v>165</v>
      </c>
      <c r="H698" t="s">
        <v>87</v>
      </c>
      <c r="I698" s="2" t="s">
        <v>18</v>
      </c>
      <c r="J698">
        <f t="shared" si="75"/>
        <v>47.591522157996188</v>
      </c>
      <c r="K698">
        <f t="shared" si="76"/>
        <v>30.8285163776494</v>
      </c>
      <c r="L698" t="str">
        <f>VLOOKUP(A698,Countries!$H$1:$J$43,3)</f>
        <v>3-Central Europe</v>
      </c>
    </row>
    <row r="699" spans="1:12" x14ac:dyDescent="0.35">
      <c r="A699" t="s">
        <v>57</v>
      </c>
      <c r="B699" t="s">
        <v>12</v>
      </c>
      <c r="C699">
        <v>-59.61106955871356</v>
      </c>
      <c r="D699">
        <v>11.41859885315381</v>
      </c>
      <c r="E699">
        <v>52.331089503864412</v>
      </c>
      <c r="F699">
        <v>2050</v>
      </c>
      <c r="G699" t="s">
        <v>165</v>
      </c>
      <c r="H699" t="s">
        <v>103</v>
      </c>
      <c r="I699" s="2" t="s">
        <v>18</v>
      </c>
      <c r="J699">
        <f t="shared" si="75"/>
        <v>71.029668411867362</v>
      </c>
      <c r="K699">
        <f t="shared" si="76"/>
        <v>40.912490650710602</v>
      </c>
      <c r="L699" t="str">
        <f>VLOOKUP(A699,Countries!$H$1:$J$43,3)</f>
        <v>3-Central Europe</v>
      </c>
    </row>
    <row r="700" spans="1:12" x14ac:dyDescent="0.35">
      <c r="A700" t="s">
        <v>57</v>
      </c>
      <c r="B700" t="s">
        <v>12</v>
      </c>
      <c r="C700">
        <v>-50.261780104712052</v>
      </c>
      <c r="D700">
        <v>12.839690850161981</v>
      </c>
      <c r="E700">
        <v>55.198204936424425</v>
      </c>
      <c r="F700">
        <v>2080</v>
      </c>
      <c r="G700" t="s">
        <v>165</v>
      </c>
      <c r="H700" t="s">
        <v>87</v>
      </c>
      <c r="I700" s="2" t="s">
        <v>18</v>
      </c>
      <c r="J700">
        <f t="shared" si="75"/>
        <v>63.101470954874031</v>
      </c>
      <c r="K700">
        <f t="shared" si="76"/>
        <v>42.358514086262446</v>
      </c>
      <c r="L700" t="str">
        <f>VLOOKUP(A700,Countries!$H$1:$J$43,3)</f>
        <v>3-Central Europe</v>
      </c>
    </row>
    <row r="701" spans="1:12" x14ac:dyDescent="0.35">
      <c r="A701" t="s">
        <v>57</v>
      </c>
      <c r="B701" t="s">
        <v>17</v>
      </c>
      <c r="C701">
        <v>-68.718209562563544</v>
      </c>
      <c r="D701">
        <v>-3.2553407934892706</v>
      </c>
      <c r="E701">
        <v>59.33367243133241</v>
      </c>
      <c r="F701">
        <v>2050</v>
      </c>
      <c r="G701" t="s">
        <v>165</v>
      </c>
      <c r="H701" t="s">
        <v>87</v>
      </c>
      <c r="I701" s="2" t="s">
        <v>18</v>
      </c>
      <c r="J701">
        <f t="shared" ref="J701:J731" si="77">D701-C701</f>
        <v>65.462868769074277</v>
      </c>
      <c r="K701">
        <f t="shared" ref="K701:K731" si="78">E701-D701</f>
        <v>62.589013224821677</v>
      </c>
      <c r="L701" t="str">
        <f>VLOOKUP(A701,Countries!$H$1:$J$43,3)</f>
        <v>3-Central Europe</v>
      </c>
    </row>
    <row r="702" spans="1:12" x14ac:dyDescent="0.35">
      <c r="A702" t="s">
        <v>57</v>
      </c>
      <c r="B702" t="s">
        <v>17</v>
      </c>
      <c r="C702">
        <v>-73.550356052899289</v>
      </c>
      <c r="D702">
        <v>-26.856561546286763</v>
      </c>
      <c r="E702">
        <v>41.149542217701189</v>
      </c>
      <c r="F702">
        <v>2080</v>
      </c>
      <c r="G702" t="s">
        <v>165</v>
      </c>
      <c r="H702" t="s">
        <v>103</v>
      </c>
      <c r="I702" s="2" t="s">
        <v>18</v>
      </c>
      <c r="J702">
        <f t="shared" si="77"/>
        <v>46.693794506612527</v>
      </c>
      <c r="K702">
        <f t="shared" si="78"/>
        <v>68.006103763987952</v>
      </c>
      <c r="L702" t="str">
        <f>VLOOKUP(A702,Countries!$H$1:$J$43,3)</f>
        <v>3-Central Europe</v>
      </c>
    </row>
    <row r="703" spans="1:12" x14ac:dyDescent="0.35">
      <c r="A703" t="s">
        <v>37</v>
      </c>
      <c r="B703" t="s">
        <v>12</v>
      </c>
      <c r="C703">
        <v>-9</v>
      </c>
      <c r="D703">
        <v>5.5</v>
      </c>
      <c r="E703">
        <v>20</v>
      </c>
      <c r="F703">
        <v>2050</v>
      </c>
      <c r="G703" t="s">
        <v>79</v>
      </c>
      <c r="H703" t="s">
        <v>104</v>
      </c>
      <c r="I703" s="2" t="s">
        <v>18</v>
      </c>
      <c r="J703">
        <f t="shared" si="77"/>
        <v>14.5</v>
      </c>
      <c r="K703">
        <f t="shared" si="78"/>
        <v>14.5</v>
      </c>
      <c r="L703" t="str">
        <f>VLOOKUP(A703,Countries!$H$1:$J$43,3)</f>
        <v>3-Central Europe</v>
      </c>
    </row>
    <row r="704" spans="1:12" x14ac:dyDescent="0.35">
      <c r="A704" t="s">
        <v>37</v>
      </c>
      <c r="B704" t="s">
        <v>12</v>
      </c>
      <c r="C704">
        <v>-22.786725909469599</v>
      </c>
      <c r="D704">
        <v>-1.7516353886560212</v>
      </c>
      <c r="E704">
        <v>13.962264150943399</v>
      </c>
      <c r="F704">
        <v>2050</v>
      </c>
      <c r="G704" t="s">
        <v>79</v>
      </c>
      <c r="H704" t="s">
        <v>105</v>
      </c>
      <c r="I704" s="2" t="s">
        <v>18</v>
      </c>
      <c r="J704">
        <f t="shared" si="77"/>
        <v>21.035090520813579</v>
      </c>
      <c r="K704">
        <f t="shared" si="78"/>
        <v>15.713899539599421</v>
      </c>
      <c r="L704" t="str">
        <f>VLOOKUP(A704,Countries!$H$1:$J$43,3)</f>
        <v>3-Central Europe</v>
      </c>
    </row>
    <row r="705" spans="1:12" x14ac:dyDescent="0.35">
      <c r="A705" t="s">
        <v>106</v>
      </c>
      <c r="B705" t="s">
        <v>12</v>
      </c>
      <c r="C705">
        <v>-16</v>
      </c>
      <c r="D705">
        <v>2.5</v>
      </c>
      <c r="E705">
        <v>21</v>
      </c>
      <c r="F705">
        <v>2020</v>
      </c>
      <c r="G705" t="s">
        <v>79</v>
      </c>
      <c r="H705" t="s">
        <v>87</v>
      </c>
      <c r="I705" t="s">
        <v>107</v>
      </c>
      <c r="J705">
        <f t="shared" si="77"/>
        <v>18.5</v>
      </c>
      <c r="K705">
        <f t="shared" si="78"/>
        <v>18.5</v>
      </c>
      <c r="L705" t="str">
        <f>VLOOKUP(A705,Countries!$H$1:$J$43,3)</f>
        <v>4-Southern Europe</v>
      </c>
    </row>
    <row r="706" spans="1:12" x14ac:dyDescent="0.35">
      <c r="A706" t="s">
        <v>106</v>
      </c>
      <c r="B706" t="s">
        <v>12</v>
      </c>
      <c r="C706">
        <v>-10</v>
      </c>
      <c r="D706">
        <v>-2</v>
      </c>
      <c r="E706">
        <v>6</v>
      </c>
      <c r="F706">
        <v>2080</v>
      </c>
      <c r="G706" t="s">
        <v>79</v>
      </c>
      <c r="H706" t="s">
        <v>87</v>
      </c>
      <c r="I706" t="s">
        <v>107</v>
      </c>
      <c r="J706">
        <f t="shared" si="77"/>
        <v>8</v>
      </c>
      <c r="K706">
        <f t="shared" si="78"/>
        <v>8</v>
      </c>
      <c r="L706" t="str">
        <f>VLOOKUP(A706,Countries!$H$1:$J$43,3)</f>
        <v>4-Southern Europe</v>
      </c>
    </row>
    <row r="707" spans="1:12" x14ac:dyDescent="0.35">
      <c r="A707" t="s">
        <v>106</v>
      </c>
      <c r="B707" t="s">
        <v>17</v>
      </c>
      <c r="C707">
        <v>-6</v>
      </c>
      <c r="D707">
        <v>32.5</v>
      </c>
      <c r="E707">
        <v>71</v>
      </c>
      <c r="F707">
        <v>2020</v>
      </c>
      <c r="G707" t="s">
        <v>79</v>
      </c>
      <c r="H707" t="s">
        <v>87</v>
      </c>
      <c r="I707" t="s">
        <v>107</v>
      </c>
      <c r="J707">
        <f t="shared" si="77"/>
        <v>38.5</v>
      </c>
      <c r="K707">
        <f t="shared" si="78"/>
        <v>38.5</v>
      </c>
      <c r="L707" t="str">
        <f>VLOOKUP(A707,Countries!$H$1:$J$43,3)</f>
        <v>4-Southern Europe</v>
      </c>
    </row>
    <row r="708" spans="1:12" x14ac:dyDescent="0.35">
      <c r="A708" t="s">
        <v>106</v>
      </c>
      <c r="B708" t="s">
        <v>17</v>
      </c>
      <c r="C708">
        <v>-52</v>
      </c>
      <c r="D708">
        <v>-37</v>
      </c>
      <c r="E708">
        <v>-22</v>
      </c>
      <c r="F708">
        <v>2080</v>
      </c>
      <c r="G708" t="s">
        <v>79</v>
      </c>
      <c r="H708" t="s">
        <v>87</v>
      </c>
      <c r="I708" t="s">
        <v>107</v>
      </c>
      <c r="J708">
        <f t="shared" si="77"/>
        <v>15</v>
      </c>
      <c r="K708">
        <f t="shared" si="78"/>
        <v>15</v>
      </c>
      <c r="L708" t="str">
        <f>VLOOKUP(A708,Countries!$H$1:$J$43,3)</f>
        <v>4-Southern Europe</v>
      </c>
    </row>
    <row r="709" spans="1:12" x14ac:dyDescent="0.35">
      <c r="A709" t="s">
        <v>106</v>
      </c>
      <c r="B709" t="s">
        <v>17</v>
      </c>
      <c r="C709">
        <v>-5</v>
      </c>
      <c r="D709">
        <v>0.5</v>
      </c>
      <c r="E709">
        <v>6</v>
      </c>
      <c r="F709">
        <v>2020</v>
      </c>
      <c r="G709" t="s">
        <v>79</v>
      </c>
      <c r="H709" t="s">
        <v>87</v>
      </c>
      <c r="I709" t="s">
        <v>108</v>
      </c>
      <c r="J709">
        <f t="shared" si="77"/>
        <v>5.5</v>
      </c>
      <c r="K709">
        <f t="shared" si="78"/>
        <v>5.5</v>
      </c>
      <c r="L709" t="str">
        <f>VLOOKUP(A709,Countries!$H$1:$J$43,3)</f>
        <v>4-Southern Europe</v>
      </c>
    </row>
    <row r="710" spans="1:12" x14ac:dyDescent="0.35">
      <c r="A710" t="s">
        <v>106</v>
      </c>
      <c r="B710" t="s">
        <v>17</v>
      </c>
      <c r="C710">
        <v>-7</v>
      </c>
      <c r="D710">
        <v>-1.5</v>
      </c>
      <c r="E710">
        <v>4</v>
      </c>
      <c r="F710">
        <v>2080</v>
      </c>
      <c r="G710" t="s">
        <v>79</v>
      </c>
      <c r="H710" t="s">
        <v>87</v>
      </c>
      <c r="I710" t="s">
        <v>108</v>
      </c>
      <c r="J710">
        <f t="shared" si="77"/>
        <v>5.5</v>
      </c>
      <c r="K710">
        <f t="shared" si="78"/>
        <v>5.5</v>
      </c>
      <c r="L710" t="str">
        <f>VLOOKUP(A710,Countries!$H$1:$J$43,3)</f>
        <v>4-Southern Europe</v>
      </c>
    </row>
    <row r="711" spans="1:12" x14ac:dyDescent="0.35">
      <c r="A711" t="s">
        <v>37</v>
      </c>
      <c r="B711" t="s">
        <v>12</v>
      </c>
      <c r="C711">
        <v>-8.64</v>
      </c>
      <c r="D711">
        <v>-2.11</v>
      </c>
      <c r="E711">
        <v>5.05</v>
      </c>
      <c r="F711">
        <v>2050</v>
      </c>
      <c r="G711" t="s">
        <v>109</v>
      </c>
      <c r="H711" t="s">
        <v>110</v>
      </c>
      <c r="I711" s="2" t="s">
        <v>18</v>
      </c>
      <c r="J711">
        <f t="shared" si="77"/>
        <v>6.5300000000000011</v>
      </c>
      <c r="K711">
        <f t="shared" si="78"/>
        <v>7.16</v>
      </c>
      <c r="L711" t="str">
        <f>VLOOKUP(A711,Countries!$H$1:$J$43,3)</f>
        <v>3-Central Europe</v>
      </c>
    </row>
    <row r="712" spans="1:12" x14ac:dyDescent="0.35">
      <c r="A712" t="s">
        <v>37</v>
      </c>
      <c r="B712" t="s">
        <v>12</v>
      </c>
      <c r="C712">
        <v>-24.7</v>
      </c>
      <c r="D712">
        <v>-8.6999999999999993</v>
      </c>
      <c r="E712">
        <v>9.1</v>
      </c>
      <c r="F712">
        <v>2080</v>
      </c>
      <c r="G712" t="s">
        <v>109</v>
      </c>
      <c r="H712" t="s">
        <v>110</v>
      </c>
      <c r="I712" s="2" t="s">
        <v>18</v>
      </c>
      <c r="J712">
        <f t="shared" si="77"/>
        <v>16</v>
      </c>
      <c r="K712">
        <f t="shared" si="78"/>
        <v>17.799999999999997</v>
      </c>
      <c r="L712" t="str">
        <f>VLOOKUP(A712,Countries!$H$1:$J$43,3)</f>
        <v>3-Central Europe</v>
      </c>
    </row>
    <row r="713" spans="1:12" x14ac:dyDescent="0.35">
      <c r="A713" t="s">
        <v>37</v>
      </c>
      <c r="B713" t="s">
        <v>15</v>
      </c>
      <c r="C713">
        <v>0</v>
      </c>
      <c r="D713">
        <v>2.6</v>
      </c>
      <c r="E713">
        <v>4.2</v>
      </c>
      <c r="F713">
        <v>2050</v>
      </c>
      <c r="G713" t="s">
        <v>109</v>
      </c>
      <c r="H713" t="s">
        <v>110</v>
      </c>
      <c r="I713" s="2" t="s">
        <v>18</v>
      </c>
      <c r="J713">
        <f t="shared" si="77"/>
        <v>2.6</v>
      </c>
      <c r="K713">
        <f t="shared" si="78"/>
        <v>1.6</v>
      </c>
      <c r="L713" t="str">
        <f>VLOOKUP(A713,Countries!$H$1:$J$43,3)</f>
        <v>3-Central Europe</v>
      </c>
    </row>
    <row r="714" spans="1:12" x14ac:dyDescent="0.35">
      <c r="A714" t="s">
        <v>37</v>
      </c>
      <c r="B714" t="s">
        <v>15</v>
      </c>
      <c r="C714">
        <v>-7.4</v>
      </c>
      <c r="D714">
        <v>0.5</v>
      </c>
      <c r="E714">
        <v>3.2</v>
      </c>
      <c r="F714">
        <v>2080</v>
      </c>
      <c r="G714" t="s">
        <v>109</v>
      </c>
      <c r="H714" t="s">
        <v>110</v>
      </c>
      <c r="I714" s="2" t="s">
        <v>18</v>
      </c>
      <c r="J714">
        <f t="shared" si="77"/>
        <v>7.9</v>
      </c>
      <c r="K714">
        <f t="shared" si="78"/>
        <v>2.7</v>
      </c>
      <c r="L714" t="str">
        <f>VLOOKUP(A714,Countries!$H$1:$J$43,3)</f>
        <v>3-Central Europe</v>
      </c>
    </row>
    <row r="715" spans="1:12" x14ac:dyDescent="0.35">
      <c r="A715" t="s">
        <v>37</v>
      </c>
      <c r="B715" t="s">
        <v>17</v>
      </c>
      <c r="C715">
        <v>9.6</v>
      </c>
      <c r="D715">
        <v>13.5</v>
      </c>
      <c r="E715">
        <v>20.3</v>
      </c>
      <c r="F715">
        <v>2050</v>
      </c>
      <c r="G715" t="s">
        <v>109</v>
      </c>
      <c r="H715" t="s">
        <v>110</v>
      </c>
      <c r="I715" s="2" t="s">
        <v>18</v>
      </c>
      <c r="J715">
        <f t="shared" si="77"/>
        <v>3.9000000000000004</v>
      </c>
      <c r="K715">
        <f t="shared" si="78"/>
        <v>6.8000000000000007</v>
      </c>
      <c r="L715" t="str">
        <f>VLOOKUP(A715,Countries!$H$1:$J$43,3)</f>
        <v>3-Central Europe</v>
      </c>
    </row>
    <row r="716" spans="1:12" x14ac:dyDescent="0.35">
      <c r="A716" t="s">
        <v>37</v>
      </c>
      <c r="B716" t="s">
        <v>17</v>
      </c>
      <c r="C716">
        <v>6.6</v>
      </c>
      <c r="D716">
        <v>13.9</v>
      </c>
      <c r="E716">
        <v>32.4</v>
      </c>
      <c r="F716">
        <v>2080</v>
      </c>
      <c r="G716" t="s">
        <v>109</v>
      </c>
      <c r="H716" t="s">
        <v>110</v>
      </c>
      <c r="I716" s="2" t="s">
        <v>18</v>
      </c>
      <c r="J716">
        <f t="shared" si="77"/>
        <v>7.3000000000000007</v>
      </c>
      <c r="K716">
        <f t="shared" si="78"/>
        <v>18.5</v>
      </c>
      <c r="L716" t="str">
        <f>VLOOKUP(A716,Countries!$H$1:$J$43,3)</f>
        <v>3-Central Europe</v>
      </c>
    </row>
    <row r="717" spans="1:12" x14ac:dyDescent="0.35">
      <c r="A717" t="s">
        <v>31</v>
      </c>
      <c r="B717" t="s">
        <v>23</v>
      </c>
      <c r="C717">
        <v>-16.876234022654032</v>
      </c>
      <c r="D717">
        <v>-16.182609420905834</v>
      </c>
      <c r="E717">
        <v>-15.542584239851376</v>
      </c>
      <c r="F717">
        <v>2050</v>
      </c>
      <c r="G717" t="s">
        <v>164</v>
      </c>
      <c r="H717" t="s">
        <v>75</v>
      </c>
      <c r="I717" s="2" t="s">
        <v>18</v>
      </c>
      <c r="J717">
        <f t="shared" si="77"/>
        <v>0.69362460174819773</v>
      </c>
      <c r="K717">
        <f t="shared" si="78"/>
        <v>0.64002518105445816</v>
      </c>
      <c r="L717" t="str">
        <f>VLOOKUP(A717,Countries!$H$1:$J$43,3)</f>
        <v>3-Central Europe</v>
      </c>
    </row>
    <row r="718" spans="1:12" x14ac:dyDescent="0.35">
      <c r="A718" t="s">
        <v>22</v>
      </c>
      <c r="B718" t="s">
        <v>12</v>
      </c>
      <c r="C718">
        <v>10</v>
      </c>
      <c r="D718">
        <v>10.5</v>
      </c>
      <c r="E718">
        <v>11</v>
      </c>
      <c r="F718">
        <v>2050</v>
      </c>
      <c r="G718" t="s">
        <v>13</v>
      </c>
      <c r="H718" t="s">
        <v>21</v>
      </c>
      <c r="I718" t="s">
        <v>18</v>
      </c>
      <c r="J718">
        <f t="shared" si="77"/>
        <v>0.5</v>
      </c>
      <c r="K718">
        <f t="shared" si="78"/>
        <v>0.5</v>
      </c>
      <c r="L718" t="str">
        <f>VLOOKUP(A718,Countries!$H$1:$J$43,3)</f>
        <v>2-Northern Europe</v>
      </c>
    </row>
    <row r="719" spans="1:12" x14ac:dyDescent="0.35">
      <c r="A719" t="s">
        <v>22</v>
      </c>
      <c r="B719" t="s">
        <v>12</v>
      </c>
      <c r="C719">
        <v>10</v>
      </c>
      <c r="D719">
        <v>17</v>
      </c>
      <c r="E719">
        <v>24</v>
      </c>
      <c r="F719">
        <v>2080</v>
      </c>
      <c r="G719" t="s">
        <v>13</v>
      </c>
      <c r="H719" t="s">
        <v>21</v>
      </c>
      <c r="I719" t="s">
        <v>18</v>
      </c>
      <c r="J719">
        <f t="shared" si="77"/>
        <v>7</v>
      </c>
      <c r="K719">
        <f t="shared" si="78"/>
        <v>7</v>
      </c>
      <c r="L719" t="str">
        <f>VLOOKUP(A719,Countries!$H$1:$J$43,3)</f>
        <v>2-Northern Europe</v>
      </c>
    </row>
    <row r="720" spans="1:12" x14ac:dyDescent="0.35">
      <c r="A720" t="s">
        <v>22</v>
      </c>
      <c r="B720" t="s">
        <v>12</v>
      </c>
      <c r="C720">
        <v>15</v>
      </c>
      <c r="D720">
        <v>19</v>
      </c>
      <c r="E720">
        <v>23</v>
      </c>
      <c r="F720">
        <v>2050</v>
      </c>
      <c r="G720" t="s">
        <v>164</v>
      </c>
      <c r="H720" t="s">
        <v>64</v>
      </c>
      <c r="I720" t="s">
        <v>18</v>
      </c>
      <c r="J720">
        <f t="shared" si="77"/>
        <v>4</v>
      </c>
      <c r="K720">
        <f t="shared" si="78"/>
        <v>4</v>
      </c>
      <c r="L720" t="str">
        <f>VLOOKUP(A720,Countries!$H$1:$J$43,3)</f>
        <v>2-Northern Europe</v>
      </c>
    </row>
    <row r="721" spans="1:12" x14ac:dyDescent="0.35">
      <c r="A721" t="s">
        <v>22</v>
      </c>
      <c r="B721" t="s">
        <v>12</v>
      </c>
      <c r="C721">
        <v>3.04</v>
      </c>
      <c r="D721">
        <v>23.7</v>
      </c>
      <c r="E721">
        <v>37.97</v>
      </c>
      <c r="F721">
        <v>2050</v>
      </c>
      <c r="G721" t="s">
        <v>111</v>
      </c>
      <c r="H721" t="s">
        <v>112</v>
      </c>
      <c r="I721" s="2" t="s">
        <v>18</v>
      </c>
      <c r="J721">
        <f t="shared" si="77"/>
        <v>20.66</v>
      </c>
      <c r="K721">
        <f t="shared" si="78"/>
        <v>14.27</v>
      </c>
      <c r="L721" t="str">
        <f>VLOOKUP(A721,Countries!$H$1:$J$43,3)</f>
        <v>2-Northern Europe</v>
      </c>
    </row>
    <row r="722" spans="1:12" x14ac:dyDescent="0.35">
      <c r="A722" t="s">
        <v>22</v>
      </c>
      <c r="B722" t="s">
        <v>12</v>
      </c>
      <c r="C722">
        <v>22.22</v>
      </c>
      <c r="D722">
        <v>25</v>
      </c>
      <c r="E722">
        <v>27.77</v>
      </c>
      <c r="F722">
        <v>2080</v>
      </c>
      <c r="G722" t="s">
        <v>164</v>
      </c>
      <c r="H722" t="s">
        <v>30</v>
      </c>
      <c r="I722" t="s">
        <v>18</v>
      </c>
      <c r="J722">
        <f t="shared" si="77"/>
        <v>2.7800000000000011</v>
      </c>
      <c r="K722">
        <f t="shared" si="78"/>
        <v>2.7699999999999996</v>
      </c>
      <c r="L722" t="str">
        <f>VLOOKUP(A722,Countries!$H$1:$J$43,3)</f>
        <v>2-Northern Europe</v>
      </c>
    </row>
    <row r="723" spans="1:12" x14ac:dyDescent="0.35">
      <c r="A723" t="s">
        <v>11</v>
      </c>
      <c r="B723" t="s">
        <v>12</v>
      </c>
      <c r="C723">
        <v>-17.7</v>
      </c>
      <c r="D723">
        <v>-1.2833333333333334</v>
      </c>
      <c r="E723">
        <v>9</v>
      </c>
      <c r="F723">
        <v>2050</v>
      </c>
      <c r="G723" t="s">
        <v>79</v>
      </c>
      <c r="H723" t="s">
        <v>87</v>
      </c>
      <c r="I723" s="2" t="s">
        <v>18</v>
      </c>
      <c r="J723">
        <f t="shared" si="77"/>
        <v>16.416666666666664</v>
      </c>
      <c r="K723">
        <f t="shared" si="78"/>
        <v>10.283333333333333</v>
      </c>
      <c r="L723" t="str">
        <f>VLOOKUP(A723,Countries!$H$1:$J$43,3)</f>
        <v>3-Central Europe</v>
      </c>
    </row>
    <row r="724" spans="1:12" x14ac:dyDescent="0.35">
      <c r="A724" t="s">
        <v>11</v>
      </c>
      <c r="B724" t="s">
        <v>12</v>
      </c>
      <c r="C724">
        <v>-13.5</v>
      </c>
      <c r="D724">
        <v>-0.55000000000000016</v>
      </c>
      <c r="E724">
        <v>6</v>
      </c>
      <c r="F724">
        <v>2050</v>
      </c>
      <c r="G724" t="s">
        <v>164</v>
      </c>
      <c r="H724" t="s">
        <v>87</v>
      </c>
      <c r="I724" s="2" t="s">
        <v>18</v>
      </c>
      <c r="J724">
        <f t="shared" si="77"/>
        <v>12.95</v>
      </c>
      <c r="K724">
        <f t="shared" si="78"/>
        <v>6.55</v>
      </c>
      <c r="L724" t="str">
        <f>VLOOKUP(A724,Countries!$H$1:$J$43,3)</f>
        <v>3-Central Europe</v>
      </c>
    </row>
    <row r="725" spans="1:12" x14ac:dyDescent="0.35">
      <c r="A725" t="s">
        <v>11</v>
      </c>
      <c r="B725" t="s">
        <v>12</v>
      </c>
      <c r="C725">
        <v>-2.8</v>
      </c>
      <c r="D725">
        <v>1.7833333333333332</v>
      </c>
      <c r="E725">
        <v>7.1</v>
      </c>
      <c r="F725">
        <v>2050</v>
      </c>
      <c r="G725" t="s">
        <v>97</v>
      </c>
      <c r="H725" t="s">
        <v>87</v>
      </c>
      <c r="I725" s="2" t="s">
        <v>18</v>
      </c>
      <c r="J725">
        <f t="shared" si="77"/>
        <v>4.583333333333333</v>
      </c>
      <c r="K725">
        <f t="shared" si="78"/>
        <v>5.3166666666666664</v>
      </c>
      <c r="L725" t="str">
        <f>VLOOKUP(A725,Countries!$H$1:$J$43,3)</f>
        <v>3-Central Europe</v>
      </c>
    </row>
    <row r="726" spans="1:12" x14ac:dyDescent="0.35">
      <c r="A726" t="s">
        <v>118</v>
      </c>
      <c r="B726" t="s">
        <v>12</v>
      </c>
      <c r="C726">
        <v>-7.2916666666666616</v>
      </c>
      <c r="D726">
        <v>8.0729166666666696</v>
      </c>
      <c r="E726">
        <v>33.854166666666664</v>
      </c>
      <c r="F726">
        <v>2050</v>
      </c>
      <c r="G726" t="s">
        <v>111</v>
      </c>
      <c r="H726" t="s">
        <v>119</v>
      </c>
      <c r="I726" s="2" t="s">
        <v>18</v>
      </c>
      <c r="J726">
        <f t="shared" si="77"/>
        <v>15.364583333333332</v>
      </c>
      <c r="K726">
        <f t="shared" si="78"/>
        <v>25.781249999999993</v>
      </c>
      <c r="L726" t="str">
        <f>VLOOKUP(A726,Countries!$H$1:$J$43,3)</f>
        <v>1-Europe</v>
      </c>
    </row>
    <row r="727" spans="1:12" x14ac:dyDescent="0.35">
      <c r="A727" t="s">
        <v>118</v>
      </c>
      <c r="B727" t="s">
        <v>15</v>
      </c>
      <c r="C727">
        <v>-2.9673590504451064</v>
      </c>
      <c r="D727">
        <v>33.036597428288815</v>
      </c>
      <c r="E727">
        <v>103.85756676557862</v>
      </c>
      <c r="F727">
        <v>2050</v>
      </c>
      <c r="G727" t="s">
        <v>111</v>
      </c>
      <c r="H727" t="s">
        <v>119</v>
      </c>
      <c r="I727" s="2" t="s">
        <v>18</v>
      </c>
      <c r="J727">
        <f t="shared" si="77"/>
        <v>36.003956478733919</v>
      </c>
      <c r="K727">
        <f t="shared" si="78"/>
        <v>70.82096933728981</v>
      </c>
      <c r="L727" t="str">
        <f>VLOOKUP(A727,Countries!$H$1:$J$43,3)</f>
        <v>1-Europe</v>
      </c>
    </row>
    <row r="728" spans="1:12" x14ac:dyDescent="0.35">
      <c r="A728" t="s">
        <v>118</v>
      </c>
      <c r="B728" t="s">
        <v>23</v>
      </c>
      <c r="C728">
        <v>-8.6105675146771095</v>
      </c>
      <c r="D728">
        <v>-1.5655577299412986</v>
      </c>
      <c r="E728">
        <v>7.4363992172211315</v>
      </c>
      <c r="F728">
        <v>2050</v>
      </c>
      <c r="G728" t="s">
        <v>111</v>
      </c>
      <c r="H728" t="s">
        <v>119</v>
      </c>
      <c r="I728" s="2" t="s">
        <v>18</v>
      </c>
      <c r="J728">
        <f t="shared" si="77"/>
        <v>7.0450097847358109</v>
      </c>
      <c r="K728">
        <f t="shared" si="78"/>
        <v>9.0019569471624301</v>
      </c>
      <c r="L728" t="str">
        <f>VLOOKUP(A728,Countries!$H$1:$J$43,3)</f>
        <v>1-Europe</v>
      </c>
    </row>
    <row r="729" spans="1:12" x14ac:dyDescent="0.35">
      <c r="A729" t="s">
        <v>118</v>
      </c>
      <c r="B729" t="s">
        <v>63</v>
      </c>
      <c r="C729">
        <v>-45.049063336306872</v>
      </c>
      <c r="D729">
        <v>65.269104965804317</v>
      </c>
      <c r="E729">
        <v>260.66012488849236</v>
      </c>
      <c r="F729">
        <v>2050</v>
      </c>
      <c r="G729" t="s">
        <v>111</v>
      </c>
      <c r="H729" t="s">
        <v>119</v>
      </c>
      <c r="I729" s="2" t="s">
        <v>18</v>
      </c>
      <c r="J729">
        <f t="shared" si="77"/>
        <v>110.31816830211119</v>
      </c>
      <c r="K729">
        <f t="shared" si="78"/>
        <v>195.39101992268803</v>
      </c>
      <c r="L729" t="str">
        <f>VLOOKUP(A729,Countries!$H$1:$J$43,3)</f>
        <v>1-Europe</v>
      </c>
    </row>
    <row r="730" spans="1:12" x14ac:dyDescent="0.35">
      <c r="A730" t="s">
        <v>118</v>
      </c>
      <c r="B730" t="s">
        <v>17</v>
      </c>
      <c r="C730">
        <v>-7.3701842546063574</v>
      </c>
      <c r="D730">
        <v>8.7660524846454564</v>
      </c>
      <c r="E730">
        <v>40.871021775544399</v>
      </c>
      <c r="F730">
        <v>2050</v>
      </c>
      <c r="G730" t="s">
        <v>111</v>
      </c>
      <c r="H730" t="s">
        <v>119</v>
      </c>
      <c r="I730" s="2" t="s">
        <v>18</v>
      </c>
      <c r="J730">
        <f t="shared" si="77"/>
        <v>16.136236739251814</v>
      </c>
      <c r="K730">
        <f t="shared" si="78"/>
        <v>32.104969290898943</v>
      </c>
      <c r="L730" t="str">
        <f>VLOOKUP(A730,Countries!$H$1:$J$43,3)</f>
        <v>1-Europe</v>
      </c>
    </row>
    <row r="731" spans="1:12" x14ac:dyDescent="0.35">
      <c r="A731" t="s">
        <v>58</v>
      </c>
      <c r="B731" t="s">
        <v>12</v>
      </c>
      <c r="C731">
        <v>0.65635060899187414</v>
      </c>
      <c r="D731">
        <v>28.192064893798431</v>
      </c>
      <c r="E731">
        <v>99.603374122333122</v>
      </c>
      <c r="F731">
        <v>2050</v>
      </c>
      <c r="G731" t="s">
        <v>164</v>
      </c>
      <c r="H731" t="s">
        <v>166</v>
      </c>
      <c r="I731" t="s">
        <v>33</v>
      </c>
      <c r="J731">
        <f t="shared" si="77"/>
        <v>27.535714284806556</v>
      </c>
      <c r="K731">
        <f t="shared" si="78"/>
        <v>71.411309228534691</v>
      </c>
      <c r="L731" t="str">
        <f>VLOOKUP(A731,Countries!$H$1:$J$43,3)</f>
        <v>2-Northern Europe</v>
      </c>
    </row>
  </sheetData>
  <autoFilter ref="A2:L731">
    <sortState ref="A61:L731">
      <sortCondition ref="A2:A731"/>
    </sortState>
  </autoFilter>
  <mergeCells count="1">
    <mergeCell ref="C1:E1"/>
  </mergeCell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31"/>
  <sheetViews>
    <sheetView workbookViewId="0">
      <selection activeCell="A3" sqref="A3"/>
    </sheetView>
  </sheetViews>
  <sheetFormatPr defaultRowHeight="14.5" x14ac:dyDescent="0.35"/>
  <sheetData>
    <row r="1" spans="1:16" x14ac:dyDescent="0.35">
      <c r="A1" t="s">
        <v>189</v>
      </c>
      <c r="E1">
        <v>2020</v>
      </c>
      <c r="I1">
        <v>2050</v>
      </c>
      <c r="M1">
        <v>2080</v>
      </c>
    </row>
    <row r="2" spans="1:16" x14ac:dyDescent="0.35">
      <c r="A2" t="s">
        <v>118</v>
      </c>
      <c r="B2" t="s">
        <v>190</v>
      </c>
      <c r="C2" t="s">
        <v>191</v>
      </c>
      <c r="D2" t="s">
        <v>192</v>
      </c>
      <c r="E2" t="s">
        <v>118</v>
      </c>
      <c r="F2" t="s">
        <v>190</v>
      </c>
      <c r="G2" t="s">
        <v>191</v>
      </c>
      <c r="H2" t="s">
        <v>192</v>
      </c>
      <c r="I2" t="s">
        <v>118</v>
      </c>
      <c r="J2" t="s">
        <v>190</v>
      </c>
      <c r="K2" t="s">
        <v>191</v>
      </c>
      <c r="L2" t="s">
        <v>192</v>
      </c>
      <c r="M2" t="s">
        <v>118</v>
      </c>
      <c r="N2" t="s">
        <v>190</v>
      </c>
      <c r="O2" t="s">
        <v>191</v>
      </c>
      <c r="P2" t="s">
        <v>192</v>
      </c>
    </row>
    <row r="3" spans="1:16" x14ac:dyDescent="0.35">
      <c r="A3">
        <v>4.3899999999999997</v>
      </c>
      <c r="B3">
        <v>-36.25</v>
      </c>
      <c r="C3">
        <v>4.3899999999999997</v>
      </c>
      <c r="D3">
        <v>-5</v>
      </c>
      <c r="E3">
        <v>4.3899999999999997</v>
      </c>
      <c r="F3">
        <v>-15.000000000000002</v>
      </c>
      <c r="G3">
        <v>4.3899999999999997</v>
      </c>
      <c r="H3">
        <v>-5</v>
      </c>
      <c r="I3">
        <v>10.46</v>
      </c>
      <c r="J3">
        <v>-31.25</v>
      </c>
      <c r="K3">
        <v>10.46</v>
      </c>
      <c r="L3">
        <v>-8.75</v>
      </c>
      <c r="M3">
        <v>12.68</v>
      </c>
      <c r="N3">
        <v>-36.25</v>
      </c>
      <c r="O3">
        <v>12.68</v>
      </c>
      <c r="P3">
        <v>-16</v>
      </c>
    </row>
    <row r="4" spans="1:16" x14ac:dyDescent="0.35">
      <c r="A4">
        <v>10.46</v>
      </c>
      <c r="B4">
        <v>-31.726190476190474</v>
      </c>
      <c r="C4">
        <v>10.46</v>
      </c>
      <c r="D4">
        <v>-8.75</v>
      </c>
      <c r="E4">
        <v>5.36</v>
      </c>
      <c r="F4">
        <v>-11.011904761904766</v>
      </c>
      <c r="G4">
        <v>5.36</v>
      </c>
      <c r="H4">
        <v>-11.53846153846154</v>
      </c>
      <c r="I4">
        <v>11.63</v>
      </c>
      <c r="J4">
        <v>-26.25</v>
      </c>
      <c r="K4">
        <v>11.63</v>
      </c>
      <c r="L4">
        <v>1.5</v>
      </c>
      <c r="M4">
        <v>12.43</v>
      </c>
      <c r="N4">
        <v>-31.726190476190474</v>
      </c>
      <c r="O4">
        <v>12.43</v>
      </c>
      <c r="P4">
        <v>-7.75</v>
      </c>
    </row>
    <row r="5" spans="1:16" x14ac:dyDescent="0.35">
      <c r="A5">
        <v>12.68</v>
      </c>
      <c r="B5">
        <v>-31.25</v>
      </c>
      <c r="C5">
        <v>12.68</v>
      </c>
      <c r="D5">
        <v>-16</v>
      </c>
      <c r="E5">
        <v>-5.5714285714285712</v>
      </c>
      <c r="F5">
        <v>-8.7499999999999964</v>
      </c>
      <c r="G5">
        <v>-5.5714285714285712</v>
      </c>
      <c r="H5">
        <v>-15.384615384615387</v>
      </c>
      <c r="I5">
        <v>-11.523809523809524</v>
      </c>
      <c r="J5">
        <v>-25.654761904761905</v>
      </c>
      <c r="K5">
        <v>-11.523809523809524</v>
      </c>
      <c r="L5">
        <v>-19.230769230769226</v>
      </c>
      <c r="M5">
        <v>-16.047619047619047</v>
      </c>
      <c r="N5">
        <v>-15.85144927536232</v>
      </c>
      <c r="O5">
        <v>-16.047619047619047</v>
      </c>
      <c r="P5">
        <v>-26.923076923076923</v>
      </c>
    </row>
    <row r="6" spans="1:16" x14ac:dyDescent="0.35">
      <c r="A6">
        <v>5.36</v>
      </c>
      <c r="B6">
        <v>-26.25</v>
      </c>
      <c r="C6">
        <v>5.36</v>
      </c>
      <c r="D6">
        <v>1.5</v>
      </c>
      <c r="E6">
        <v>14.476190476190476</v>
      </c>
      <c r="F6">
        <v>-7.9533941236068912</v>
      </c>
      <c r="G6">
        <v>14.476190476190476</v>
      </c>
      <c r="H6">
        <v>36.5</v>
      </c>
      <c r="I6">
        <v>26.714285714285715</v>
      </c>
      <c r="J6">
        <v>-19.583333333333336</v>
      </c>
      <c r="K6">
        <v>26.714285714285715</v>
      </c>
      <c r="L6">
        <v>-15.38461538461538</v>
      </c>
      <c r="M6">
        <v>30.428571428571427</v>
      </c>
      <c r="N6">
        <v>-14.764492753623184</v>
      </c>
      <c r="O6">
        <v>30.428571428571427</v>
      </c>
      <c r="P6">
        <v>-23.076923076923077</v>
      </c>
    </row>
    <row r="7" spans="1:16" x14ac:dyDescent="0.35">
      <c r="A7">
        <v>11.63</v>
      </c>
      <c r="B7">
        <v>-25.654761904761905</v>
      </c>
      <c r="C7">
        <v>11.63</v>
      </c>
      <c r="D7">
        <v>-7.75</v>
      </c>
      <c r="E7">
        <v>8.6666666666666661</v>
      </c>
      <c r="F7">
        <v>-7.9533941236068912</v>
      </c>
      <c r="G7">
        <v>8.6666666666666661</v>
      </c>
      <c r="H7">
        <v>29</v>
      </c>
      <c r="I7">
        <v>-1.3333333333333333</v>
      </c>
      <c r="J7">
        <v>-13.75</v>
      </c>
      <c r="K7">
        <v>-1.3333333333333333</v>
      </c>
      <c r="L7">
        <v>27.004966811615066</v>
      </c>
      <c r="M7">
        <v>-17.571428571428573</v>
      </c>
      <c r="N7">
        <v>-13.75</v>
      </c>
      <c r="O7">
        <v>-17.571428571428573</v>
      </c>
      <c r="P7">
        <v>-75.84</v>
      </c>
    </row>
    <row r="8" spans="1:16" x14ac:dyDescent="0.35">
      <c r="A8">
        <v>12.43</v>
      </c>
      <c r="B8">
        <v>-19.583333333333336</v>
      </c>
      <c r="C8">
        <v>12.43</v>
      </c>
      <c r="D8">
        <v>-11.53846153846154</v>
      </c>
      <c r="E8">
        <v>10.666666666666666</v>
      </c>
      <c r="F8">
        <v>-7.5000000000000018</v>
      </c>
      <c r="G8">
        <v>10.666666666666666</v>
      </c>
      <c r="H8">
        <v>30</v>
      </c>
      <c r="I8">
        <v>30.142857142857142</v>
      </c>
      <c r="J8">
        <v>-12.681159420289848</v>
      </c>
      <c r="K8">
        <v>30.142857142857142</v>
      </c>
      <c r="L8">
        <v>16.59320388223281</v>
      </c>
      <c r="M8">
        <v>26.047619047619047</v>
      </c>
      <c r="N8">
        <v>-12.5</v>
      </c>
      <c r="O8">
        <v>26.047619047619047</v>
      </c>
      <c r="P8">
        <v>26.4</v>
      </c>
    </row>
    <row r="9" spans="1:16" x14ac:dyDescent="0.35">
      <c r="A9">
        <v>-5.5714285714285712</v>
      </c>
      <c r="B9">
        <v>-15.85144927536232</v>
      </c>
      <c r="C9">
        <v>-5.5714285714285712</v>
      </c>
      <c r="D9">
        <v>-19.230769230769226</v>
      </c>
      <c r="E9">
        <v>-6.2380952380952381</v>
      </c>
      <c r="F9">
        <v>-2.1286231884057898</v>
      </c>
      <c r="G9">
        <v>-6.2380952380952381</v>
      </c>
      <c r="H9">
        <v>42</v>
      </c>
      <c r="I9">
        <v>-10.19047619047619</v>
      </c>
      <c r="J9">
        <v>-11.594202898550723</v>
      </c>
      <c r="K9">
        <v>-10.19047619047619</v>
      </c>
      <c r="L9">
        <v>19.590085167289484</v>
      </c>
      <c r="M9">
        <v>-19.428571428571427</v>
      </c>
      <c r="N9">
        <v>-4.2553191489361737</v>
      </c>
      <c r="O9">
        <v>-19.428571428571427</v>
      </c>
      <c r="P9">
        <v>55</v>
      </c>
    </row>
    <row r="10" spans="1:16" x14ac:dyDescent="0.35">
      <c r="A10">
        <v>14.476190476190476</v>
      </c>
      <c r="B10">
        <v>-15.000000000000002</v>
      </c>
      <c r="C10">
        <v>14.476190476190476</v>
      </c>
      <c r="D10">
        <v>-26.923076923076923</v>
      </c>
      <c r="E10">
        <v>18.428571428571427</v>
      </c>
      <c r="F10">
        <v>-1.041666666666663</v>
      </c>
      <c r="G10">
        <v>18.428571428571427</v>
      </c>
      <c r="H10">
        <v>22</v>
      </c>
      <c r="I10">
        <v>28.714285714285715</v>
      </c>
      <c r="J10">
        <v>-11.398176291793318</v>
      </c>
      <c r="K10">
        <v>28.714285714285715</v>
      </c>
      <c r="L10">
        <v>14.001106535140865</v>
      </c>
      <c r="M10">
        <v>32.142857142857146</v>
      </c>
      <c r="N10">
        <v>-3.3181357649442837</v>
      </c>
      <c r="O10">
        <v>32.142857142857146</v>
      </c>
      <c r="P10">
        <v>44</v>
      </c>
    </row>
    <row r="11" spans="1:16" x14ac:dyDescent="0.35">
      <c r="A11">
        <v>8.6666666666666661</v>
      </c>
      <c r="B11">
        <v>-14.764492753623184</v>
      </c>
      <c r="C11">
        <v>8.6666666666666661</v>
      </c>
      <c r="D11">
        <v>-15.384615384615387</v>
      </c>
      <c r="E11">
        <v>-6.8095238095238093</v>
      </c>
      <c r="F11">
        <v>3.7772675086107919</v>
      </c>
      <c r="G11">
        <v>-6.8095238095238093</v>
      </c>
      <c r="H11">
        <v>7.5</v>
      </c>
      <c r="I11">
        <v>-9.6190476190476186</v>
      </c>
      <c r="J11">
        <v>-11.249999999999998</v>
      </c>
      <c r="K11">
        <v>-9.6190476190476186</v>
      </c>
      <c r="L11">
        <v>27.004966811615073</v>
      </c>
      <c r="M11">
        <v>-11.476190476190476</v>
      </c>
      <c r="N11">
        <v>-0.7692307692307665</v>
      </c>
      <c r="O11">
        <v>-11.476190476190476</v>
      </c>
      <c r="P11">
        <v>45.5</v>
      </c>
    </row>
    <row r="12" spans="1:16" x14ac:dyDescent="0.35">
      <c r="A12">
        <v>10.666666666666666</v>
      </c>
      <c r="B12">
        <v>-13.75</v>
      </c>
      <c r="C12">
        <v>10.666666666666666</v>
      </c>
      <c r="D12">
        <v>-15.38461538461538</v>
      </c>
      <c r="E12">
        <v>16</v>
      </c>
      <c r="F12">
        <v>3.8461538461538463</v>
      </c>
      <c r="G12">
        <v>16</v>
      </c>
      <c r="H12">
        <v>11.5</v>
      </c>
      <c r="I12">
        <v>26.904761904761905</v>
      </c>
      <c r="J12">
        <v>-10.334346504559269</v>
      </c>
      <c r="K12">
        <v>26.904761904761905</v>
      </c>
      <c r="L12">
        <v>23.177931944687518</v>
      </c>
      <c r="M12">
        <v>36.61904761904762</v>
      </c>
      <c r="N12">
        <v>0</v>
      </c>
      <c r="O12">
        <v>36.61904761904762</v>
      </c>
      <c r="P12">
        <v>62</v>
      </c>
    </row>
    <row r="13" spans="1:16" x14ac:dyDescent="0.35">
      <c r="A13">
        <v>-6.2380952380952381</v>
      </c>
      <c r="B13">
        <v>-13.75</v>
      </c>
      <c r="C13">
        <v>-6.2380952380952381</v>
      </c>
      <c r="D13">
        <v>-23.076923076923077</v>
      </c>
      <c r="E13">
        <v>-11.857142857142858</v>
      </c>
      <c r="F13">
        <v>18</v>
      </c>
      <c r="G13">
        <v>-11.857142857142858</v>
      </c>
      <c r="H13">
        <v>12</v>
      </c>
      <c r="I13">
        <v>-18.61904761904762</v>
      </c>
      <c r="J13">
        <v>-10.000000000000004</v>
      </c>
      <c r="K13">
        <v>-18.61904761904762</v>
      </c>
      <c r="L13">
        <v>18.823133622349022</v>
      </c>
      <c r="M13">
        <v>-12.428571428571429</v>
      </c>
      <c r="N13">
        <v>50</v>
      </c>
      <c r="O13">
        <v>-12.428571428571429</v>
      </c>
      <c r="P13">
        <v>36</v>
      </c>
    </row>
    <row r="14" spans="1:16" x14ac:dyDescent="0.35">
      <c r="A14">
        <v>18.428571428571427</v>
      </c>
      <c r="B14">
        <v>-12.681159420289848</v>
      </c>
      <c r="C14">
        <v>18.428571428571427</v>
      </c>
      <c r="D14">
        <v>-75.84</v>
      </c>
      <c r="E14">
        <v>13.238095238095237</v>
      </c>
      <c r="F14">
        <v>7.6923076923077041</v>
      </c>
      <c r="G14">
        <v>13.238095238095237</v>
      </c>
      <c r="H14">
        <v>21.5</v>
      </c>
      <c r="I14">
        <v>24.904761904761905</v>
      </c>
      <c r="J14">
        <v>-10.000000000000004</v>
      </c>
      <c r="K14">
        <v>24.904761904761905</v>
      </c>
      <c r="L14">
        <v>18.449270833333223</v>
      </c>
      <c r="M14">
        <v>-23.285714285714285</v>
      </c>
      <c r="N14">
        <v>12.087912087912095</v>
      </c>
      <c r="O14">
        <v>-23.285714285714285</v>
      </c>
      <c r="P14">
        <v>11</v>
      </c>
    </row>
    <row r="15" spans="1:16" x14ac:dyDescent="0.35">
      <c r="A15">
        <v>-6.8095238095238093</v>
      </c>
      <c r="B15">
        <v>-12.5</v>
      </c>
      <c r="C15">
        <v>-6.8095238095238093</v>
      </c>
      <c r="D15">
        <v>27.004966811615066</v>
      </c>
      <c r="E15">
        <v>-3.8571428571428572</v>
      </c>
      <c r="F15">
        <v>9.2383107088989576</v>
      </c>
      <c r="G15">
        <v>-3.8571428571428572</v>
      </c>
      <c r="H15">
        <v>18</v>
      </c>
      <c r="I15">
        <v>-8.4285714285714288</v>
      </c>
      <c r="J15">
        <v>-9.01722391084094</v>
      </c>
      <c r="K15">
        <v>-8.4285714285714288</v>
      </c>
      <c r="L15">
        <v>24.597735322430882</v>
      </c>
      <c r="M15">
        <v>15.571428571428571</v>
      </c>
      <c r="N15">
        <v>16.278819219995697</v>
      </c>
      <c r="O15">
        <v>15.571428571428571</v>
      </c>
      <c r="P15">
        <v>26</v>
      </c>
    </row>
    <row r="16" spans="1:16" x14ac:dyDescent="0.35">
      <c r="A16">
        <v>16</v>
      </c>
      <c r="B16">
        <v>-11.594202898550723</v>
      </c>
      <c r="C16">
        <v>16</v>
      </c>
      <c r="D16">
        <v>16.59320388223281</v>
      </c>
      <c r="E16">
        <v>-7.8571428571428568</v>
      </c>
      <c r="F16">
        <v>6.5</v>
      </c>
      <c r="G16">
        <v>-7.8571428571428568</v>
      </c>
      <c r="H16">
        <v>11.5</v>
      </c>
      <c r="I16">
        <v>-15</v>
      </c>
      <c r="J16">
        <v>-5.8257345491388133</v>
      </c>
      <c r="K16">
        <v>-15</v>
      </c>
      <c r="L16">
        <v>14.302868456004292</v>
      </c>
      <c r="M16">
        <v>33.285714285714285</v>
      </c>
      <c r="N16">
        <v>13.5</v>
      </c>
      <c r="O16">
        <v>33.285714285714285</v>
      </c>
      <c r="P16">
        <v>22.5</v>
      </c>
    </row>
    <row r="17" spans="1:16" x14ac:dyDescent="0.35">
      <c r="A17">
        <v>-11.857142857142858</v>
      </c>
      <c r="B17">
        <v>-11.398176291793318</v>
      </c>
      <c r="C17">
        <v>-11.857142857142858</v>
      </c>
      <c r="D17">
        <v>19.590085167289484</v>
      </c>
      <c r="E17">
        <v>6.2857142857142856</v>
      </c>
      <c r="F17">
        <v>7.7228327228327318</v>
      </c>
      <c r="G17">
        <v>6.2857142857142856</v>
      </c>
      <c r="H17">
        <v>-6</v>
      </c>
      <c r="I17">
        <v>10.428571428571429</v>
      </c>
      <c r="J17">
        <v>-5.298913043478251</v>
      </c>
      <c r="K17">
        <v>10.428571428571429</v>
      </c>
      <c r="L17">
        <v>21.382163510960456</v>
      </c>
      <c r="M17">
        <v>-14.666666666666666</v>
      </c>
      <c r="N17">
        <v>35.012210012210019</v>
      </c>
      <c r="O17">
        <v>-14.666666666666666</v>
      </c>
      <c r="P17">
        <v>34</v>
      </c>
    </row>
    <row r="18" spans="1:16" x14ac:dyDescent="0.35">
      <c r="A18">
        <v>13.238095238095237</v>
      </c>
      <c r="B18">
        <v>-11.249999999999998</v>
      </c>
      <c r="C18">
        <v>13.238095238095237</v>
      </c>
      <c r="D18">
        <v>14.001106535140865</v>
      </c>
      <c r="E18">
        <v>15.285714285714286</v>
      </c>
      <c r="F18">
        <v>13.675213675213683</v>
      </c>
      <c r="G18">
        <v>15.285714285714286</v>
      </c>
      <c r="H18">
        <v>-7</v>
      </c>
      <c r="I18">
        <v>24.142857142857142</v>
      </c>
      <c r="J18">
        <v>-3.1249999999999982</v>
      </c>
      <c r="K18">
        <v>24.142857142857142</v>
      </c>
      <c r="L18">
        <v>18.449270833333223</v>
      </c>
      <c r="M18">
        <v>-19</v>
      </c>
      <c r="N18">
        <v>42.857142857142861</v>
      </c>
      <c r="O18">
        <v>-19</v>
      </c>
      <c r="P18">
        <v>35</v>
      </c>
    </row>
    <row r="19" spans="1:16" x14ac:dyDescent="0.35">
      <c r="A19">
        <v>-11.523809523809524</v>
      </c>
      <c r="B19">
        <v>-11.011904761904766</v>
      </c>
      <c r="C19">
        <v>-11.523809523809524</v>
      </c>
      <c r="D19">
        <v>27.004966811615073</v>
      </c>
      <c r="E19">
        <v>-3.5</v>
      </c>
      <c r="F19">
        <v>2.5862068965517304</v>
      </c>
      <c r="G19">
        <v>-3.5</v>
      </c>
      <c r="H19">
        <v>-7</v>
      </c>
      <c r="I19">
        <v>-10.833333333333334</v>
      </c>
      <c r="J19">
        <v>2.3076923076923062</v>
      </c>
      <c r="K19">
        <v>-10.833333333333334</v>
      </c>
      <c r="L19">
        <v>31.765099297911636</v>
      </c>
      <c r="M19">
        <v>16.333333333333332</v>
      </c>
      <c r="N19">
        <v>6.0344827586206922</v>
      </c>
      <c r="O19">
        <v>16.333333333333332</v>
      </c>
      <c r="P19">
        <v>23.5</v>
      </c>
    </row>
    <row r="20" spans="1:16" x14ac:dyDescent="0.35">
      <c r="A20">
        <v>26.714285714285715</v>
      </c>
      <c r="B20">
        <v>-10.334346504559269</v>
      </c>
      <c r="C20">
        <v>26.714285714285715</v>
      </c>
      <c r="D20">
        <v>23.177931944687518</v>
      </c>
      <c r="E20">
        <v>-6</v>
      </c>
      <c r="F20">
        <v>3.4482758620689689</v>
      </c>
      <c r="G20">
        <v>-6</v>
      </c>
      <c r="H20">
        <v>-6</v>
      </c>
      <c r="I20">
        <v>-11.166666666666666</v>
      </c>
      <c r="J20">
        <v>3.0080367393800187</v>
      </c>
      <c r="K20">
        <v>-11.166666666666666</v>
      </c>
      <c r="L20">
        <v>2.1712771584400823</v>
      </c>
      <c r="M20">
        <v>29</v>
      </c>
      <c r="N20">
        <v>7.6149425287356349</v>
      </c>
      <c r="O20">
        <v>29</v>
      </c>
      <c r="P20">
        <v>-31.5</v>
      </c>
    </row>
    <row r="21" spans="1:16" x14ac:dyDescent="0.35">
      <c r="A21">
        <v>-1.3333333333333333</v>
      </c>
      <c r="B21">
        <v>-10.000000000000004</v>
      </c>
      <c r="C21">
        <v>-1.3333333333333333</v>
      </c>
      <c r="D21">
        <v>18.823133622349022</v>
      </c>
      <c r="E21">
        <v>7.5</v>
      </c>
      <c r="F21">
        <v>3.4482758620689689</v>
      </c>
      <c r="G21">
        <v>7.5</v>
      </c>
      <c r="H21">
        <v>-4</v>
      </c>
      <c r="I21">
        <v>10.666666666666666</v>
      </c>
      <c r="J21">
        <v>3.8461538461538463</v>
      </c>
      <c r="K21">
        <v>10.666666666666666</v>
      </c>
      <c r="L21">
        <v>42.5</v>
      </c>
      <c r="M21">
        <v>-36.25</v>
      </c>
      <c r="N21">
        <v>10.833333333333332</v>
      </c>
      <c r="O21">
        <v>16</v>
      </c>
      <c r="P21">
        <v>-37</v>
      </c>
    </row>
    <row r="22" spans="1:16" x14ac:dyDescent="0.35">
      <c r="A22">
        <v>30.142857142857142</v>
      </c>
      <c r="B22">
        <v>-10.000000000000004</v>
      </c>
      <c r="C22">
        <v>30.142857142857142</v>
      </c>
      <c r="D22">
        <v>18.449270833333223</v>
      </c>
      <c r="E22">
        <v>13</v>
      </c>
      <c r="F22">
        <v>4.1666666666666661</v>
      </c>
      <c r="G22">
        <v>13</v>
      </c>
      <c r="H22">
        <v>-3.5</v>
      </c>
      <c r="I22">
        <v>21.333333333333332</v>
      </c>
      <c r="J22">
        <v>4.523536165327207</v>
      </c>
      <c r="K22">
        <v>21.333333333333332</v>
      </c>
      <c r="L22">
        <v>36</v>
      </c>
      <c r="M22">
        <v>-31.726190476190474</v>
      </c>
      <c r="N22">
        <v>11.206896551724144</v>
      </c>
      <c r="O22">
        <v>13.5</v>
      </c>
      <c r="P22">
        <v>-41</v>
      </c>
    </row>
    <row r="23" spans="1:16" x14ac:dyDescent="0.35">
      <c r="A23">
        <v>-10.19047619047619</v>
      </c>
      <c r="B23">
        <v>-9.01722391084094</v>
      </c>
      <c r="C23">
        <v>-10.19047619047619</v>
      </c>
      <c r="D23">
        <v>24.597735322430882</v>
      </c>
      <c r="E23">
        <v>-5</v>
      </c>
      <c r="F23">
        <v>4.9999999999999964</v>
      </c>
      <c r="G23">
        <v>9.6199999999999992</v>
      </c>
      <c r="H23">
        <v>-1</v>
      </c>
      <c r="I23">
        <v>-31.25</v>
      </c>
      <c r="J23">
        <v>6.5</v>
      </c>
      <c r="K23">
        <v>7.46</v>
      </c>
      <c r="L23">
        <v>37</v>
      </c>
      <c r="M23">
        <v>-16</v>
      </c>
      <c r="N23">
        <v>11.66666666666667</v>
      </c>
      <c r="O23">
        <v>18</v>
      </c>
      <c r="P23">
        <v>-44</v>
      </c>
    </row>
    <row r="24" spans="1:16" x14ac:dyDescent="0.35">
      <c r="A24">
        <v>28.714285714285715</v>
      </c>
      <c r="B24">
        <v>-8.7499999999999964</v>
      </c>
      <c r="C24">
        <v>28.714285714285715</v>
      </c>
      <c r="D24">
        <v>14.302868456004292</v>
      </c>
      <c r="E24">
        <v>-11.53846153846154</v>
      </c>
      <c r="F24">
        <v>5</v>
      </c>
      <c r="G24">
        <v>7</v>
      </c>
      <c r="H24">
        <v>-1.5</v>
      </c>
      <c r="I24">
        <v>-8.75</v>
      </c>
      <c r="J24">
        <v>30.5</v>
      </c>
      <c r="K24">
        <v>19.539537011147029</v>
      </c>
      <c r="L24">
        <v>52</v>
      </c>
      <c r="M24">
        <v>-7.75</v>
      </c>
      <c r="N24">
        <v>12.068965517241383</v>
      </c>
      <c r="O24">
        <v>23</v>
      </c>
      <c r="P24">
        <v>-37</v>
      </c>
    </row>
    <row r="25" spans="1:16" x14ac:dyDescent="0.35">
      <c r="A25">
        <v>-9.6190476190476186</v>
      </c>
      <c r="B25">
        <v>-7.9533941236068912</v>
      </c>
      <c r="C25">
        <v>-9.6190476190476186</v>
      </c>
      <c r="D25">
        <v>21.382163510960456</v>
      </c>
      <c r="E25">
        <v>-15.384615384615387</v>
      </c>
      <c r="F25">
        <v>6.0344827586206922</v>
      </c>
      <c r="G25">
        <v>4</v>
      </c>
      <c r="H25">
        <v>-5</v>
      </c>
      <c r="I25">
        <v>1.5</v>
      </c>
      <c r="J25">
        <v>2.25</v>
      </c>
      <c r="K25">
        <v>25.771798044780692</v>
      </c>
      <c r="L25">
        <v>28</v>
      </c>
      <c r="M25">
        <v>-26.923076923076923</v>
      </c>
      <c r="N25">
        <v>12.711864406779654</v>
      </c>
      <c r="O25">
        <v>19</v>
      </c>
      <c r="P25">
        <v>-31.5</v>
      </c>
    </row>
    <row r="26" spans="1:16" x14ac:dyDescent="0.35">
      <c r="A26">
        <v>26.904761904761905</v>
      </c>
      <c r="B26">
        <v>-7.9533941236068912</v>
      </c>
      <c r="C26">
        <v>26.904761904761905</v>
      </c>
      <c r="D26">
        <v>18.449270833333223</v>
      </c>
      <c r="E26">
        <v>9.6199999999999992</v>
      </c>
      <c r="F26">
        <v>6.7796610169491425</v>
      </c>
      <c r="G26">
        <v>5.5</v>
      </c>
      <c r="H26">
        <v>-1.5</v>
      </c>
      <c r="I26">
        <v>-19.230769230769226</v>
      </c>
      <c r="J26">
        <v>11.713596474984794</v>
      </c>
      <c r="K26">
        <v>33.026436186175999</v>
      </c>
      <c r="L26">
        <v>10.5</v>
      </c>
      <c r="M26">
        <v>-23.076923076923077</v>
      </c>
      <c r="N26">
        <v>14.406779661016943</v>
      </c>
      <c r="O26">
        <v>18</v>
      </c>
      <c r="P26">
        <v>-24.5</v>
      </c>
    </row>
    <row r="27" spans="1:16" x14ac:dyDescent="0.35">
      <c r="A27">
        <v>-18.61904761904762</v>
      </c>
      <c r="B27">
        <v>-7.5000000000000018</v>
      </c>
      <c r="C27">
        <v>-18.61904761904762</v>
      </c>
      <c r="D27">
        <v>31.765099297911636</v>
      </c>
      <c r="E27">
        <v>-15.000000000000002</v>
      </c>
      <c r="F27">
        <v>6.7796610169491425</v>
      </c>
      <c r="G27">
        <v>11.5</v>
      </c>
      <c r="H27">
        <v>2</v>
      </c>
      <c r="I27">
        <v>-15.38461538461538</v>
      </c>
      <c r="J27">
        <v>13.736263736263737</v>
      </c>
      <c r="K27">
        <v>41.439859481565726</v>
      </c>
      <c r="L27">
        <v>20</v>
      </c>
      <c r="M27">
        <v>-75.84</v>
      </c>
      <c r="N27">
        <v>16.379310344827591</v>
      </c>
      <c r="O27">
        <v>15.5</v>
      </c>
      <c r="P27">
        <v>-29</v>
      </c>
    </row>
    <row r="28" spans="1:16" x14ac:dyDescent="0.35">
      <c r="A28">
        <v>24.904761904761905</v>
      </c>
      <c r="B28">
        <v>-5.8257345491388133</v>
      </c>
      <c r="C28">
        <v>24.904761904761905</v>
      </c>
      <c r="D28">
        <v>2.1712771584400823</v>
      </c>
      <c r="E28">
        <v>-11.011904761904766</v>
      </c>
      <c r="F28">
        <v>7.6149425287356349</v>
      </c>
      <c r="G28">
        <v>10</v>
      </c>
      <c r="H28">
        <v>11</v>
      </c>
      <c r="I28">
        <v>-26.25</v>
      </c>
      <c r="J28">
        <v>14.867485455720752</v>
      </c>
      <c r="K28">
        <v>23.663171293874736</v>
      </c>
      <c r="L28">
        <v>18.5</v>
      </c>
      <c r="M28">
        <v>-15.85144927536232</v>
      </c>
      <c r="N28">
        <v>17.241379310344829</v>
      </c>
      <c r="O28">
        <v>24</v>
      </c>
      <c r="P28">
        <v>-38.5</v>
      </c>
    </row>
    <row r="29" spans="1:16" x14ac:dyDescent="0.35">
      <c r="A29">
        <v>-16.047619047619047</v>
      </c>
      <c r="B29">
        <v>-5.298913043478251</v>
      </c>
      <c r="C29">
        <v>-16.047619047619047</v>
      </c>
      <c r="D29">
        <v>26.4</v>
      </c>
      <c r="E29">
        <v>-8.7499999999999964</v>
      </c>
      <c r="F29">
        <v>7.7586206896551762</v>
      </c>
      <c r="G29">
        <v>7.5</v>
      </c>
      <c r="H29">
        <v>11.5</v>
      </c>
      <c r="I29">
        <v>7.46</v>
      </c>
      <c r="J29">
        <v>17.92717086834735</v>
      </c>
      <c r="K29">
        <v>11.226734292972679</v>
      </c>
      <c r="L29">
        <v>27.5</v>
      </c>
      <c r="M29">
        <v>-14.764492753623184</v>
      </c>
      <c r="N29">
        <v>21.5</v>
      </c>
      <c r="O29">
        <v>10</v>
      </c>
      <c r="P29">
        <v>-28.5</v>
      </c>
    </row>
    <row r="30" spans="1:16" x14ac:dyDescent="0.35">
      <c r="A30">
        <v>30.428571428571427</v>
      </c>
      <c r="B30">
        <v>-4.2553191489361737</v>
      </c>
      <c r="C30">
        <v>30.428571428571427</v>
      </c>
      <c r="D30">
        <v>36.5</v>
      </c>
      <c r="E30">
        <v>-7.9533941236068912</v>
      </c>
      <c r="F30">
        <v>6</v>
      </c>
      <c r="G30">
        <v>5.5</v>
      </c>
      <c r="H30">
        <v>10</v>
      </c>
      <c r="I30">
        <v>19.539537011147029</v>
      </c>
      <c r="J30">
        <v>18.681318681318682</v>
      </c>
      <c r="K30">
        <v>25.664973741407039</v>
      </c>
      <c r="L30">
        <v>25.5</v>
      </c>
      <c r="M30">
        <v>-13.75</v>
      </c>
      <c r="N30">
        <v>6</v>
      </c>
      <c r="O30">
        <v>13.5</v>
      </c>
      <c r="P30">
        <v>-15.5</v>
      </c>
    </row>
    <row r="31" spans="1:16" x14ac:dyDescent="0.35">
      <c r="A31">
        <v>-17.571428571428573</v>
      </c>
      <c r="B31">
        <v>-3.3181357649442837</v>
      </c>
      <c r="C31">
        <v>-17.571428571428573</v>
      </c>
      <c r="D31">
        <v>29</v>
      </c>
      <c r="E31">
        <v>-7.9533941236068912</v>
      </c>
      <c r="F31">
        <v>7.5</v>
      </c>
      <c r="G31">
        <v>14</v>
      </c>
      <c r="H31">
        <v>9.5</v>
      </c>
      <c r="I31">
        <v>25.771798044780692</v>
      </c>
      <c r="J31">
        <v>19.075955813074678</v>
      </c>
      <c r="K31">
        <v>25.605182840098525</v>
      </c>
      <c r="L31">
        <v>18.5</v>
      </c>
      <c r="M31">
        <v>-12.5</v>
      </c>
      <c r="N31">
        <v>6</v>
      </c>
      <c r="O31">
        <v>40</v>
      </c>
      <c r="P31">
        <v>19</v>
      </c>
    </row>
    <row r="32" spans="1:16" x14ac:dyDescent="0.35">
      <c r="A32">
        <v>26.047619047619047</v>
      </c>
      <c r="B32">
        <v>-3.1249999999999982</v>
      </c>
      <c r="C32">
        <v>26.047619047619047</v>
      </c>
      <c r="D32">
        <v>30</v>
      </c>
      <c r="E32">
        <v>-7.5000000000000018</v>
      </c>
      <c r="F32">
        <v>47.951034806374416</v>
      </c>
      <c r="G32">
        <v>2</v>
      </c>
      <c r="H32">
        <v>9</v>
      </c>
      <c r="I32">
        <v>33.026436186175999</v>
      </c>
      <c r="J32">
        <v>25.867150571356401</v>
      </c>
      <c r="K32">
        <v>25.709028799848607</v>
      </c>
      <c r="L32">
        <v>-14.5</v>
      </c>
      <c r="M32">
        <v>26.4</v>
      </c>
      <c r="N32">
        <v>11.5</v>
      </c>
      <c r="O32">
        <v>10</v>
      </c>
      <c r="P32">
        <v>14.5</v>
      </c>
    </row>
    <row r="33" spans="1:16" x14ac:dyDescent="0.35">
      <c r="A33">
        <v>-19.428571428571427</v>
      </c>
      <c r="B33">
        <v>-2.1286231884057898</v>
      </c>
      <c r="C33">
        <v>-19.428571428571427</v>
      </c>
      <c r="D33">
        <v>42</v>
      </c>
      <c r="E33">
        <v>-2.1286231884057898</v>
      </c>
      <c r="F33">
        <v>112.34064736009474</v>
      </c>
      <c r="G33">
        <v>5.5</v>
      </c>
      <c r="H33">
        <v>12</v>
      </c>
      <c r="I33">
        <v>27.004966811615066</v>
      </c>
      <c r="J33">
        <v>9</v>
      </c>
      <c r="K33">
        <v>37.237866672106833</v>
      </c>
      <c r="L33">
        <v>-18</v>
      </c>
      <c r="M33">
        <v>-4.2553191489361737</v>
      </c>
      <c r="N33">
        <v>-21.549078292696809</v>
      </c>
      <c r="O33">
        <v>8.5</v>
      </c>
      <c r="P33">
        <v>10</v>
      </c>
    </row>
    <row r="34" spans="1:16" x14ac:dyDescent="0.35">
      <c r="A34">
        <v>32.142857142857146</v>
      </c>
      <c r="B34">
        <v>-1.041666666666663</v>
      </c>
      <c r="C34">
        <v>32.142857142857146</v>
      </c>
      <c r="D34">
        <v>22</v>
      </c>
      <c r="E34">
        <v>-1.041666666666663</v>
      </c>
      <c r="F34">
        <v>10</v>
      </c>
      <c r="G34">
        <v>23</v>
      </c>
      <c r="H34">
        <v>9.5</v>
      </c>
      <c r="I34">
        <v>41.439859481565726</v>
      </c>
      <c r="J34">
        <v>20.421245421245423</v>
      </c>
      <c r="K34">
        <v>30.890422636114423</v>
      </c>
      <c r="L34">
        <v>-19</v>
      </c>
      <c r="M34">
        <v>-3.3181357649442837</v>
      </c>
      <c r="N34">
        <v>-1.8977448195665567</v>
      </c>
      <c r="O34">
        <v>6</v>
      </c>
      <c r="P34">
        <v>-7.5</v>
      </c>
    </row>
    <row r="35" spans="1:16" x14ac:dyDescent="0.35">
      <c r="A35">
        <v>-11.476190476190476</v>
      </c>
      <c r="B35">
        <v>-0.7692307692307665</v>
      </c>
      <c r="C35">
        <v>-11.476190476190476</v>
      </c>
      <c r="D35">
        <v>7.5</v>
      </c>
      <c r="E35">
        <v>3.7772675086107919</v>
      </c>
      <c r="F35">
        <v>37.262116385015538</v>
      </c>
      <c r="G35">
        <v>2</v>
      </c>
      <c r="H35">
        <v>3</v>
      </c>
      <c r="I35">
        <v>23.663171293874736</v>
      </c>
      <c r="J35">
        <v>24.786324786324791</v>
      </c>
      <c r="K35">
        <v>20.815959898517786</v>
      </c>
      <c r="L35">
        <v>-19</v>
      </c>
      <c r="M35">
        <v>-0.7692307692307665</v>
      </c>
      <c r="N35">
        <v>9.0083306327087644</v>
      </c>
      <c r="O35">
        <v>7</v>
      </c>
      <c r="P35">
        <v>-11</v>
      </c>
    </row>
    <row r="36" spans="1:16" x14ac:dyDescent="0.35">
      <c r="A36">
        <v>36.61904761904762</v>
      </c>
      <c r="B36">
        <v>0</v>
      </c>
      <c r="C36">
        <v>36.61904761904762</v>
      </c>
      <c r="D36">
        <v>11.5</v>
      </c>
      <c r="E36">
        <v>3.8461538461538463</v>
      </c>
      <c r="F36">
        <v>108.10921836783905</v>
      </c>
      <c r="G36">
        <v>2</v>
      </c>
      <c r="H36">
        <v>2.5</v>
      </c>
      <c r="I36">
        <v>-25.654761904761905</v>
      </c>
      <c r="J36">
        <v>28.693528693528705</v>
      </c>
      <c r="K36">
        <v>21.542928490655981</v>
      </c>
      <c r="L36">
        <v>-15</v>
      </c>
      <c r="M36">
        <v>0</v>
      </c>
      <c r="N36">
        <v>28.977066931010238</v>
      </c>
      <c r="O36">
        <v>-20</v>
      </c>
      <c r="P36">
        <v>4.5</v>
      </c>
    </row>
    <row r="37" spans="1:16" x14ac:dyDescent="0.35">
      <c r="A37">
        <v>-3.8571428571428572</v>
      </c>
      <c r="B37">
        <v>2.3076923076923062</v>
      </c>
      <c r="C37">
        <v>-3.8571428571428572</v>
      </c>
      <c r="D37">
        <v>12</v>
      </c>
      <c r="E37">
        <v>18</v>
      </c>
      <c r="F37">
        <v>13.5</v>
      </c>
      <c r="G37">
        <v>-4.5</v>
      </c>
      <c r="H37">
        <v>19</v>
      </c>
      <c r="I37">
        <v>-19.583333333333336</v>
      </c>
      <c r="J37">
        <v>33.852258852258849</v>
      </c>
      <c r="K37">
        <v>26.89665642288638</v>
      </c>
      <c r="L37">
        <v>-12.5</v>
      </c>
      <c r="M37">
        <v>50</v>
      </c>
      <c r="N37">
        <v>172.79848171152523</v>
      </c>
      <c r="O37">
        <v>-1</v>
      </c>
      <c r="P37">
        <v>3</v>
      </c>
    </row>
    <row r="38" spans="1:16" x14ac:dyDescent="0.35">
      <c r="A38">
        <v>-7.8571428571428568</v>
      </c>
      <c r="B38">
        <v>3.0080367393800187</v>
      </c>
      <c r="C38">
        <v>-7.8571428571428568</v>
      </c>
      <c r="D38">
        <v>21.5</v>
      </c>
      <c r="E38">
        <v>7.6923076923077041</v>
      </c>
      <c r="F38">
        <v>11</v>
      </c>
      <c r="G38">
        <v>-1.5</v>
      </c>
      <c r="H38">
        <v>9.5</v>
      </c>
      <c r="I38">
        <v>16.59320388223281</v>
      </c>
      <c r="J38">
        <v>3.4482758620689689</v>
      </c>
      <c r="K38">
        <v>44.860565742131371</v>
      </c>
      <c r="L38">
        <v>-7</v>
      </c>
      <c r="M38">
        <v>12.087912087912095</v>
      </c>
      <c r="N38">
        <v>15.5</v>
      </c>
      <c r="O38">
        <v>2</v>
      </c>
      <c r="P38">
        <v>3</v>
      </c>
    </row>
    <row r="39" spans="1:16" x14ac:dyDescent="0.35">
      <c r="A39">
        <v>-8.4285714285714288</v>
      </c>
      <c r="B39">
        <v>3.7772675086107919</v>
      </c>
      <c r="C39">
        <v>-8.4285714285714288</v>
      </c>
      <c r="D39">
        <v>18</v>
      </c>
      <c r="E39">
        <v>9.2383107088989576</v>
      </c>
      <c r="F39">
        <v>10</v>
      </c>
      <c r="G39">
        <v>-4</v>
      </c>
      <c r="H39">
        <v>16</v>
      </c>
      <c r="I39">
        <v>11.226734292972679</v>
      </c>
      <c r="J39">
        <v>3.75</v>
      </c>
      <c r="K39">
        <v>32.022476953999849</v>
      </c>
      <c r="L39">
        <v>-9.5</v>
      </c>
      <c r="M39">
        <v>16.278819219995697</v>
      </c>
      <c r="N39">
        <v>44.5</v>
      </c>
      <c r="O39">
        <v>-3.5</v>
      </c>
      <c r="P39">
        <v>-13.5</v>
      </c>
    </row>
    <row r="40" spans="1:16" x14ac:dyDescent="0.35">
      <c r="A40">
        <v>-15</v>
      </c>
      <c r="B40">
        <v>3.8461538461538463</v>
      </c>
      <c r="C40">
        <v>-15</v>
      </c>
      <c r="D40">
        <v>11.5</v>
      </c>
      <c r="E40">
        <v>7</v>
      </c>
      <c r="F40">
        <v>6</v>
      </c>
      <c r="G40">
        <v>-8</v>
      </c>
      <c r="H40">
        <v>12</v>
      </c>
      <c r="I40">
        <v>19.590085167289484</v>
      </c>
      <c r="J40">
        <v>5.1724137931034457</v>
      </c>
      <c r="K40">
        <v>26.189521081117203</v>
      </c>
      <c r="L40">
        <v>-16.5</v>
      </c>
      <c r="M40">
        <v>13.5</v>
      </c>
      <c r="N40">
        <v>20</v>
      </c>
      <c r="O40">
        <v>-20</v>
      </c>
      <c r="P40">
        <v>-9.5</v>
      </c>
    </row>
    <row r="41" spans="1:16" x14ac:dyDescent="0.35">
      <c r="A41">
        <v>-12.428571428571429</v>
      </c>
      <c r="B41">
        <v>3.8461538461538463</v>
      </c>
      <c r="C41">
        <v>-12.428571428571429</v>
      </c>
      <c r="D41">
        <v>42.5</v>
      </c>
      <c r="E41">
        <v>4</v>
      </c>
      <c r="F41">
        <v>5</v>
      </c>
      <c r="G41">
        <v>-6</v>
      </c>
      <c r="H41">
        <v>7</v>
      </c>
      <c r="I41">
        <v>25.664973741407039</v>
      </c>
      <c r="J41">
        <v>5.1724137931034457</v>
      </c>
      <c r="K41">
        <v>9.3967935270765945</v>
      </c>
      <c r="L41">
        <v>-9</v>
      </c>
      <c r="M41">
        <v>16</v>
      </c>
      <c r="N41">
        <v>24.5</v>
      </c>
      <c r="O41">
        <v>-9</v>
      </c>
      <c r="P41">
        <v>31</v>
      </c>
    </row>
    <row r="42" spans="1:16" x14ac:dyDescent="0.35">
      <c r="A42">
        <v>-23.285714285714285</v>
      </c>
      <c r="B42">
        <v>4.523536165327207</v>
      </c>
      <c r="C42">
        <v>-23.285714285714285</v>
      </c>
      <c r="D42">
        <v>36</v>
      </c>
      <c r="E42">
        <v>5.5</v>
      </c>
      <c r="F42">
        <v>3.5</v>
      </c>
      <c r="G42">
        <v>-5.5</v>
      </c>
      <c r="H42">
        <v>11.538461538461489</v>
      </c>
      <c r="I42">
        <v>14.001106535140865</v>
      </c>
      <c r="J42">
        <v>5.1724137931034537</v>
      </c>
      <c r="K42">
        <v>15.795747123954262</v>
      </c>
      <c r="L42">
        <v>0.5</v>
      </c>
      <c r="M42">
        <v>13.5</v>
      </c>
      <c r="N42">
        <v>9</v>
      </c>
      <c r="O42">
        <v>-23.5</v>
      </c>
      <c r="P42">
        <v>-12.5</v>
      </c>
    </row>
    <row r="43" spans="1:16" x14ac:dyDescent="0.35">
      <c r="A43">
        <v>6.2857142857142856</v>
      </c>
      <c r="B43">
        <v>6.5</v>
      </c>
      <c r="C43">
        <v>6.2857142857142856</v>
      </c>
      <c r="D43">
        <v>37</v>
      </c>
      <c r="E43">
        <v>11.5</v>
      </c>
      <c r="F43">
        <v>18</v>
      </c>
      <c r="G43">
        <v>-5</v>
      </c>
      <c r="H43">
        <v>6.9930069930069916</v>
      </c>
      <c r="I43">
        <v>25.605182840098525</v>
      </c>
      <c r="J43">
        <v>5.919540229885059</v>
      </c>
      <c r="K43">
        <v>28.790627014206859</v>
      </c>
      <c r="L43">
        <v>16.5</v>
      </c>
      <c r="M43">
        <v>18</v>
      </c>
      <c r="N43">
        <v>6.5</v>
      </c>
      <c r="O43">
        <v>-5.5</v>
      </c>
      <c r="P43">
        <v>-17</v>
      </c>
    </row>
    <row r="44" spans="1:16" x14ac:dyDescent="0.35">
      <c r="A44">
        <v>15.285714285714286</v>
      </c>
      <c r="B44">
        <v>18</v>
      </c>
      <c r="C44">
        <v>15.285714285714286</v>
      </c>
      <c r="D44">
        <v>52</v>
      </c>
      <c r="E44">
        <v>10</v>
      </c>
      <c r="F44">
        <v>-8.9485021925631454</v>
      </c>
      <c r="G44">
        <v>-8</v>
      </c>
      <c r="H44">
        <v>9.790209790209639</v>
      </c>
      <c r="I44">
        <v>-13.75</v>
      </c>
      <c r="J44">
        <v>6.6666666666666723</v>
      </c>
      <c r="K44">
        <v>17.70925053101961</v>
      </c>
      <c r="L44">
        <v>16</v>
      </c>
      <c r="M44">
        <v>23</v>
      </c>
      <c r="N44">
        <v>15</v>
      </c>
      <c r="O44">
        <v>-40</v>
      </c>
      <c r="P44">
        <v>-19.5</v>
      </c>
    </row>
    <row r="45" spans="1:16" x14ac:dyDescent="0.35">
      <c r="A45">
        <v>10.428571428571429</v>
      </c>
      <c r="B45">
        <v>30.5</v>
      </c>
      <c r="C45">
        <v>10.428571428571429</v>
      </c>
      <c r="D45">
        <v>28</v>
      </c>
      <c r="E45">
        <v>7.5</v>
      </c>
      <c r="F45">
        <v>-8.7082023758402052</v>
      </c>
      <c r="G45">
        <v>-5.5</v>
      </c>
      <c r="H45">
        <v>2.5</v>
      </c>
      <c r="I45">
        <v>27.004966811615073</v>
      </c>
      <c r="J45">
        <v>6.6666666666666723</v>
      </c>
      <c r="K45">
        <v>28.006997266138072</v>
      </c>
      <c r="L45">
        <v>12</v>
      </c>
      <c r="M45">
        <v>19</v>
      </c>
      <c r="N45">
        <v>5</v>
      </c>
      <c r="O45">
        <v>-37.5</v>
      </c>
      <c r="P45">
        <v>-9</v>
      </c>
    </row>
    <row r="46" spans="1:16" x14ac:dyDescent="0.35">
      <c r="A46">
        <v>24.142857142857142</v>
      </c>
      <c r="B46">
        <v>50</v>
      </c>
      <c r="C46">
        <v>24.142857142857142</v>
      </c>
      <c r="D46">
        <v>10.5</v>
      </c>
      <c r="E46">
        <v>5.5</v>
      </c>
      <c r="F46">
        <v>19.5</v>
      </c>
      <c r="G46">
        <v>15</v>
      </c>
      <c r="H46">
        <v>32.5</v>
      </c>
      <c r="I46">
        <v>25.709028799848607</v>
      </c>
      <c r="J46">
        <v>7.6149425287356349</v>
      </c>
      <c r="K46">
        <v>6.3900775575645783</v>
      </c>
      <c r="L46">
        <v>8</v>
      </c>
      <c r="M46">
        <v>18</v>
      </c>
      <c r="N46">
        <v>14</v>
      </c>
      <c r="O46">
        <v>-41</v>
      </c>
      <c r="P46">
        <v>-5</v>
      </c>
    </row>
    <row r="47" spans="1:16" x14ac:dyDescent="0.35">
      <c r="A47">
        <v>15.571428571428571</v>
      </c>
      <c r="B47">
        <v>2.25</v>
      </c>
      <c r="C47">
        <v>15.571428571428571</v>
      </c>
      <c r="D47">
        <v>20</v>
      </c>
      <c r="E47">
        <v>14</v>
      </c>
      <c r="F47">
        <v>6</v>
      </c>
      <c r="G47">
        <v>15</v>
      </c>
      <c r="H47">
        <v>0.5</v>
      </c>
      <c r="I47">
        <v>37.237866672106833</v>
      </c>
      <c r="J47">
        <v>8.6206896551724146</v>
      </c>
      <c r="K47">
        <v>12.168329933007996</v>
      </c>
      <c r="L47">
        <v>11</v>
      </c>
      <c r="M47">
        <v>15.5</v>
      </c>
      <c r="N47">
        <v>14</v>
      </c>
      <c r="O47">
        <v>-1</v>
      </c>
      <c r="P47">
        <v>1.5</v>
      </c>
    </row>
    <row r="48" spans="1:16" x14ac:dyDescent="0.35">
      <c r="A48">
        <v>33.285714285714285</v>
      </c>
      <c r="B48">
        <v>7.6923076923077041</v>
      </c>
      <c r="C48">
        <v>33.285714285714285</v>
      </c>
      <c r="D48">
        <v>18.5</v>
      </c>
      <c r="E48">
        <v>2</v>
      </c>
      <c r="F48">
        <v>12</v>
      </c>
      <c r="G48">
        <v>14.5</v>
      </c>
      <c r="H48" t="s">
        <v>193</v>
      </c>
      <c r="I48">
        <v>23.177931944687518</v>
      </c>
      <c r="J48">
        <v>9.3220338983050812</v>
      </c>
      <c r="K48">
        <v>10.5</v>
      </c>
      <c r="L48">
        <v>13</v>
      </c>
      <c r="M48">
        <v>24</v>
      </c>
      <c r="N48">
        <v>29.166666666666668</v>
      </c>
      <c r="O48">
        <v>-33.5</v>
      </c>
      <c r="P48">
        <v>-1</v>
      </c>
    </row>
    <row r="49" spans="1:16" x14ac:dyDescent="0.35">
      <c r="A49">
        <v>-3.5</v>
      </c>
      <c r="B49">
        <v>9.2383107088989576</v>
      </c>
      <c r="C49">
        <v>-3.5</v>
      </c>
      <c r="D49">
        <v>27.5</v>
      </c>
      <c r="E49">
        <v>5.5</v>
      </c>
      <c r="F49">
        <v>9.5</v>
      </c>
      <c r="G49">
        <v>13</v>
      </c>
      <c r="H49" t="s">
        <v>193</v>
      </c>
      <c r="I49">
        <v>30.890422636114423</v>
      </c>
      <c r="J49">
        <v>9.4827586206896601</v>
      </c>
      <c r="K49">
        <v>8</v>
      </c>
      <c r="L49">
        <v>9.5</v>
      </c>
      <c r="M49">
        <v>10</v>
      </c>
      <c r="N49">
        <v>14</v>
      </c>
      <c r="O49">
        <v>-38.5</v>
      </c>
      <c r="P49">
        <v>-16.5</v>
      </c>
    </row>
    <row r="50" spans="1:16" x14ac:dyDescent="0.35">
      <c r="A50">
        <v>-6</v>
      </c>
      <c r="B50">
        <v>11.713596474984794</v>
      </c>
      <c r="C50">
        <v>-6</v>
      </c>
      <c r="D50">
        <v>25.5</v>
      </c>
      <c r="E50">
        <v>23</v>
      </c>
      <c r="F50">
        <v>9.59</v>
      </c>
      <c r="G50">
        <v>13.5</v>
      </c>
      <c r="H50" t="s">
        <v>193</v>
      </c>
      <c r="I50">
        <v>-12.681159420289848</v>
      </c>
      <c r="J50">
        <v>9.9999999999999929</v>
      </c>
      <c r="K50">
        <v>11</v>
      </c>
      <c r="L50">
        <v>-0.5</v>
      </c>
      <c r="M50">
        <v>13.5</v>
      </c>
      <c r="N50">
        <v>29.166666666666668</v>
      </c>
      <c r="O50">
        <v>-30</v>
      </c>
      <c r="P50">
        <v>-7.6388888888888893</v>
      </c>
    </row>
    <row r="51" spans="1:16" x14ac:dyDescent="0.35">
      <c r="A51">
        <v>-10.833333333333334</v>
      </c>
      <c r="B51">
        <v>12.087912087912095</v>
      </c>
      <c r="C51">
        <v>-10.833333333333334</v>
      </c>
      <c r="D51">
        <v>18.5</v>
      </c>
      <c r="E51">
        <v>36.5</v>
      </c>
      <c r="F51">
        <v>15</v>
      </c>
      <c r="G51">
        <v>13</v>
      </c>
      <c r="H51" t="s">
        <v>193</v>
      </c>
      <c r="I51">
        <v>18.823133622349022</v>
      </c>
      <c r="J51">
        <v>9.9999999999999929</v>
      </c>
      <c r="K51">
        <v>16.5</v>
      </c>
      <c r="L51">
        <v>2.5</v>
      </c>
      <c r="M51">
        <v>40</v>
      </c>
      <c r="N51">
        <v>31.5</v>
      </c>
      <c r="O51">
        <v>30.5</v>
      </c>
      <c r="P51">
        <v>20.97902097902082</v>
      </c>
    </row>
    <row r="52" spans="1:16" x14ac:dyDescent="0.35">
      <c r="A52">
        <v>-11.166666666666666</v>
      </c>
      <c r="B52">
        <v>13.736263736263737</v>
      </c>
      <c r="C52">
        <v>-11.166666666666666</v>
      </c>
      <c r="D52">
        <v>55</v>
      </c>
      <c r="E52">
        <v>29</v>
      </c>
      <c r="F52">
        <v>5</v>
      </c>
      <c r="G52">
        <v>10</v>
      </c>
      <c r="H52" t="s">
        <v>193</v>
      </c>
      <c r="I52">
        <v>20.815959898517786</v>
      </c>
      <c r="J52">
        <v>10.169491525423723</v>
      </c>
      <c r="K52">
        <v>15</v>
      </c>
      <c r="L52">
        <v>29</v>
      </c>
      <c r="M52">
        <v>55</v>
      </c>
      <c r="N52">
        <v>-6.9135727562441973</v>
      </c>
      <c r="O52">
        <v>30</v>
      </c>
      <c r="P52">
        <v>14.335664335664285</v>
      </c>
    </row>
    <row r="53" spans="1:16" x14ac:dyDescent="0.35">
      <c r="A53">
        <v>-14.666666666666666</v>
      </c>
      <c r="B53">
        <v>14.867485455720752</v>
      </c>
      <c r="C53">
        <v>-14.666666666666666</v>
      </c>
      <c r="D53">
        <v>44</v>
      </c>
      <c r="E53">
        <v>30</v>
      </c>
      <c r="F53">
        <v>5.5</v>
      </c>
      <c r="G53">
        <v>18</v>
      </c>
      <c r="H53" t="s">
        <v>193</v>
      </c>
      <c r="I53">
        <v>21.542928490655981</v>
      </c>
      <c r="J53">
        <v>11.206896551724137</v>
      </c>
      <c r="K53">
        <v>12</v>
      </c>
      <c r="L53">
        <v>-4</v>
      </c>
      <c r="M53">
        <v>44</v>
      </c>
      <c r="N53">
        <v>-0.99595608336082853</v>
      </c>
      <c r="O53">
        <v>32</v>
      </c>
      <c r="P53">
        <v>20.629370629370516</v>
      </c>
    </row>
    <row r="54" spans="1:16" x14ac:dyDescent="0.35">
      <c r="A54">
        <v>-19</v>
      </c>
      <c r="B54">
        <v>16.278819219995697</v>
      </c>
      <c r="C54">
        <v>-19</v>
      </c>
      <c r="D54">
        <v>45.5</v>
      </c>
      <c r="E54">
        <v>42</v>
      </c>
      <c r="F54" t="s">
        <v>193</v>
      </c>
      <c r="G54">
        <v>19</v>
      </c>
      <c r="H54" t="s">
        <v>193</v>
      </c>
      <c r="I54">
        <v>26.89665642288638</v>
      </c>
      <c r="J54">
        <v>11.5</v>
      </c>
      <c r="K54">
        <v>9.5</v>
      </c>
      <c r="L54">
        <v>-4</v>
      </c>
      <c r="M54">
        <v>45.5</v>
      </c>
      <c r="N54">
        <v>47</v>
      </c>
      <c r="O54">
        <v>31</v>
      </c>
      <c r="P54">
        <v>-6</v>
      </c>
    </row>
    <row r="55" spans="1:16" x14ac:dyDescent="0.35">
      <c r="A55">
        <v>7.5</v>
      </c>
      <c r="B55">
        <v>17.92717086834735</v>
      </c>
      <c r="C55">
        <v>7.5</v>
      </c>
      <c r="D55">
        <v>62</v>
      </c>
      <c r="E55">
        <v>22</v>
      </c>
      <c r="F55" t="s">
        <v>193</v>
      </c>
      <c r="G55">
        <v>8</v>
      </c>
      <c r="H55" t="s">
        <v>193</v>
      </c>
      <c r="I55">
        <v>44.860565742131371</v>
      </c>
      <c r="J55">
        <v>13.793103448275859</v>
      </c>
      <c r="K55">
        <v>19</v>
      </c>
      <c r="L55">
        <v>-2.5</v>
      </c>
      <c r="M55">
        <v>62</v>
      </c>
      <c r="N55">
        <v>12.5</v>
      </c>
      <c r="O55">
        <v>25.5</v>
      </c>
      <c r="P55">
        <v>-15.5</v>
      </c>
    </row>
    <row r="56" spans="1:16" x14ac:dyDescent="0.35">
      <c r="A56">
        <v>13</v>
      </c>
      <c r="B56">
        <v>18.681318681318682</v>
      </c>
      <c r="C56">
        <v>13</v>
      </c>
      <c r="D56">
        <v>36</v>
      </c>
      <c r="E56">
        <v>7.5</v>
      </c>
      <c r="F56" t="s">
        <v>193</v>
      </c>
      <c r="G56">
        <v>8</v>
      </c>
      <c r="H56" t="s">
        <v>193</v>
      </c>
      <c r="I56">
        <v>18.449270833333223</v>
      </c>
      <c r="J56">
        <v>14.406779661016943</v>
      </c>
      <c r="K56">
        <v>7</v>
      </c>
      <c r="L56">
        <v>8.5</v>
      </c>
      <c r="M56">
        <v>36</v>
      </c>
      <c r="N56">
        <v>19</v>
      </c>
      <c r="O56">
        <v>31.5</v>
      </c>
      <c r="P56">
        <v>-6</v>
      </c>
    </row>
    <row r="57" spans="1:16" x14ac:dyDescent="0.35">
      <c r="A57">
        <v>10.666666666666666</v>
      </c>
      <c r="B57">
        <v>19.075955813074678</v>
      </c>
      <c r="C57">
        <v>10.666666666666666</v>
      </c>
      <c r="D57">
        <v>11</v>
      </c>
      <c r="E57">
        <v>11.5</v>
      </c>
      <c r="F57" t="s">
        <v>193</v>
      </c>
      <c r="G57">
        <v>10.5</v>
      </c>
      <c r="H57" t="s">
        <v>193</v>
      </c>
      <c r="I57">
        <v>32.022476953999849</v>
      </c>
      <c r="J57">
        <v>15.254237288135583</v>
      </c>
      <c r="K57">
        <v>10</v>
      </c>
      <c r="L57">
        <v>14</v>
      </c>
      <c r="M57">
        <v>11</v>
      </c>
      <c r="N57">
        <v>11.5</v>
      </c>
      <c r="O57">
        <v>19</v>
      </c>
      <c r="P57">
        <v>-15.5</v>
      </c>
    </row>
    <row r="58" spans="1:16" x14ac:dyDescent="0.35">
      <c r="A58">
        <v>21.333333333333332</v>
      </c>
      <c r="B58">
        <v>25.867150571356401</v>
      </c>
      <c r="C58">
        <v>21.333333333333332</v>
      </c>
      <c r="D58">
        <v>26</v>
      </c>
      <c r="E58">
        <v>12</v>
      </c>
      <c r="F58" t="s">
        <v>193</v>
      </c>
      <c r="G58">
        <v>8.5</v>
      </c>
      <c r="H58" t="s">
        <v>193</v>
      </c>
      <c r="I58">
        <v>26.189521081117203</v>
      </c>
      <c r="J58">
        <v>16.379310344827591</v>
      </c>
      <c r="K58">
        <v>31</v>
      </c>
      <c r="L58">
        <v>11.5</v>
      </c>
      <c r="M58">
        <v>26</v>
      </c>
      <c r="N58">
        <v>15</v>
      </c>
      <c r="O58">
        <v>40</v>
      </c>
      <c r="P58">
        <v>1.470588235294126</v>
      </c>
    </row>
    <row r="59" spans="1:16" x14ac:dyDescent="0.35">
      <c r="A59">
        <v>16.333333333333332</v>
      </c>
      <c r="B59">
        <v>6.5</v>
      </c>
      <c r="C59">
        <v>16.333333333333332</v>
      </c>
      <c r="D59">
        <v>22.5</v>
      </c>
      <c r="E59">
        <v>21.5</v>
      </c>
      <c r="F59" t="s">
        <v>193</v>
      </c>
      <c r="G59">
        <v>7.5</v>
      </c>
      <c r="H59" t="s">
        <v>193</v>
      </c>
      <c r="I59">
        <v>-11.594202898550723</v>
      </c>
      <c r="J59">
        <v>18.103448275862075</v>
      </c>
      <c r="K59">
        <v>5.5</v>
      </c>
      <c r="L59">
        <v>7</v>
      </c>
      <c r="M59">
        <v>22.5</v>
      </c>
      <c r="N59">
        <v>23.07</v>
      </c>
      <c r="O59">
        <v>29</v>
      </c>
      <c r="P59">
        <v>-13.112745098039239</v>
      </c>
    </row>
    <row r="60" spans="1:16" x14ac:dyDescent="0.35">
      <c r="A60">
        <v>29</v>
      </c>
      <c r="B60">
        <v>7.7228327228327318</v>
      </c>
      <c r="C60">
        <v>29</v>
      </c>
      <c r="D60">
        <v>34</v>
      </c>
      <c r="E60">
        <v>18</v>
      </c>
      <c r="F60" t="s">
        <v>193</v>
      </c>
      <c r="G60">
        <v>8</v>
      </c>
      <c r="H60" t="s">
        <v>193</v>
      </c>
      <c r="I60">
        <v>-11.398176291793318</v>
      </c>
      <c r="J60">
        <v>23.708818551964413</v>
      </c>
      <c r="K60">
        <v>6.5</v>
      </c>
      <c r="L60">
        <v>-2</v>
      </c>
      <c r="M60">
        <v>34</v>
      </c>
      <c r="N60">
        <v>39.5</v>
      </c>
      <c r="O60">
        <v>15.5</v>
      </c>
      <c r="P60">
        <v>-2</v>
      </c>
    </row>
    <row r="61" spans="1:16" x14ac:dyDescent="0.35">
      <c r="A61">
        <v>-36.25</v>
      </c>
      <c r="B61">
        <v>9</v>
      </c>
      <c r="C61">
        <v>9.6199999999999992</v>
      </c>
      <c r="D61">
        <v>35</v>
      </c>
      <c r="E61">
        <v>11.5</v>
      </c>
      <c r="F61" t="s">
        <v>193</v>
      </c>
      <c r="G61">
        <v>5.5</v>
      </c>
      <c r="H61" t="s">
        <v>193</v>
      </c>
      <c r="I61">
        <v>24.597735322430882</v>
      </c>
      <c r="J61">
        <v>32.036358993679293</v>
      </c>
      <c r="K61">
        <v>4</v>
      </c>
      <c r="L61">
        <v>10.879629629629624</v>
      </c>
      <c r="M61">
        <v>35</v>
      </c>
      <c r="N61">
        <v>17</v>
      </c>
      <c r="O61">
        <v>-22.5</v>
      </c>
      <c r="P61">
        <v>-37</v>
      </c>
    </row>
    <row r="62" spans="1:16" x14ac:dyDescent="0.35">
      <c r="A62">
        <v>-31.726190476190474</v>
      </c>
      <c r="B62">
        <v>13.5</v>
      </c>
      <c r="C62">
        <v>7.46</v>
      </c>
      <c r="D62">
        <v>23.5</v>
      </c>
      <c r="E62">
        <v>6.5</v>
      </c>
      <c r="F62" t="s">
        <v>193</v>
      </c>
      <c r="G62">
        <v>-2</v>
      </c>
      <c r="H62" t="s">
        <v>193</v>
      </c>
      <c r="I62">
        <v>-11.249999999999998</v>
      </c>
      <c r="J62">
        <v>7.5</v>
      </c>
      <c r="K62">
        <v>5.5</v>
      </c>
      <c r="L62">
        <v>16.433566433566444</v>
      </c>
      <c r="M62">
        <v>10</v>
      </c>
      <c r="N62">
        <v>25</v>
      </c>
      <c r="O62">
        <v>25</v>
      </c>
      <c r="P62">
        <v>-1.5</v>
      </c>
    </row>
    <row r="63" spans="1:16" x14ac:dyDescent="0.35">
      <c r="A63">
        <v>-31.25</v>
      </c>
      <c r="B63">
        <v>13.675213675213683</v>
      </c>
      <c r="C63">
        <v>19.539537011147029</v>
      </c>
      <c r="D63">
        <v>-6</v>
      </c>
      <c r="E63">
        <v>7.7228327228327318</v>
      </c>
      <c r="F63" t="s">
        <v>193</v>
      </c>
      <c r="G63">
        <v>-4.5</v>
      </c>
      <c r="H63" t="s">
        <v>193</v>
      </c>
      <c r="I63">
        <v>9.3967935270765945</v>
      </c>
      <c r="J63">
        <v>12.5</v>
      </c>
      <c r="K63">
        <v>-3</v>
      </c>
      <c r="L63">
        <v>15.034965034964916</v>
      </c>
      <c r="M63">
        <v>8.5</v>
      </c>
      <c r="N63" t="s">
        <v>193</v>
      </c>
      <c r="O63">
        <v>0.5</v>
      </c>
      <c r="P63" t="s">
        <v>193</v>
      </c>
    </row>
    <row r="64" spans="1:16" x14ac:dyDescent="0.35">
      <c r="A64">
        <v>-5</v>
      </c>
      <c r="B64">
        <v>20.421245421245423</v>
      </c>
      <c r="C64">
        <v>25.771798044780692</v>
      </c>
      <c r="D64">
        <v>-7</v>
      </c>
      <c r="E64">
        <v>13.675213675213683</v>
      </c>
      <c r="F64" t="s">
        <v>193</v>
      </c>
      <c r="G64">
        <v>6</v>
      </c>
      <c r="H64" t="s">
        <v>193</v>
      </c>
      <c r="I64">
        <v>14.302868456004292</v>
      </c>
      <c r="J64">
        <v>68.715888485400995</v>
      </c>
      <c r="K64">
        <v>3</v>
      </c>
      <c r="L64">
        <v>19.930069930069887</v>
      </c>
      <c r="M64">
        <v>6</v>
      </c>
      <c r="N64" t="s">
        <v>193</v>
      </c>
      <c r="O64">
        <v>2</v>
      </c>
      <c r="P64" t="s">
        <v>193</v>
      </c>
    </row>
    <row r="65" spans="1:16" x14ac:dyDescent="0.35">
      <c r="A65">
        <v>-8.75</v>
      </c>
      <c r="B65">
        <v>24.786324786324791</v>
      </c>
      <c r="C65">
        <v>33.026436186175999</v>
      </c>
      <c r="D65">
        <v>-7</v>
      </c>
      <c r="E65">
        <v>2.5862068965517304</v>
      </c>
      <c r="F65" t="s">
        <v>193</v>
      </c>
      <c r="G65">
        <v>8</v>
      </c>
      <c r="H65" t="s">
        <v>193</v>
      </c>
      <c r="I65">
        <v>15.795747123954262</v>
      </c>
      <c r="J65">
        <v>13.417696878257399</v>
      </c>
      <c r="K65">
        <v>5</v>
      </c>
      <c r="L65">
        <v>21.428571428571427</v>
      </c>
      <c r="M65">
        <v>7</v>
      </c>
      <c r="N65" t="s">
        <v>193</v>
      </c>
      <c r="O65">
        <v>24.5</v>
      </c>
      <c r="P65" t="s">
        <v>193</v>
      </c>
    </row>
    <row r="66" spans="1:16" x14ac:dyDescent="0.35">
      <c r="A66">
        <v>-16</v>
      </c>
      <c r="B66">
        <v>28.693528693528705</v>
      </c>
      <c r="C66">
        <v>41.439859481565726</v>
      </c>
      <c r="D66">
        <v>-6</v>
      </c>
      <c r="E66">
        <v>2</v>
      </c>
      <c r="F66" t="s">
        <v>193</v>
      </c>
      <c r="G66">
        <v>9</v>
      </c>
      <c r="H66" t="s">
        <v>193</v>
      </c>
      <c r="I66">
        <v>21.382163510960456</v>
      </c>
      <c r="J66">
        <v>95.928116497140749</v>
      </c>
      <c r="K66">
        <v>1</v>
      </c>
      <c r="L66">
        <v>-5</v>
      </c>
      <c r="M66">
        <v>23.5</v>
      </c>
      <c r="N66" t="s">
        <v>193</v>
      </c>
      <c r="O66">
        <v>6</v>
      </c>
      <c r="P66" t="s">
        <v>193</v>
      </c>
    </row>
    <row r="67" spans="1:16" x14ac:dyDescent="0.35">
      <c r="A67">
        <v>1.5</v>
      </c>
      <c r="B67">
        <v>33.852258852258849</v>
      </c>
      <c r="C67">
        <v>23.663171293874736</v>
      </c>
      <c r="D67">
        <v>-4</v>
      </c>
      <c r="E67">
        <v>2</v>
      </c>
      <c r="F67" t="s">
        <v>193</v>
      </c>
      <c r="G67">
        <v>6</v>
      </c>
      <c r="H67" t="s">
        <v>193</v>
      </c>
      <c r="I67">
        <v>-10.334346504559269</v>
      </c>
      <c r="J67">
        <v>21.858276855289787</v>
      </c>
      <c r="K67">
        <v>-9</v>
      </c>
      <c r="L67">
        <v>-12.542636091192078</v>
      </c>
      <c r="M67">
        <v>35.012210012210019</v>
      </c>
      <c r="N67" t="s">
        <v>193</v>
      </c>
      <c r="O67">
        <v>8.5</v>
      </c>
      <c r="P67" t="s">
        <v>193</v>
      </c>
    </row>
    <row r="68" spans="1:16" x14ac:dyDescent="0.35">
      <c r="A68">
        <v>-7.75</v>
      </c>
      <c r="B68">
        <v>35.012210012210019</v>
      </c>
      <c r="C68">
        <v>11.226734292972679</v>
      </c>
      <c r="D68">
        <v>-3.5</v>
      </c>
      <c r="E68">
        <v>-4.5</v>
      </c>
      <c r="F68" t="s">
        <v>193</v>
      </c>
      <c r="G68">
        <v>7.5</v>
      </c>
      <c r="H68" t="s">
        <v>193</v>
      </c>
      <c r="I68">
        <v>28.790627014206859</v>
      </c>
      <c r="J68">
        <v>27.158480105863831</v>
      </c>
      <c r="K68">
        <v>-3</v>
      </c>
      <c r="L68">
        <v>5.5034847198526506</v>
      </c>
      <c r="M68">
        <v>42.857142857142861</v>
      </c>
      <c r="N68" t="s">
        <v>193</v>
      </c>
      <c r="O68">
        <v>9.5</v>
      </c>
      <c r="P68" t="s">
        <v>193</v>
      </c>
    </row>
    <row r="69" spans="1:16" x14ac:dyDescent="0.35">
      <c r="A69">
        <v>-11.53846153846154</v>
      </c>
      <c r="B69">
        <v>42.857142857142861</v>
      </c>
      <c r="C69">
        <v>25.664973741407039</v>
      </c>
      <c r="D69">
        <v>-1</v>
      </c>
      <c r="E69">
        <v>-1.5</v>
      </c>
      <c r="F69" t="s">
        <v>193</v>
      </c>
      <c r="G69">
        <v>9</v>
      </c>
      <c r="H69" t="s">
        <v>193</v>
      </c>
      <c r="I69">
        <v>-10.000000000000004</v>
      </c>
      <c r="J69">
        <v>36.763295171391448</v>
      </c>
      <c r="K69">
        <v>-10.5</v>
      </c>
      <c r="L69">
        <v>13.112745098039232</v>
      </c>
      <c r="M69">
        <v>6.0344827586206922</v>
      </c>
      <c r="N69" t="s">
        <v>193</v>
      </c>
      <c r="O69">
        <v>3</v>
      </c>
      <c r="P69" t="s">
        <v>193</v>
      </c>
    </row>
    <row r="70" spans="1:16" x14ac:dyDescent="0.35">
      <c r="A70">
        <v>-19.230769230769226</v>
      </c>
      <c r="B70">
        <v>2.5862068965517304</v>
      </c>
      <c r="C70">
        <v>25.605182840098525</v>
      </c>
      <c r="D70">
        <v>-1.5</v>
      </c>
      <c r="E70">
        <v>-4</v>
      </c>
      <c r="F70" t="s">
        <v>193</v>
      </c>
      <c r="G70">
        <v>9.5</v>
      </c>
      <c r="H70" t="s">
        <v>193</v>
      </c>
      <c r="I70">
        <v>18.449270833333223</v>
      </c>
      <c r="J70">
        <v>206.65785508282065</v>
      </c>
      <c r="K70">
        <v>-20</v>
      </c>
      <c r="L70">
        <v>0.49019607843137553</v>
      </c>
      <c r="M70">
        <v>-20</v>
      </c>
      <c r="N70" t="s">
        <v>193</v>
      </c>
      <c r="O70">
        <v>-18</v>
      </c>
      <c r="P70" t="s">
        <v>193</v>
      </c>
    </row>
    <row r="71" spans="1:16" x14ac:dyDescent="0.35">
      <c r="A71">
        <v>-26.923076923076923</v>
      </c>
      <c r="B71">
        <v>3.4482758620689689</v>
      </c>
      <c r="C71">
        <v>25.709028799848607</v>
      </c>
      <c r="D71">
        <v>-5</v>
      </c>
      <c r="E71">
        <v>-8</v>
      </c>
      <c r="F71" t="s">
        <v>193</v>
      </c>
      <c r="G71">
        <v>-0.38698334142385504</v>
      </c>
      <c r="H71" t="s">
        <v>193</v>
      </c>
      <c r="I71">
        <v>17.70925053101961</v>
      </c>
      <c r="J71">
        <v>15.5</v>
      </c>
      <c r="K71">
        <v>-16.5</v>
      </c>
      <c r="L71">
        <v>-60.677966101694928</v>
      </c>
      <c r="M71">
        <v>-1</v>
      </c>
      <c r="N71" t="s">
        <v>193</v>
      </c>
      <c r="O71">
        <v>-0.5</v>
      </c>
      <c r="P71" t="s">
        <v>193</v>
      </c>
    </row>
    <row r="72" spans="1:16" x14ac:dyDescent="0.35">
      <c r="A72">
        <v>-15.384615384615387</v>
      </c>
      <c r="B72">
        <v>3.4482758620689689</v>
      </c>
      <c r="C72">
        <v>37.237866672106833</v>
      </c>
      <c r="D72">
        <v>-1.5</v>
      </c>
      <c r="E72">
        <v>-6</v>
      </c>
      <c r="F72" t="s">
        <v>193</v>
      </c>
      <c r="G72">
        <v>1.5627330957483299</v>
      </c>
      <c r="H72" t="s">
        <v>193</v>
      </c>
      <c r="I72">
        <v>-10.000000000000004</v>
      </c>
      <c r="J72">
        <v>23.515867564189467</v>
      </c>
      <c r="K72">
        <v>-18</v>
      </c>
      <c r="L72">
        <v>-24.573055028462989</v>
      </c>
      <c r="M72">
        <v>2</v>
      </c>
      <c r="N72" t="s">
        <v>193</v>
      </c>
      <c r="O72">
        <v>-8</v>
      </c>
      <c r="P72" t="s">
        <v>193</v>
      </c>
    </row>
    <row r="73" spans="1:16" x14ac:dyDescent="0.35">
      <c r="A73">
        <v>-15.38461538461538</v>
      </c>
      <c r="B73">
        <v>3.4482758620689689</v>
      </c>
      <c r="C73">
        <v>30.890422636114423</v>
      </c>
      <c r="D73">
        <v>2</v>
      </c>
      <c r="E73">
        <v>-5.5</v>
      </c>
      <c r="F73" t="s">
        <v>193</v>
      </c>
      <c r="G73">
        <v>0.56212334687014986</v>
      </c>
      <c r="H73" t="s">
        <v>193</v>
      </c>
      <c r="I73">
        <v>28.006997266138072</v>
      </c>
      <c r="J73">
        <v>75.005002000800317</v>
      </c>
      <c r="K73">
        <v>1</v>
      </c>
      <c r="L73">
        <v>-25.042881646655228</v>
      </c>
      <c r="M73">
        <v>-3.5</v>
      </c>
      <c r="N73" t="s">
        <v>193</v>
      </c>
      <c r="O73">
        <v>-2</v>
      </c>
      <c r="P73" t="s">
        <v>193</v>
      </c>
    </row>
    <row r="74" spans="1:16" x14ac:dyDescent="0.35">
      <c r="A74">
        <v>-23.076923076923077</v>
      </c>
      <c r="B74">
        <v>3.75</v>
      </c>
      <c r="C74">
        <v>20.815959898517786</v>
      </c>
      <c r="D74">
        <v>-14.5</v>
      </c>
      <c r="E74">
        <v>-6</v>
      </c>
      <c r="F74" t="s">
        <v>193</v>
      </c>
      <c r="G74">
        <v>-0.98563242206461976</v>
      </c>
      <c r="H74" t="s">
        <v>193</v>
      </c>
      <c r="I74">
        <v>31.765099297911636</v>
      </c>
      <c r="J74">
        <v>210.0024975024975</v>
      </c>
      <c r="K74">
        <v>-13.5</v>
      </c>
      <c r="L74">
        <v>-14.067796610169491</v>
      </c>
      <c r="M74">
        <v>-20</v>
      </c>
      <c r="N74" t="s">
        <v>193</v>
      </c>
      <c r="O74">
        <v>-20</v>
      </c>
      <c r="P74" t="s">
        <v>193</v>
      </c>
    </row>
    <row r="75" spans="1:16" x14ac:dyDescent="0.35">
      <c r="A75">
        <v>-26.25</v>
      </c>
      <c r="B75">
        <v>4.1666666666666661</v>
      </c>
      <c r="C75">
        <v>21.542928490655981</v>
      </c>
      <c r="D75">
        <v>-18</v>
      </c>
      <c r="E75">
        <v>-7</v>
      </c>
      <c r="F75" t="s">
        <v>193</v>
      </c>
      <c r="G75">
        <v>-1.40757272587348</v>
      </c>
      <c r="H75" t="s">
        <v>193</v>
      </c>
      <c r="I75">
        <v>6.3900775575645783</v>
      </c>
      <c r="J75">
        <v>26</v>
      </c>
      <c r="K75">
        <v>-18.5</v>
      </c>
      <c r="L75">
        <v>-7.3055028462998068</v>
      </c>
      <c r="M75">
        <v>-9</v>
      </c>
      <c r="N75" t="s">
        <v>193</v>
      </c>
      <c r="O75">
        <v>-2</v>
      </c>
      <c r="P75" t="s">
        <v>193</v>
      </c>
    </row>
    <row r="76" spans="1:16" x14ac:dyDescent="0.35">
      <c r="A76">
        <v>-75.84</v>
      </c>
      <c r="B76">
        <v>4.9999999999999964</v>
      </c>
      <c r="C76">
        <v>26.89665642288638</v>
      </c>
      <c r="D76">
        <v>-19</v>
      </c>
      <c r="E76">
        <v>-7</v>
      </c>
      <c r="F76" t="s">
        <v>193</v>
      </c>
      <c r="G76" t="s">
        <v>193</v>
      </c>
      <c r="H76" t="s">
        <v>193</v>
      </c>
      <c r="I76">
        <v>-9.01722391084094</v>
      </c>
      <c r="J76">
        <v>30.108545671252884</v>
      </c>
      <c r="K76">
        <v>-13.5</v>
      </c>
      <c r="L76">
        <v>-12.435677530017147</v>
      </c>
      <c r="M76">
        <v>-23.5</v>
      </c>
      <c r="N76" t="s">
        <v>193</v>
      </c>
      <c r="O76">
        <v>-38</v>
      </c>
      <c r="P76" t="s">
        <v>193</v>
      </c>
    </row>
    <row r="77" spans="1:16" x14ac:dyDescent="0.35">
      <c r="A77">
        <v>9.6199999999999992</v>
      </c>
      <c r="B77">
        <v>5</v>
      </c>
      <c r="C77">
        <v>44.860565742131371</v>
      </c>
      <c r="D77">
        <v>-19</v>
      </c>
      <c r="E77">
        <v>-6</v>
      </c>
      <c r="F77" t="s">
        <v>193</v>
      </c>
      <c r="G77" t="s">
        <v>193</v>
      </c>
      <c r="H77" t="s">
        <v>193</v>
      </c>
      <c r="I77">
        <v>2.1712771584400823</v>
      </c>
      <c r="J77">
        <v>15.5</v>
      </c>
      <c r="K77">
        <v>22.5</v>
      </c>
      <c r="L77">
        <v>65.593220338983045</v>
      </c>
      <c r="M77">
        <v>-5.5</v>
      </c>
      <c r="N77" t="s">
        <v>193</v>
      </c>
      <c r="O77">
        <v>-2</v>
      </c>
      <c r="P77" t="s">
        <v>193</v>
      </c>
    </row>
    <row r="78" spans="1:16" x14ac:dyDescent="0.35">
      <c r="A78">
        <v>7.46</v>
      </c>
      <c r="B78">
        <v>5.1724137931034457</v>
      </c>
      <c r="C78">
        <v>32.022476953999849</v>
      </c>
      <c r="D78">
        <v>-15</v>
      </c>
      <c r="E78">
        <v>-4</v>
      </c>
      <c r="F78" t="s">
        <v>193</v>
      </c>
      <c r="G78" t="s">
        <v>193</v>
      </c>
      <c r="H78" t="s">
        <v>193</v>
      </c>
      <c r="I78">
        <v>12.168329933007996</v>
      </c>
      <c r="J78">
        <v>16</v>
      </c>
      <c r="K78">
        <v>22.5</v>
      </c>
      <c r="L78">
        <v>12.049335863377623</v>
      </c>
      <c r="M78">
        <v>-40</v>
      </c>
      <c r="N78" t="s">
        <v>193</v>
      </c>
      <c r="O78">
        <v>-2</v>
      </c>
      <c r="P78" t="s">
        <v>193</v>
      </c>
    </row>
    <row r="79" spans="1:16" x14ac:dyDescent="0.35">
      <c r="A79">
        <v>19.539537011147029</v>
      </c>
      <c r="B79">
        <v>5.1724137931034457</v>
      </c>
      <c r="C79">
        <v>26.189521081117203</v>
      </c>
      <c r="D79">
        <v>-12.5</v>
      </c>
      <c r="E79">
        <v>-3.5</v>
      </c>
      <c r="F79" t="s">
        <v>193</v>
      </c>
      <c r="G79" t="s">
        <v>193</v>
      </c>
      <c r="H79" t="s">
        <v>193</v>
      </c>
      <c r="I79">
        <v>-5.8257345491388133</v>
      </c>
      <c r="J79">
        <v>26.074344055210357</v>
      </c>
      <c r="K79">
        <v>23</v>
      </c>
      <c r="L79">
        <v>3.0017152658662063</v>
      </c>
      <c r="M79">
        <v>-37.5</v>
      </c>
      <c r="N79" t="s">
        <v>193</v>
      </c>
      <c r="O79">
        <v>-2</v>
      </c>
      <c r="P79" t="s">
        <v>193</v>
      </c>
    </row>
    <row r="80" spans="1:16" x14ac:dyDescent="0.35">
      <c r="A80">
        <v>25.771798044780692</v>
      </c>
      <c r="B80">
        <v>5.1724137931034537</v>
      </c>
      <c r="C80">
        <v>9.3967935270765945</v>
      </c>
      <c r="D80">
        <v>-7</v>
      </c>
      <c r="E80">
        <v>-1</v>
      </c>
      <c r="F80" t="s">
        <v>193</v>
      </c>
      <c r="G80" t="s">
        <v>193</v>
      </c>
      <c r="H80" t="s">
        <v>193</v>
      </c>
      <c r="I80">
        <v>-5.298913043478251</v>
      </c>
      <c r="J80">
        <v>3.5</v>
      </c>
      <c r="K80">
        <v>22</v>
      </c>
      <c r="L80">
        <v>88.813559322033896</v>
      </c>
      <c r="M80">
        <v>-41</v>
      </c>
      <c r="N80" t="s">
        <v>193</v>
      </c>
      <c r="O80">
        <v>-17.647058823529413</v>
      </c>
      <c r="P80" t="s">
        <v>193</v>
      </c>
    </row>
    <row r="81" spans="1:16" x14ac:dyDescent="0.35">
      <c r="A81">
        <v>33.026436186175999</v>
      </c>
      <c r="B81">
        <v>5.919540229885059</v>
      </c>
      <c r="C81">
        <v>15.795747123954262</v>
      </c>
      <c r="D81">
        <v>-9.5</v>
      </c>
      <c r="E81">
        <v>-1.5</v>
      </c>
      <c r="F81" t="s">
        <v>193</v>
      </c>
      <c r="G81" t="s">
        <v>193</v>
      </c>
      <c r="H81" t="s">
        <v>193</v>
      </c>
      <c r="I81">
        <v>-3.1249999999999982</v>
      </c>
      <c r="J81">
        <v>21.247418507559086</v>
      </c>
      <c r="K81">
        <v>21</v>
      </c>
      <c r="L81">
        <v>14.61100569259963</v>
      </c>
      <c r="M81">
        <v>-31.5</v>
      </c>
      <c r="N81" t="s">
        <v>193</v>
      </c>
      <c r="O81">
        <v>-15.5</v>
      </c>
      <c r="P81" t="s">
        <v>193</v>
      </c>
    </row>
    <row r="82" spans="1:16" x14ac:dyDescent="0.35">
      <c r="A82">
        <v>27.004966811615066</v>
      </c>
      <c r="B82">
        <v>6.0344827586206922</v>
      </c>
      <c r="C82">
        <v>28.790627014206859</v>
      </c>
      <c r="D82">
        <v>-16.5</v>
      </c>
      <c r="E82">
        <v>-5</v>
      </c>
      <c r="F82" t="s">
        <v>193</v>
      </c>
      <c r="G82" t="s">
        <v>193</v>
      </c>
      <c r="H82" t="s">
        <v>193</v>
      </c>
      <c r="I82">
        <v>2.3076923076923062</v>
      </c>
      <c r="J82">
        <v>8</v>
      </c>
      <c r="K82">
        <v>21.5</v>
      </c>
      <c r="L82">
        <v>3.6020583190394508</v>
      </c>
      <c r="M82">
        <v>-37</v>
      </c>
      <c r="N82" t="s">
        <v>193</v>
      </c>
      <c r="O82">
        <v>-4.8</v>
      </c>
      <c r="P82" t="s">
        <v>193</v>
      </c>
    </row>
    <row r="83" spans="1:16" x14ac:dyDescent="0.35">
      <c r="A83">
        <v>41.439859481565726</v>
      </c>
      <c r="B83">
        <v>6.0344827586206922</v>
      </c>
      <c r="C83">
        <v>17.70925053101961</v>
      </c>
      <c r="D83">
        <v>-9</v>
      </c>
      <c r="E83">
        <v>-1.5</v>
      </c>
      <c r="F83" t="s">
        <v>193</v>
      </c>
      <c r="G83" t="s">
        <v>193</v>
      </c>
      <c r="H83" t="s">
        <v>193</v>
      </c>
      <c r="I83">
        <v>3.0080367393800187</v>
      </c>
      <c r="J83">
        <v>10.5</v>
      </c>
      <c r="K83">
        <v>15.5</v>
      </c>
      <c r="L83">
        <v>-15.932203389830516</v>
      </c>
      <c r="M83">
        <v>-41</v>
      </c>
      <c r="N83" t="s">
        <v>193</v>
      </c>
      <c r="O83">
        <v>-6</v>
      </c>
      <c r="P83" t="s">
        <v>193</v>
      </c>
    </row>
    <row r="84" spans="1:16" x14ac:dyDescent="0.35">
      <c r="A84">
        <v>23.663171293874736</v>
      </c>
      <c r="B84">
        <v>6.6666666666666723</v>
      </c>
      <c r="C84">
        <v>28.006997266138072</v>
      </c>
      <c r="D84">
        <v>0.5</v>
      </c>
      <c r="E84">
        <v>-5</v>
      </c>
      <c r="F84" t="s">
        <v>193</v>
      </c>
      <c r="G84" t="s">
        <v>193</v>
      </c>
      <c r="H84" t="s">
        <v>193</v>
      </c>
      <c r="I84">
        <v>3.8461538461538463</v>
      </c>
      <c r="J84">
        <v>33.529167362970107</v>
      </c>
      <c r="K84">
        <v>28.5</v>
      </c>
      <c r="L84">
        <v>10.436432637571173</v>
      </c>
      <c r="M84">
        <v>-44</v>
      </c>
      <c r="N84" t="s">
        <v>193</v>
      </c>
      <c r="O84">
        <v>21</v>
      </c>
      <c r="P84" t="s">
        <v>193</v>
      </c>
    </row>
    <row r="85" spans="1:16" x14ac:dyDescent="0.35">
      <c r="A85">
        <v>-25.654761904761905</v>
      </c>
      <c r="B85">
        <v>6.6666666666666723</v>
      </c>
      <c r="C85">
        <v>6.3900775575645783</v>
      </c>
      <c r="D85">
        <v>-31.5</v>
      </c>
      <c r="E85">
        <v>-8</v>
      </c>
      <c r="F85" t="s">
        <v>193</v>
      </c>
      <c r="G85" t="s">
        <v>193</v>
      </c>
      <c r="H85" t="s">
        <v>193</v>
      </c>
      <c r="I85">
        <v>4.523536165327207</v>
      </c>
      <c r="J85">
        <v>2.5</v>
      </c>
      <c r="K85">
        <v>28.5</v>
      </c>
      <c r="L85">
        <v>4.4596912521440792</v>
      </c>
      <c r="M85">
        <v>-37</v>
      </c>
      <c r="N85" t="s">
        <v>193</v>
      </c>
      <c r="O85">
        <v>16.5</v>
      </c>
      <c r="P85" t="s">
        <v>193</v>
      </c>
    </row>
    <row r="86" spans="1:16" x14ac:dyDescent="0.35">
      <c r="A86">
        <v>-19.583333333333336</v>
      </c>
      <c r="B86">
        <v>6.7796610169491425</v>
      </c>
      <c r="C86">
        <v>12.168329933007996</v>
      </c>
      <c r="D86">
        <v>-37</v>
      </c>
      <c r="E86">
        <v>-5.5</v>
      </c>
      <c r="F86" t="s">
        <v>193</v>
      </c>
      <c r="G86" t="s">
        <v>193</v>
      </c>
      <c r="H86" t="s">
        <v>193</v>
      </c>
      <c r="I86">
        <v>6.5</v>
      </c>
      <c r="J86">
        <v>25.050467771266607</v>
      </c>
      <c r="K86">
        <v>15.5</v>
      </c>
      <c r="L86" t="s">
        <v>193</v>
      </c>
      <c r="M86">
        <v>-31.5</v>
      </c>
      <c r="N86" t="s">
        <v>193</v>
      </c>
      <c r="O86">
        <v>9.5</v>
      </c>
      <c r="P86" t="s">
        <v>193</v>
      </c>
    </row>
    <row r="87" spans="1:16" x14ac:dyDescent="0.35">
      <c r="A87">
        <v>16.59320388223281</v>
      </c>
      <c r="B87">
        <v>6.7796610169491425</v>
      </c>
      <c r="C87">
        <v>7</v>
      </c>
      <c r="D87">
        <v>-41</v>
      </c>
      <c r="E87">
        <v>2</v>
      </c>
      <c r="F87" t="s">
        <v>193</v>
      </c>
      <c r="G87" t="s">
        <v>193</v>
      </c>
      <c r="H87" t="s">
        <v>193</v>
      </c>
      <c r="I87">
        <v>30.5</v>
      </c>
      <c r="J87">
        <v>8.5</v>
      </c>
      <c r="K87">
        <v>-2</v>
      </c>
      <c r="L87" t="s">
        <v>193</v>
      </c>
      <c r="M87">
        <v>-24.5</v>
      </c>
      <c r="N87" t="s">
        <v>193</v>
      </c>
      <c r="O87">
        <v>13.5</v>
      </c>
      <c r="P87" t="s">
        <v>193</v>
      </c>
    </row>
    <row r="88" spans="1:16" x14ac:dyDescent="0.35">
      <c r="A88">
        <v>-15.85144927536232</v>
      </c>
      <c r="B88">
        <v>7.6149425287356349</v>
      </c>
      <c r="C88">
        <v>4</v>
      </c>
      <c r="D88">
        <v>-44</v>
      </c>
      <c r="E88">
        <v>3.4482758620689689</v>
      </c>
      <c r="F88" t="s">
        <v>193</v>
      </c>
      <c r="G88" t="s">
        <v>193</v>
      </c>
      <c r="H88" t="s">
        <v>193</v>
      </c>
      <c r="I88">
        <v>2.25</v>
      </c>
      <c r="J88">
        <v>34.926202706222917</v>
      </c>
      <c r="K88">
        <v>15</v>
      </c>
      <c r="L88" t="s">
        <v>193</v>
      </c>
      <c r="M88">
        <v>-29</v>
      </c>
      <c r="N88" t="s">
        <v>193</v>
      </c>
      <c r="O88">
        <v>17</v>
      </c>
      <c r="P88" t="s">
        <v>193</v>
      </c>
    </row>
    <row r="89" spans="1:16" x14ac:dyDescent="0.35">
      <c r="A89">
        <v>11.226734292972679</v>
      </c>
      <c r="B89">
        <v>7.6149425287356349</v>
      </c>
      <c r="C89">
        <v>5.5</v>
      </c>
      <c r="D89">
        <v>-37</v>
      </c>
      <c r="E89">
        <v>3.4482758620689689</v>
      </c>
      <c r="F89" t="s">
        <v>193</v>
      </c>
      <c r="G89" t="s">
        <v>193</v>
      </c>
      <c r="H89" t="s">
        <v>193</v>
      </c>
      <c r="I89">
        <v>11.713596474984794</v>
      </c>
      <c r="J89">
        <v>22.222222222222221</v>
      </c>
      <c r="K89">
        <v>3</v>
      </c>
      <c r="L89" t="s">
        <v>193</v>
      </c>
      <c r="M89">
        <v>-38.5</v>
      </c>
      <c r="N89" t="s">
        <v>193</v>
      </c>
      <c r="O89">
        <v>13.5</v>
      </c>
      <c r="P89" t="s">
        <v>193</v>
      </c>
    </row>
    <row r="90" spans="1:16" x14ac:dyDescent="0.35">
      <c r="A90">
        <v>19.590085167289484</v>
      </c>
      <c r="B90">
        <v>7.6149425287356349</v>
      </c>
      <c r="C90">
        <v>11.5</v>
      </c>
      <c r="D90">
        <v>-31.5</v>
      </c>
      <c r="E90">
        <v>4.1666666666666661</v>
      </c>
      <c r="F90" t="s">
        <v>193</v>
      </c>
      <c r="G90" t="s">
        <v>193</v>
      </c>
      <c r="H90" t="s">
        <v>193</v>
      </c>
      <c r="I90">
        <v>13.736263736263737</v>
      </c>
      <c r="J90">
        <v>7</v>
      </c>
      <c r="K90">
        <v>4</v>
      </c>
      <c r="L90" t="s">
        <v>193</v>
      </c>
      <c r="M90">
        <v>-28.5</v>
      </c>
      <c r="N90" t="s">
        <v>193</v>
      </c>
      <c r="O90">
        <v>-21.373223297048028</v>
      </c>
      <c r="P90" t="s">
        <v>193</v>
      </c>
    </row>
    <row r="91" spans="1:16" x14ac:dyDescent="0.35">
      <c r="A91">
        <v>25.664973741407039</v>
      </c>
      <c r="B91">
        <v>7.7586206896551762</v>
      </c>
      <c r="C91">
        <v>10</v>
      </c>
      <c r="D91">
        <v>-24.5</v>
      </c>
      <c r="E91">
        <v>4.9999999999999964</v>
      </c>
      <c r="F91" t="s">
        <v>193</v>
      </c>
      <c r="G91" t="s">
        <v>193</v>
      </c>
      <c r="H91" t="s">
        <v>193</v>
      </c>
      <c r="I91">
        <v>14.867485455720752</v>
      </c>
      <c r="J91">
        <v>19.288856110794619</v>
      </c>
      <c r="K91">
        <v>19</v>
      </c>
      <c r="L91" t="s">
        <v>193</v>
      </c>
      <c r="M91">
        <v>-1</v>
      </c>
      <c r="N91" t="s">
        <v>193</v>
      </c>
      <c r="O91">
        <v>34.553247323133412</v>
      </c>
      <c r="P91" t="s">
        <v>193</v>
      </c>
    </row>
    <row r="92" spans="1:16" x14ac:dyDescent="0.35">
      <c r="A92">
        <v>-15.000000000000002</v>
      </c>
      <c r="B92">
        <v>8.6206896551724146</v>
      </c>
      <c r="C92">
        <v>7.5</v>
      </c>
      <c r="D92">
        <v>-29</v>
      </c>
      <c r="E92">
        <v>5</v>
      </c>
      <c r="F92" t="s">
        <v>193</v>
      </c>
      <c r="G92" t="s">
        <v>193</v>
      </c>
      <c r="H92" t="s">
        <v>193</v>
      </c>
      <c r="I92">
        <v>17.92717086834735</v>
      </c>
      <c r="J92">
        <v>25.5</v>
      </c>
      <c r="K92">
        <v>9</v>
      </c>
      <c r="L92" t="s">
        <v>193</v>
      </c>
      <c r="M92">
        <v>-33.5</v>
      </c>
      <c r="N92" t="s">
        <v>193</v>
      </c>
      <c r="O92">
        <v>-20.691108393271904</v>
      </c>
      <c r="P92" t="s">
        <v>193</v>
      </c>
    </row>
    <row r="93" spans="1:16" x14ac:dyDescent="0.35">
      <c r="A93">
        <v>14.001106535140865</v>
      </c>
      <c r="B93">
        <v>9.3220338983050812</v>
      </c>
      <c r="C93">
        <v>5.5</v>
      </c>
      <c r="D93">
        <v>-38.5</v>
      </c>
      <c r="E93">
        <v>6.0344827586206922</v>
      </c>
      <c r="F93" t="s">
        <v>193</v>
      </c>
      <c r="G93" t="s">
        <v>193</v>
      </c>
      <c r="H93" t="s">
        <v>193</v>
      </c>
      <c r="I93">
        <v>18.681318681318682</v>
      </c>
      <c r="J93">
        <v>29.094697839811747</v>
      </c>
      <c r="K93">
        <v>8.5</v>
      </c>
      <c r="L93" t="s">
        <v>193</v>
      </c>
      <c r="M93">
        <v>-38.5</v>
      </c>
      <c r="N93" t="s">
        <v>193</v>
      </c>
      <c r="O93">
        <v>36.727542887431305</v>
      </c>
      <c r="P93" t="s">
        <v>193</v>
      </c>
    </row>
    <row r="94" spans="1:16" x14ac:dyDescent="0.35">
      <c r="A94">
        <v>-14.764492753623184</v>
      </c>
      <c r="B94">
        <v>9.4827586206896601</v>
      </c>
      <c r="C94">
        <v>14</v>
      </c>
      <c r="D94">
        <v>-28.5</v>
      </c>
      <c r="E94">
        <v>6.7796610169491425</v>
      </c>
      <c r="F94" t="s">
        <v>193</v>
      </c>
      <c r="G94" t="s">
        <v>193</v>
      </c>
      <c r="H94" t="s">
        <v>193</v>
      </c>
      <c r="I94">
        <v>19.075955813074678</v>
      </c>
      <c r="J94">
        <v>-1.2916409005606679</v>
      </c>
      <c r="K94">
        <v>9</v>
      </c>
      <c r="L94" t="s">
        <v>193</v>
      </c>
      <c r="M94">
        <v>-30</v>
      </c>
      <c r="N94" t="s">
        <v>193</v>
      </c>
      <c r="O94">
        <v>-25.970547408072026</v>
      </c>
      <c r="P94" t="s">
        <v>193</v>
      </c>
    </row>
    <row r="95" spans="1:16" x14ac:dyDescent="0.35">
      <c r="A95">
        <v>25.605182840098525</v>
      </c>
      <c r="B95">
        <v>9.9999999999999929</v>
      </c>
      <c r="C95">
        <v>2</v>
      </c>
      <c r="D95">
        <v>-15.5</v>
      </c>
      <c r="E95">
        <v>6.7796610169491425</v>
      </c>
      <c r="F95" t="s">
        <v>193</v>
      </c>
      <c r="G95" t="s">
        <v>193</v>
      </c>
      <c r="H95" t="s">
        <v>193</v>
      </c>
      <c r="I95">
        <v>25.867150571356401</v>
      </c>
      <c r="J95">
        <v>1.2997882888066701</v>
      </c>
      <c r="K95">
        <v>5.5</v>
      </c>
      <c r="L95" t="s">
        <v>193</v>
      </c>
      <c r="M95">
        <v>-15.5</v>
      </c>
      <c r="N95" t="s">
        <v>193</v>
      </c>
      <c r="O95">
        <v>29.808855763110166</v>
      </c>
      <c r="P95" t="s">
        <v>193</v>
      </c>
    </row>
    <row r="96" spans="1:16" x14ac:dyDescent="0.35">
      <c r="A96">
        <v>-13.75</v>
      </c>
      <c r="B96">
        <v>9.9999999999999929</v>
      </c>
      <c r="C96">
        <v>5.5</v>
      </c>
      <c r="D96">
        <v>11</v>
      </c>
      <c r="E96">
        <v>7.6149425287356349</v>
      </c>
      <c r="F96" t="s">
        <v>193</v>
      </c>
      <c r="G96" t="s">
        <v>193</v>
      </c>
      <c r="H96" t="s">
        <v>193</v>
      </c>
      <c r="I96">
        <v>10.5</v>
      </c>
      <c r="J96">
        <v>30.5</v>
      </c>
      <c r="K96">
        <v>1.5</v>
      </c>
      <c r="L96" t="s">
        <v>193</v>
      </c>
      <c r="M96">
        <v>7.6149425287356349</v>
      </c>
      <c r="N96" t="s">
        <v>193</v>
      </c>
      <c r="O96">
        <v>-28.56692872333727</v>
      </c>
      <c r="P96" t="s">
        <v>193</v>
      </c>
    </row>
    <row r="97" spans="1:16" x14ac:dyDescent="0.35">
      <c r="A97">
        <v>27.004966811615073</v>
      </c>
      <c r="B97">
        <v>10.169491525423723</v>
      </c>
      <c r="C97">
        <v>23</v>
      </c>
      <c r="D97">
        <v>11.5</v>
      </c>
      <c r="E97">
        <v>15</v>
      </c>
      <c r="F97" t="s">
        <v>193</v>
      </c>
      <c r="G97" t="s">
        <v>193</v>
      </c>
      <c r="H97" t="s">
        <v>193</v>
      </c>
      <c r="I97">
        <v>8</v>
      </c>
      <c r="J97">
        <v>14.185678173588817</v>
      </c>
      <c r="K97">
        <v>-4.5</v>
      </c>
      <c r="L97" t="s">
        <v>193</v>
      </c>
      <c r="M97">
        <v>10.833333333333332</v>
      </c>
      <c r="N97" t="s">
        <v>193</v>
      </c>
      <c r="O97">
        <v>27.80660956307684</v>
      </c>
      <c r="P97" t="s">
        <v>193</v>
      </c>
    </row>
    <row r="98" spans="1:16" x14ac:dyDescent="0.35">
      <c r="A98">
        <v>25.709028799848607</v>
      </c>
      <c r="B98">
        <v>10.833333333333332</v>
      </c>
      <c r="C98">
        <v>10.5</v>
      </c>
      <c r="D98">
        <v>10</v>
      </c>
      <c r="E98">
        <v>15</v>
      </c>
      <c r="F98" t="s">
        <v>193</v>
      </c>
      <c r="G98" t="s">
        <v>193</v>
      </c>
      <c r="H98" t="s">
        <v>193</v>
      </c>
      <c r="I98">
        <v>11</v>
      </c>
      <c r="J98">
        <v>7.5</v>
      </c>
      <c r="K98">
        <v>1</v>
      </c>
      <c r="L98" t="s">
        <v>193</v>
      </c>
      <c r="M98">
        <v>11.206896551724144</v>
      </c>
      <c r="N98" t="s">
        <v>193</v>
      </c>
      <c r="O98">
        <v>-11</v>
      </c>
      <c r="P98" t="s">
        <v>193</v>
      </c>
    </row>
    <row r="99" spans="1:16" x14ac:dyDescent="0.35">
      <c r="A99">
        <v>-13.75</v>
      </c>
      <c r="B99">
        <v>11.206896551724137</v>
      </c>
      <c r="C99">
        <v>8</v>
      </c>
      <c r="D99">
        <v>9.5</v>
      </c>
      <c r="E99">
        <v>14.5</v>
      </c>
      <c r="F99" t="s">
        <v>193</v>
      </c>
      <c r="G99" t="s">
        <v>193</v>
      </c>
      <c r="H99" t="s">
        <v>193</v>
      </c>
      <c r="I99">
        <v>16.5</v>
      </c>
      <c r="J99">
        <v>10.77119514428847</v>
      </c>
      <c r="K99">
        <v>-15</v>
      </c>
      <c r="L99" t="s">
        <v>193</v>
      </c>
      <c r="M99">
        <v>30.5</v>
      </c>
      <c r="N99" t="s">
        <v>193</v>
      </c>
      <c r="O99">
        <v>-15</v>
      </c>
      <c r="P99" t="s">
        <v>193</v>
      </c>
    </row>
    <row r="100" spans="1:16" x14ac:dyDescent="0.35">
      <c r="A100">
        <v>37.237866672106833</v>
      </c>
      <c r="B100">
        <v>11.206896551724144</v>
      </c>
      <c r="C100">
        <v>11</v>
      </c>
      <c r="D100">
        <v>9</v>
      </c>
      <c r="E100">
        <v>13</v>
      </c>
      <c r="F100" t="s">
        <v>193</v>
      </c>
      <c r="G100" t="s">
        <v>193</v>
      </c>
      <c r="H100" t="s">
        <v>193</v>
      </c>
      <c r="I100">
        <v>15</v>
      </c>
      <c r="J100">
        <v>17</v>
      </c>
      <c r="K100">
        <v>0.5</v>
      </c>
      <c r="L100" t="s">
        <v>193</v>
      </c>
      <c r="M100">
        <v>30</v>
      </c>
      <c r="N100" t="s">
        <v>193</v>
      </c>
      <c r="O100">
        <v>0.13966505250941008</v>
      </c>
      <c r="P100" t="s">
        <v>193</v>
      </c>
    </row>
    <row r="101" spans="1:16" x14ac:dyDescent="0.35">
      <c r="A101">
        <v>23.177931944687518</v>
      </c>
      <c r="B101">
        <v>11.5</v>
      </c>
      <c r="C101">
        <v>16.5</v>
      </c>
      <c r="D101">
        <v>12</v>
      </c>
      <c r="E101">
        <v>13.5</v>
      </c>
      <c r="F101" t="s">
        <v>193</v>
      </c>
      <c r="G101" t="s">
        <v>193</v>
      </c>
      <c r="H101" t="s">
        <v>193</v>
      </c>
      <c r="I101">
        <v>12</v>
      </c>
      <c r="J101">
        <v>6</v>
      </c>
      <c r="K101">
        <v>13</v>
      </c>
      <c r="L101" t="s">
        <v>193</v>
      </c>
      <c r="M101">
        <v>32</v>
      </c>
      <c r="N101" t="s">
        <v>193</v>
      </c>
      <c r="O101">
        <v>1.1464906880098447</v>
      </c>
      <c r="P101" t="s">
        <v>193</v>
      </c>
    </row>
    <row r="102" spans="1:16" x14ac:dyDescent="0.35">
      <c r="A102">
        <v>30.890422636114423</v>
      </c>
      <c r="B102">
        <v>11.66666666666667</v>
      </c>
      <c r="C102">
        <v>15</v>
      </c>
      <c r="D102">
        <v>9.5</v>
      </c>
      <c r="E102">
        <v>13</v>
      </c>
      <c r="F102" t="s">
        <v>193</v>
      </c>
      <c r="G102" t="s">
        <v>193</v>
      </c>
      <c r="H102" t="s">
        <v>193</v>
      </c>
      <c r="I102">
        <v>9.5</v>
      </c>
      <c r="J102">
        <v>-1.2645452427374579</v>
      </c>
      <c r="K102">
        <v>13</v>
      </c>
      <c r="L102" t="s">
        <v>193</v>
      </c>
      <c r="M102">
        <v>31</v>
      </c>
      <c r="N102" t="s">
        <v>193</v>
      </c>
      <c r="O102">
        <v>2.6399314476503752</v>
      </c>
      <c r="P102" t="s">
        <v>193</v>
      </c>
    </row>
    <row r="103" spans="1:16" x14ac:dyDescent="0.35">
      <c r="A103">
        <v>-12.681159420289848</v>
      </c>
      <c r="B103">
        <v>12.068965517241383</v>
      </c>
      <c r="C103">
        <v>12</v>
      </c>
      <c r="D103">
        <v>3</v>
      </c>
      <c r="E103">
        <v>10</v>
      </c>
      <c r="F103" t="s">
        <v>193</v>
      </c>
      <c r="G103" t="s">
        <v>193</v>
      </c>
      <c r="H103" t="s">
        <v>193</v>
      </c>
      <c r="I103">
        <v>19</v>
      </c>
      <c r="J103">
        <v>4.38</v>
      </c>
      <c r="K103">
        <v>8</v>
      </c>
      <c r="L103" t="s">
        <v>193</v>
      </c>
      <c r="M103">
        <v>25.5</v>
      </c>
      <c r="N103" t="s">
        <v>193</v>
      </c>
      <c r="O103">
        <v>1.6106842211197749</v>
      </c>
      <c r="P103" t="s">
        <v>193</v>
      </c>
    </row>
    <row r="104" spans="1:16" x14ac:dyDescent="0.35">
      <c r="A104">
        <v>18.823133622349022</v>
      </c>
      <c r="B104">
        <v>12.711864406779654</v>
      </c>
      <c r="C104">
        <v>9.5</v>
      </c>
      <c r="D104">
        <v>2.5</v>
      </c>
      <c r="E104">
        <v>18</v>
      </c>
      <c r="F104" t="s">
        <v>193</v>
      </c>
      <c r="G104" t="s">
        <v>193</v>
      </c>
      <c r="H104" t="s">
        <v>193</v>
      </c>
      <c r="I104">
        <v>7</v>
      </c>
      <c r="J104">
        <v>4.5199999999999996</v>
      </c>
      <c r="K104">
        <v>11</v>
      </c>
      <c r="L104" t="s">
        <v>193</v>
      </c>
      <c r="M104">
        <v>31.5</v>
      </c>
      <c r="N104" t="s">
        <v>193</v>
      </c>
      <c r="O104">
        <v>12.125</v>
      </c>
      <c r="P104" t="s">
        <v>193</v>
      </c>
    </row>
    <row r="105" spans="1:16" x14ac:dyDescent="0.35">
      <c r="A105">
        <v>20.815959898517786</v>
      </c>
      <c r="B105">
        <v>13.793103448275859</v>
      </c>
      <c r="C105">
        <v>19</v>
      </c>
      <c r="D105">
        <v>19</v>
      </c>
      <c r="E105">
        <v>19</v>
      </c>
      <c r="F105" t="s">
        <v>193</v>
      </c>
      <c r="G105" t="s">
        <v>193</v>
      </c>
      <c r="H105" t="s">
        <v>193</v>
      </c>
      <c r="I105">
        <v>10</v>
      </c>
      <c r="J105">
        <v>8.5923617631598557</v>
      </c>
      <c r="K105">
        <v>13.5</v>
      </c>
      <c r="L105" t="s">
        <v>193</v>
      </c>
      <c r="M105">
        <v>19</v>
      </c>
      <c r="N105" t="s">
        <v>193</v>
      </c>
      <c r="O105">
        <v>15.75</v>
      </c>
      <c r="P105" t="s">
        <v>193</v>
      </c>
    </row>
    <row r="106" spans="1:16" x14ac:dyDescent="0.35">
      <c r="A106">
        <v>-12.5</v>
      </c>
      <c r="B106">
        <v>14.406779661016943</v>
      </c>
      <c r="C106">
        <v>7</v>
      </c>
      <c r="D106">
        <v>16.5</v>
      </c>
      <c r="E106">
        <v>8</v>
      </c>
      <c r="F106" t="s">
        <v>193</v>
      </c>
      <c r="G106" t="s">
        <v>193</v>
      </c>
      <c r="H106" t="s">
        <v>193</v>
      </c>
      <c r="I106">
        <v>31</v>
      </c>
      <c r="J106">
        <v>12</v>
      </c>
      <c r="K106">
        <v>13.5</v>
      </c>
      <c r="L106" t="s">
        <v>193</v>
      </c>
      <c r="M106">
        <v>40</v>
      </c>
      <c r="N106" t="s">
        <v>193</v>
      </c>
      <c r="O106">
        <v>12.125</v>
      </c>
      <c r="P106" t="s">
        <v>193</v>
      </c>
    </row>
    <row r="107" spans="1:16" x14ac:dyDescent="0.35">
      <c r="A107">
        <v>21.542928490655981</v>
      </c>
      <c r="B107">
        <v>14.406779661016943</v>
      </c>
      <c r="C107">
        <v>10</v>
      </c>
      <c r="D107">
        <v>16</v>
      </c>
      <c r="E107">
        <v>11</v>
      </c>
      <c r="F107" t="s">
        <v>193</v>
      </c>
      <c r="G107" t="s">
        <v>193</v>
      </c>
      <c r="H107" t="s">
        <v>193</v>
      </c>
      <c r="I107">
        <v>42.5</v>
      </c>
      <c r="J107">
        <v>14.5</v>
      </c>
      <c r="K107">
        <v>-22.7</v>
      </c>
      <c r="L107" t="s">
        <v>193</v>
      </c>
      <c r="M107">
        <v>29</v>
      </c>
      <c r="N107" t="s">
        <v>193</v>
      </c>
      <c r="O107">
        <v>15.75</v>
      </c>
      <c r="P107" t="s">
        <v>193</v>
      </c>
    </row>
    <row r="108" spans="1:16" x14ac:dyDescent="0.35">
      <c r="A108">
        <v>26.89665642288638</v>
      </c>
      <c r="B108">
        <v>15.254237288135583</v>
      </c>
      <c r="C108">
        <v>31</v>
      </c>
      <c r="D108">
        <v>12</v>
      </c>
      <c r="E108">
        <v>11.5</v>
      </c>
      <c r="F108" t="s">
        <v>193</v>
      </c>
      <c r="G108" t="s">
        <v>193</v>
      </c>
      <c r="H108" t="s">
        <v>193</v>
      </c>
      <c r="I108">
        <v>36</v>
      </c>
      <c r="J108">
        <v>26.157250095463905</v>
      </c>
      <c r="K108">
        <v>-30.1</v>
      </c>
      <c r="L108" t="s">
        <v>193</v>
      </c>
      <c r="M108">
        <v>15.5</v>
      </c>
      <c r="N108" t="s">
        <v>193</v>
      </c>
      <c r="O108">
        <v>6.9364161849711143</v>
      </c>
      <c r="P108" t="s">
        <v>193</v>
      </c>
    </row>
    <row r="109" spans="1:16" x14ac:dyDescent="0.35">
      <c r="A109">
        <v>44.860565742131371</v>
      </c>
      <c r="B109">
        <v>16.379310344827591</v>
      </c>
      <c r="C109">
        <v>5.5</v>
      </c>
      <c r="D109">
        <v>8</v>
      </c>
      <c r="E109">
        <v>10</v>
      </c>
      <c r="F109" t="s">
        <v>193</v>
      </c>
      <c r="G109" t="s">
        <v>193</v>
      </c>
      <c r="H109" t="s">
        <v>193</v>
      </c>
      <c r="I109">
        <v>37</v>
      </c>
      <c r="J109">
        <v>17.510000000000002</v>
      </c>
      <c r="K109">
        <v>22.222222222222221</v>
      </c>
      <c r="L109" t="s">
        <v>193</v>
      </c>
      <c r="M109">
        <v>-22.5</v>
      </c>
      <c r="N109" t="s">
        <v>193</v>
      </c>
      <c r="O109">
        <v>12.839690850161981</v>
      </c>
      <c r="P109" t="s">
        <v>193</v>
      </c>
    </row>
    <row r="110" spans="1:16" x14ac:dyDescent="0.35">
      <c r="A110">
        <v>18.449270833333223</v>
      </c>
      <c r="B110">
        <v>16.379310344827591</v>
      </c>
      <c r="C110">
        <v>6.5</v>
      </c>
      <c r="D110">
        <v>11</v>
      </c>
      <c r="E110">
        <v>9.5</v>
      </c>
      <c r="F110" t="s">
        <v>193</v>
      </c>
      <c r="G110" t="s">
        <v>193</v>
      </c>
      <c r="H110" t="s">
        <v>193</v>
      </c>
      <c r="I110">
        <v>52</v>
      </c>
      <c r="J110">
        <v>26</v>
      </c>
      <c r="K110">
        <v>0.63663998768662466</v>
      </c>
      <c r="L110" t="s">
        <v>193</v>
      </c>
      <c r="M110">
        <v>19</v>
      </c>
      <c r="N110" t="s">
        <v>193</v>
      </c>
      <c r="O110">
        <v>-26.856561546286763</v>
      </c>
      <c r="P110" t="s">
        <v>193</v>
      </c>
    </row>
    <row r="111" spans="1:16" x14ac:dyDescent="0.35">
      <c r="A111">
        <v>32.022476953999849</v>
      </c>
      <c r="B111">
        <v>17.241379310344829</v>
      </c>
      <c r="C111">
        <v>4</v>
      </c>
      <c r="D111">
        <v>13</v>
      </c>
      <c r="E111">
        <v>9</v>
      </c>
      <c r="F111" t="s">
        <v>193</v>
      </c>
      <c r="G111" t="s">
        <v>193</v>
      </c>
      <c r="H111" t="s">
        <v>193</v>
      </c>
      <c r="I111">
        <v>28</v>
      </c>
      <c r="J111">
        <v>6.25</v>
      </c>
      <c r="K111">
        <v>4.6854021382649602</v>
      </c>
      <c r="L111" t="s">
        <v>193</v>
      </c>
      <c r="M111">
        <v>14.5</v>
      </c>
      <c r="N111" t="s">
        <v>193</v>
      </c>
      <c r="O111">
        <v>-8.6999999999999993</v>
      </c>
      <c r="P111" t="s">
        <v>193</v>
      </c>
    </row>
    <row r="112" spans="1:16" x14ac:dyDescent="0.35">
      <c r="A112">
        <v>26.189521081117203</v>
      </c>
      <c r="B112">
        <v>18.103448275862075</v>
      </c>
      <c r="C112">
        <v>5.5</v>
      </c>
      <c r="D112">
        <v>9.5</v>
      </c>
      <c r="E112">
        <v>12</v>
      </c>
      <c r="F112" t="s">
        <v>193</v>
      </c>
      <c r="G112" t="s">
        <v>193</v>
      </c>
      <c r="H112" t="s">
        <v>193</v>
      </c>
      <c r="I112">
        <v>10.5</v>
      </c>
      <c r="J112">
        <v>10.5</v>
      </c>
      <c r="K112">
        <v>-0.39075727258734982</v>
      </c>
      <c r="L112" t="s">
        <v>193</v>
      </c>
      <c r="M112">
        <v>10</v>
      </c>
      <c r="N112" t="s">
        <v>193</v>
      </c>
      <c r="O112">
        <v>0.5</v>
      </c>
      <c r="P112" t="s">
        <v>193</v>
      </c>
    </row>
    <row r="113" spans="1:16" x14ac:dyDescent="0.35">
      <c r="A113">
        <v>-11.594202898550723</v>
      </c>
      <c r="B113">
        <v>21.5</v>
      </c>
      <c r="C113">
        <v>16</v>
      </c>
      <c r="D113">
        <v>-0.5</v>
      </c>
      <c r="E113">
        <v>9.5</v>
      </c>
      <c r="F113" t="s">
        <v>193</v>
      </c>
      <c r="G113" t="s">
        <v>193</v>
      </c>
      <c r="H113" t="s">
        <v>193</v>
      </c>
      <c r="I113">
        <v>20</v>
      </c>
      <c r="J113">
        <v>19</v>
      </c>
      <c r="K113">
        <v>1.1635843762209799</v>
      </c>
      <c r="L113" t="s">
        <v>193</v>
      </c>
      <c r="M113">
        <v>-7.5</v>
      </c>
      <c r="N113" t="s">
        <v>193</v>
      </c>
      <c r="O113">
        <v>13.9</v>
      </c>
      <c r="P113" t="s">
        <v>193</v>
      </c>
    </row>
    <row r="114" spans="1:16" x14ac:dyDescent="0.35">
      <c r="A114">
        <v>-11.398176291793318</v>
      </c>
      <c r="B114">
        <v>23.708818551964413</v>
      </c>
      <c r="C114">
        <v>13.5</v>
      </c>
      <c r="D114">
        <v>2.5</v>
      </c>
      <c r="E114">
        <v>3</v>
      </c>
      <c r="F114" t="s">
        <v>193</v>
      </c>
      <c r="G114" t="s">
        <v>193</v>
      </c>
      <c r="H114" t="s">
        <v>193</v>
      </c>
      <c r="I114">
        <v>18.5</v>
      </c>
      <c r="J114">
        <v>23.7</v>
      </c>
      <c r="K114">
        <v>-1.9656705461692403</v>
      </c>
      <c r="L114" t="s">
        <v>193</v>
      </c>
      <c r="M114">
        <v>-11</v>
      </c>
      <c r="N114" t="s">
        <v>193</v>
      </c>
      <c r="O114" t="s">
        <v>193</v>
      </c>
      <c r="P114" t="s">
        <v>193</v>
      </c>
    </row>
    <row r="115" spans="1:16" x14ac:dyDescent="0.35">
      <c r="A115">
        <v>24.597735322430882</v>
      </c>
      <c r="B115">
        <v>6</v>
      </c>
      <c r="C115">
        <v>18</v>
      </c>
      <c r="D115">
        <v>29</v>
      </c>
      <c r="E115">
        <v>2.5</v>
      </c>
      <c r="F115" t="s">
        <v>193</v>
      </c>
      <c r="G115" t="s">
        <v>193</v>
      </c>
      <c r="H115" t="s">
        <v>193</v>
      </c>
      <c r="I115">
        <v>27.5</v>
      </c>
      <c r="J115">
        <v>28.192064893798431</v>
      </c>
      <c r="K115">
        <v>-21.449909285211564</v>
      </c>
      <c r="L115" t="s">
        <v>193</v>
      </c>
      <c r="M115">
        <v>4.5</v>
      </c>
      <c r="N115" t="s">
        <v>193</v>
      </c>
      <c r="O115" t="s">
        <v>193</v>
      </c>
      <c r="P115" t="s">
        <v>193</v>
      </c>
    </row>
    <row r="116" spans="1:16" x14ac:dyDescent="0.35">
      <c r="A116">
        <v>-11.249999999999998</v>
      </c>
      <c r="B116">
        <v>32.036358993679293</v>
      </c>
      <c r="C116">
        <v>23</v>
      </c>
      <c r="D116">
        <v>19</v>
      </c>
      <c r="E116">
        <v>8</v>
      </c>
      <c r="F116" t="s">
        <v>193</v>
      </c>
      <c r="G116" t="s">
        <v>193</v>
      </c>
      <c r="H116" t="s">
        <v>193</v>
      </c>
      <c r="I116">
        <v>25.5</v>
      </c>
      <c r="J116" t="s">
        <v>193</v>
      </c>
      <c r="K116">
        <v>-2.5143928234729227</v>
      </c>
      <c r="L116" t="s">
        <v>193</v>
      </c>
      <c r="M116">
        <v>3</v>
      </c>
      <c r="N116" t="s">
        <v>193</v>
      </c>
      <c r="O116" t="s">
        <v>193</v>
      </c>
      <c r="P116" t="s">
        <v>193</v>
      </c>
    </row>
    <row r="117" spans="1:16" x14ac:dyDescent="0.35">
      <c r="A117">
        <v>9.3967935270765945</v>
      </c>
      <c r="B117">
        <v>6</v>
      </c>
      <c r="C117">
        <v>19</v>
      </c>
      <c r="D117">
        <v>14.5</v>
      </c>
      <c r="E117">
        <v>10.5</v>
      </c>
      <c r="F117" t="s">
        <v>193</v>
      </c>
      <c r="G117" t="s">
        <v>193</v>
      </c>
      <c r="H117" t="s">
        <v>193</v>
      </c>
      <c r="I117">
        <v>5.5</v>
      </c>
      <c r="J117" t="s">
        <v>193</v>
      </c>
      <c r="K117">
        <v>-3.190705820023608</v>
      </c>
      <c r="L117" t="s">
        <v>193</v>
      </c>
      <c r="M117">
        <v>3</v>
      </c>
      <c r="N117" t="s">
        <v>193</v>
      </c>
      <c r="O117" t="s">
        <v>193</v>
      </c>
      <c r="P117" t="s">
        <v>193</v>
      </c>
    </row>
    <row r="118" spans="1:16" x14ac:dyDescent="0.35">
      <c r="A118">
        <v>14.302868456004292</v>
      </c>
      <c r="B118">
        <v>6</v>
      </c>
      <c r="C118">
        <v>18</v>
      </c>
      <c r="D118">
        <v>10</v>
      </c>
      <c r="E118">
        <v>19</v>
      </c>
      <c r="F118" t="s">
        <v>193</v>
      </c>
      <c r="G118" t="s">
        <v>193</v>
      </c>
      <c r="H118" t="s">
        <v>193</v>
      </c>
      <c r="I118">
        <v>6.5</v>
      </c>
      <c r="J118" t="s">
        <v>193</v>
      </c>
      <c r="K118">
        <v>13.942209286008127</v>
      </c>
      <c r="L118" t="s">
        <v>193</v>
      </c>
      <c r="M118">
        <v>-13.5</v>
      </c>
      <c r="N118" t="s">
        <v>193</v>
      </c>
      <c r="O118" t="s">
        <v>193</v>
      </c>
      <c r="P118" t="s">
        <v>193</v>
      </c>
    </row>
    <row r="119" spans="1:16" x14ac:dyDescent="0.35">
      <c r="A119">
        <v>15.795747123954262</v>
      </c>
      <c r="B119">
        <v>7.5</v>
      </c>
      <c r="C119">
        <v>15.5</v>
      </c>
      <c r="D119">
        <v>-7.5</v>
      </c>
      <c r="E119">
        <v>7.7586206896551762</v>
      </c>
      <c r="F119" t="s">
        <v>193</v>
      </c>
      <c r="G119" t="s">
        <v>193</v>
      </c>
      <c r="H119" t="s">
        <v>193</v>
      </c>
      <c r="I119">
        <v>4</v>
      </c>
      <c r="J119" t="s">
        <v>193</v>
      </c>
      <c r="K119">
        <v>7.0905587668593641</v>
      </c>
      <c r="L119" t="s">
        <v>193</v>
      </c>
      <c r="M119">
        <v>-9.5</v>
      </c>
      <c r="N119" t="s">
        <v>193</v>
      </c>
      <c r="O119" t="s">
        <v>193</v>
      </c>
      <c r="P119" t="s">
        <v>193</v>
      </c>
    </row>
    <row r="120" spans="1:16" x14ac:dyDescent="0.35">
      <c r="A120">
        <v>-11.011904761904766</v>
      </c>
      <c r="B120">
        <v>7.5</v>
      </c>
      <c r="C120">
        <v>24</v>
      </c>
      <c r="D120">
        <v>-11</v>
      </c>
      <c r="E120">
        <v>8.5</v>
      </c>
      <c r="F120" t="s">
        <v>193</v>
      </c>
      <c r="G120" t="s">
        <v>193</v>
      </c>
      <c r="H120" t="s">
        <v>193</v>
      </c>
      <c r="I120">
        <v>5.5</v>
      </c>
      <c r="J120" t="s">
        <v>193</v>
      </c>
      <c r="K120">
        <v>11.41859885315381</v>
      </c>
      <c r="L120" t="s">
        <v>193</v>
      </c>
      <c r="M120">
        <v>25</v>
      </c>
      <c r="N120" t="s">
        <v>193</v>
      </c>
      <c r="O120" t="s">
        <v>193</v>
      </c>
      <c r="P120" t="s">
        <v>193</v>
      </c>
    </row>
    <row r="121" spans="1:16" x14ac:dyDescent="0.35">
      <c r="A121">
        <v>21.382163510960456</v>
      </c>
      <c r="B121">
        <v>11.5</v>
      </c>
      <c r="C121">
        <v>10</v>
      </c>
      <c r="D121">
        <v>4.5</v>
      </c>
      <c r="E121">
        <v>7.5</v>
      </c>
      <c r="F121" t="s">
        <v>193</v>
      </c>
      <c r="G121" t="s">
        <v>193</v>
      </c>
      <c r="H121" t="s">
        <v>193</v>
      </c>
      <c r="I121">
        <v>18.5</v>
      </c>
      <c r="J121" t="s">
        <v>193</v>
      </c>
      <c r="K121">
        <v>-3.2553407934892706</v>
      </c>
      <c r="L121" t="s">
        <v>193</v>
      </c>
      <c r="M121">
        <v>0.5</v>
      </c>
      <c r="N121" t="s">
        <v>193</v>
      </c>
      <c r="O121" t="s">
        <v>193</v>
      </c>
      <c r="P121" t="s">
        <v>193</v>
      </c>
    </row>
    <row r="122" spans="1:16" x14ac:dyDescent="0.35">
      <c r="A122">
        <v>-10.334346504559269</v>
      </c>
      <c r="B122">
        <v>12.5</v>
      </c>
      <c r="C122">
        <v>13.5</v>
      </c>
      <c r="D122">
        <v>3</v>
      </c>
      <c r="E122">
        <v>8</v>
      </c>
      <c r="F122" t="s">
        <v>193</v>
      </c>
      <c r="G122" t="s">
        <v>193</v>
      </c>
      <c r="H122" t="s">
        <v>193</v>
      </c>
      <c r="I122">
        <v>9</v>
      </c>
      <c r="J122" t="s">
        <v>193</v>
      </c>
      <c r="K122">
        <v>5.5</v>
      </c>
      <c r="L122" t="s">
        <v>193</v>
      </c>
      <c r="M122">
        <v>2</v>
      </c>
      <c r="N122" t="s">
        <v>193</v>
      </c>
      <c r="O122" t="s">
        <v>193</v>
      </c>
      <c r="P122" t="s">
        <v>193</v>
      </c>
    </row>
    <row r="123" spans="1:16" x14ac:dyDescent="0.35">
      <c r="A123">
        <v>28.790627014206859</v>
      </c>
      <c r="B123">
        <v>68.715888485400995</v>
      </c>
      <c r="C123">
        <v>40</v>
      </c>
      <c r="D123">
        <v>3</v>
      </c>
      <c r="E123">
        <v>5.5</v>
      </c>
      <c r="F123" t="s">
        <v>193</v>
      </c>
      <c r="G123" t="s">
        <v>193</v>
      </c>
      <c r="H123" t="s">
        <v>193</v>
      </c>
      <c r="I123">
        <v>20.421245421245423</v>
      </c>
      <c r="J123" t="s">
        <v>193</v>
      </c>
      <c r="K123">
        <v>-1.7516353886560212</v>
      </c>
      <c r="L123" t="s">
        <v>193</v>
      </c>
      <c r="M123">
        <v>24.5</v>
      </c>
      <c r="N123" t="s">
        <v>193</v>
      </c>
      <c r="O123" t="s">
        <v>193</v>
      </c>
      <c r="P123" t="s">
        <v>193</v>
      </c>
    </row>
    <row r="124" spans="1:16" x14ac:dyDescent="0.35">
      <c r="A124">
        <v>-10.000000000000004</v>
      </c>
      <c r="B124">
        <v>-21.549078292696809</v>
      </c>
      <c r="C124">
        <v>10</v>
      </c>
      <c r="D124">
        <v>-13.5</v>
      </c>
      <c r="E124">
        <v>-2</v>
      </c>
      <c r="F124" t="s">
        <v>193</v>
      </c>
      <c r="G124" t="s">
        <v>193</v>
      </c>
      <c r="H124" t="s">
        <v>193</v>
      </c>
      <c r="I124">
        <v>24.786324786324791</v>
      </c>
      <c r="J124" t="s">
        <v>193</v>
      </c>
      <c r="K124">
        <v>-2.11</v>
      </c>
      <c r="L124" t="s">
        <v>193</v>
      </c>
      <c r="M124">
        <v>31</v>
      </c>
      <c r="N124" t="s">
        <v>193</v>
      </c>
      <c r="O124" t="s">
        <v>193</v>
      </c>
      <c r="P124" t="s">
        <v>193</v>
      </c>
    </row>
    <row r="125" spans="1:16" x14ac:dyDescent="0.35">
      <c r="A125">
        <v>18.449270833333223</v>
      </c>
      <c r="B125">
        <v>-1.8977448195665567</v>
      </c>
      <c r="C125">
        <v>8.5</v>
      </c>
      <c r="D125">
        <v>-9.5</v>
      </c>
      <c r="E125">
        <v>-4.5</v>
      </c>
      <c r="F125" t="s">
        <v>193</v>
      </c>
      <c r="G125" t="s">
        <v>193</v>
      </c>
      <c r="H125" t="s">
        <v>193</v>
      </c>
      <c r="I125">
        <v>28.693528693528705</v>
      </c>
      <c r="J125" t="s">
        <v>193</v>
      </c>
      <c r="K125">
        <v>2.6</v>
      </c>
      <c r="L125" t="s">
        <v>193</v>
      </c>
      <c r="M125">
        <v>11.66666666666667</v>
      </c>
      <c r="N125" t="s">
        <v>193</v>
      </c>
      <c r="O125" t="s">
        <v>193</v>
      </c>
      <c r="P125" t="s">
        <v>193</v>
      </c>
    </row>
    <row r="126" spans="1:16" x14ac:dyDescent="0.35">
      <c r="A126">
        <v>17.70925053101961</v>
      </c>
      <c r="B126">
        <v>9.0083306327087644</v>
      </c>
      <c r="C126">
        <v>6</v>
      </c>
      <c r="D126">
        <v>31</v>
      </c>
      <c r="E126">
        <v>9.5</v>
      </c>
      <c r="F126" t="s">
        <v>193</v>
      </c>
      <c r="G126" t="s">
        <v>193</v>
      </c>
      <c r="H126" t="s">
        <v>193</v>
      </c>
      <c r="I126">
        <v>33.852258852258849</v>
      </c>
      <c r="J126" t="s">
        <v>193</v>
      </c>
      <c r="K126">
        <v>13.5</v>
      </c>
      <c r="L126" t="s">
        <v>193</v>
      </c>
      <c r="M126">
        <v>12.068965517241383</v>
      </c>
      <c r="N126" t="s">
        <v>193</v>
      </c>
      <c r="O126" t="s">
        <v>193</v>
      </c>
      <c r="P126" t="s">
        <v>193</v>
      </c>
    </row>
    <row r="127" spans="1:16" x14ac:dyDescent="0.35">
      <c r="A127">
        <v>-10.000000000000004</v>
      </c>
      <c r="B127">
        <v>13.417696878257399</v>
      </c>
      <c r="C127">
        <v>7</v>
      </c>
      <c r="D127">
        <v>9.5</v>
      </c>
      <c r="E127">
        <v>16</v>
      </c>
      <c r="F127" t="s">
        <v>193</v>
      </c>
      <c r="G127" t="s">
        <v>193</v>
      </c>
      <c r="H127" t="s">
        <v>193</v>
      </c>
      <c r="I127">
        <v>3.4482758620689689</v>
      </c>
      <c r="J127" t="s">
        <v>193</v>
      </c>
      <c r="K127">
        <v>-16.182609420905834</v>
      </c>
      <c r="L127" t="s">
        <v>193</v>
      </c>
      <c r="M127">
        <v>12.711864406779654</v>
      </c>
      <c r="N127" t="s">
        <v>193</v>
      </c>
      <c r="O127" t="s">
        <v>193</v>
      </c>
      <c r="P127" t="s">
        <v>193</v>
      </c>
    </row>
    <row r="128" spans="1:16" x14ac:dyDescent="0.35">
      <c r="A128">
        <v>28.006997266138072</v>
      </c>
      <c r="B128">
        <v>28.977066931010238</v>
      </c>
      <c r="C128">
        <v>2</v>
      </c>
      <c r="D128">
        <v>16</v>
      </c>
      <c r="E128">
        <v>12</v>
      </c>
      <c r="F128" t="s">
        <v>193</v>
      </c>
      <c r="G128" t="s">
        <v>193</v>
      </c>
      <c r="H128" t="s">
        <v>193</v>
      </c>
      <c r="I128">
        <v>3.75</v>
      </c>
      <c r="J128" t="s">
        <v>193</v>
      </c>
      <c r="K128">
        <v>-1.2833333333333334</v>
      </c>
      <c r="L128" t="s">
        <v>193</v>
      </c>
      <c r="M128">
        <v>6</v>
      </c>
      <c r="N128" t="s">
        <v>193</v>
      </c>
      <c r="O128" t="s">
        <v>193</v>
      </c>
      <c r="P128" t="s">
        <v>193</v>
      </c>
    </row>
    <row r="129" spans="1:16" x14ac:dyDescent="0.35">
      <c r="A129">
        <v>31.765099297911636</v>
      </c>
      <c r="B129">
        <v>47.951034806374416</v>
      </c>
      <c r="C129">
        <v>2</v>
      </c>
      <c r="D129">
        <v>12</v>
      </c>
      <c r="E129">
        <v>7</v>
      </c>
      <c r="F129" t="s">
        <v>193</v>
      </c>
      <c r="G129" t="s">
        <v>193</v>
      </c>
      <c r="H129" t="s">
        <v>193</v>
      </c>
      <c r="I129">
        <v>-3</v>
      </c>
      <c r="J129" t="s">
        <v>193</v>
      </c>
      <c r="K129">
        <v>-0.55000000000000016</v>
      </c>
      <c r="L129" t="s">
        <v>193</v>
      </c>
      <c r="M129">
        <v>8.5</v>
      </c>
      <c r="N129" t="s">
        <v>193</v>
      </c>
      <c r="O129" t="s">
        <v>193</v>
      </c>
      <c r="P129" t="s">
        <v>193</v>
      </c>
    </row>
    <row r="130" spans="1:16" x14ac:dyDescent="0.35">
      <c r="A130">
        <v>6.3900775575645783</v>
      </c>
      <c r="B130">
        <v>95.928116497140749</v>
      </c>
      <c r="C130">
        <v>-4.5</v>
      </c>
      <c r="D130">
        <v>7</v>
      </c>
      <c r="E130">
        <v>6</v>
      </c>
      <c r="F130" t="s">
        <v>193</v>
      </c>
      <c r="G130" t="s">
        <v>193</v>
      </c>
      <c r="H130" t="s">
        <v>193</v>
      </c>
      <c r="I130">
        <v>3</v>
      </c>
      <c r="J130" t="s">
        <v>193</v>
      </c>
      <c r="K130">
        <v>1.7833333333333332</v>
      </c>
      <c r="L130" t="s">
        <v>193</v>
      </c>
      <c r="M130">
        <v>9.5</v>
      </c>
      <c r="N130" t="s">
        <v>193</v>
      </c>
      <c r="O130" t="s">
        <v>193</v>
      </c>
      <c r="P130" t="s">
        <v>193</v>
      </c>
    </row>
    <row r="131" spans="1:16" x14ac:dyDescent="0.35">
      <c r="A131">
        <v>-9.01722391084094</v>
      </c>
      <c r="B131">
        <v>172.79848171152523</v>
      </c>
      <c r="C131">
        <v>-1.5</v>
      </c>
      <c r="D131">
        <v>-4</v>
      </c>
      <c r="E131">
        <v>8</v>
      </c>
      <c r="F131" t="s">
        <v>193</v>
      </c>
      <c r="G131" t="s">
        <v>193</v>
      </c>
      <c r="H131" t="s">
        <v>193</v>
      </c>
      <c r="I131">
        <v>5</v>
      </c>
      <c r="J131" t="s">
        <v>193</v>
      </c>
      <c r="K131" t="s">
        <v>193</v>
      </c>
      <c r="L131" t="s">
        <v>193</v>
      </c>
      <c r="M131">
        <v>3</v>
      </c>
      <c r="N131" t="s">
        <v>193</v>
      </c>
      <c r="O131" t="s">
        <v>193</v>
      </c>
      <c r="P131" t="s">
        <v>193</v>
      </c>
    </row>
    <row r="132" spans="1:16" x14ac:dyDescent="0.35">
      <c r="A132">
        <v>2.1712771584400823</v>
      </c>
      <c r="B132">
        <v>21.858276855289787</v>
      </c>
      <c r="C132">
        <v>-4</v>
      </c>
      <c r="D132">
        <v>-4</v>
      </c>
      <c r="E132">
        <v>9</v>
      </c>
      <c r="F132" t="s">
        <v>193</v>
      </c>
      <c r="G132" t="s">
        <v>193</v>
      </c>
      <c r="H132" t="s">
        <v>193</v>
      </c>
      <c r="I132">
        <v>1</v>
      </c>
      <c r="J132" t="s">
        <v>193</v>
      </c>
      <c r="K132" t="s">
        <v>193</v>
      </c>
      <c r="L132" t="s">
        <v>193</v>
      </c>
      <c r="M132">
        <v>-18</v>
      </c>
      <c r="N132" t="s">
        <v>193</v>
      </c>
      <c r="O132" t="s">
        <v>193</v>
      </c>
      <c r="P132" t="s">
        <v>193</v>
      </c>
    </row>
    <row r="133" spans="1:16" x14ac:dyDescent="0.35">
      <c r="A133">
        <v>12.168329933007996</v>
      </c>
      <c r="B133">
        <v>27.158480105863831</v>
      </c>
      <c r="C133">
        <v>-8</v>
      </c>
      <c r="D133">
        <v>-2.5</v>
      </c>
      <c r="E133">
        <v>6</v>
      </c>
      <c r="F133" t="s">
        <v>193</v>
      </c>
      <c r="G133" t="s">
        <v>193</v>
      </c>
      <c r="H133" t="s">
        <v>193</v>
      </c>
      <c r="I133">
        <v>-9</v>
      </c>
      <c r="J133" t="s">
        <v>193</v>
      </c>
      <c r="K133" t="s">
        <v>193</v>
      </c>
      <c r="L133" t="s">
        <v>193</v>
      </c>
      <c r="M133">
        <v>-0.5</v>
      </c>
      <c r="N133" t="s">
        <v>193</v>
      </c>
      <c r="O133" t="s">
        <v>193</v>
      </c>
      <c r="P133" t="s">
        <v>193</v>
      </c>
    </row>
    <row r="134" spans="1:16" x14ac:dyDescent="0.35">
      <c r="A134">
        <v>-8.7499999999999964</v>
      </c>
      <c r="B134">
        <v>36.763295171391448</v>
      </c>
      <c r="C134">
        <v>-6</v>
      </c>
      <c r="D134">
        <v>8.5</v>
      </c>
      <c r="E134">
        <v>7.5</v>
      </c>
      <c r="F134" t="s">
        <v>193</v>
      </c>
      <c r="G134" t="s">
        <v>193</v>
      </c>
      <c r="H134" t="s">
        <v>193</v>
      </c>
      <c r="I134">
        <v>-3</v>
      </c>
      <c r="J134" t="s">
        <v>193</v>
      </c>
      <c r="K134" t="s">
        <v>193</v>
      </c>
      <c r="L134" t="s">
        <v>193</v>
      </c>
      <c r="M134">
        <v>-8</v>
      </c>
      <c r="N134" t="s">
        <v>193</v>
      </c>
      <c r="O134" t="s">
        <v>193</v>
      </c>
      <c r="P134" t="s">
        <v>193</v>
      </c>
    </row>
    <row r="135" spans="1:16" x14ac:dyDescent="0.35">
      <c r="A135">
        <v>26.4</v>
      </c>
      <c r="B135">
        <v>112.34064736009474</v>
      </c>
      <c r="C135">
        <v>-5.5</v>
      </c>
      <c r="D135">
        <v>14</v>
      </c>
      <c r="E135">
        <v>9</v>
      </c>
      <c r="F135" t="s">
        <v>193</v>
      </c>
      <c r="G135" t="s">
        <v>193</v>
      </c>
      <c r="H135" t="s">
        <v>193</v>
      </c>
      <c r="I135">
        <v>-10.5</v>
      </c>
      <c r="J135" t="s">
        <v>193</v>
      </c>
      <c r="K135" t="s">
        <v>193</v>
      </c>
      <c r="L135" t="s">
        <v>193</v>
      </c>
      <c r="M135">
        <v>-2</v>
      </c>
      <c r="N135" t="s">
        <v>193</v>
      </c>
      <c r="O135" t="s">
        <v>193</v>
      </c>
      <c r="P135" t="s">
        <v>193</v>
      </c>
    </row>
    <row r="136" spans="1:16" x14ac:dyDescent="0.35">
      <c r="A136">
        <v>-7.9533941236068912</v>
      </c>
      <c r="B136">
        <v>206.65785508282065</v>
      </c>
      <c r="C136">
        <v>-5</v>
      </c>
      <c r="D136">
        <v>11.5</v>
      </c>
      <c r="E136">
        <v>9.5</v>
      </c>
      <c r="F136" t="s">
        <v>193</v>
      </c>
      <c r="G136" t="s">
        <v>193</v>
      </c>
      <c r="H136" t="s">
        <v>193</v>
      </c>
      <c r="I136">
        <v>-20</v>
      </c>
      <c r="J136" t="s">
        <v>193</v>
      </c>
      <c r="K136" t="s">
        <v>193</v>
      </c>
      <c r="L136" t="s">
        <v>193</v>
      </c>
      <c r="M136">
        <v>-20</v>
      </c>
      <c r="N136" t="s">
        <v>193</v>
      </c>
      <c r="O136" t="s">
        <v>193</v>
      </c>
      <c r="P136" t="s">
        <v>193</v>
      </c>
    </row>
    <row r="137" spans="1:16" x14ac:dyDescent="0.35">
      <c r="A137">
        <v>-7.9533941236068912</v>
      </c>
      <c r="B137">
        <v>10</v>
      </c>
      <c r="C137">
        <v>-8</v>
      </c>
      <c r="D137">
        <v>7</v>
      </c>
      <c r="E137">
        <v>11.538461538461489</v>
      </c>
      <c r="F137" t="s">
        <v>193</v>
      </c>
      <c r="G137" t="s">
        <v>193</v>
      </c>
      <c r="H137" t="s">
        <v>193</v>
      </c>
      <c r="I137">
        <v>-16.5</v>
      </c>
      <c r="J137" t="s">
        <v>193</v>
      </c>
      <c r="K137" t="s">
        <v>193</v>
      </c>
      <c r="L137" t="s">
        <v>193</v>
      </c>
      <c r="M137">
        <v>-2</v>
      </c>
      <c r="N137" t="s">
        <v>193</v>
      </c>
      <c r="O137" t="s">
        <v>193</v>
      </c>
      <c r="P137" t="s">
        <v>193</v>
      </c>
    </row>
    <row r="138" spans="1:16" x14ac:dyDescent="0.35">
      <c r="A138">
        <v>-7.5000000000000018</v>
      </c>
      <c r="B138">
        <v>15.5</v>
      </c>
      <c r="C138">
        <v>-5.5</v>
      </c>
      <c r="D138">
        <v>-2</v>
      </c>
      <c r="E138">
        <v>6.9930069930069916</v>
      </c>
      <c r="F138" t="s">
        <v>193</v>
      </c>
      <c r="G138" t="s">
        <v>193</v>
      </c>
      <c r="H138" t="s">
        <v>193</v>
      </c>
      <c r="I138">
        <v>-18</v>
      </c>
      <c r="J138" t="s">
        <v>193</v>
      </c>
      <c r="K138" t="s">
        <v>193</v>
      </c>
      <c r="L138" t="s">
        <v>193</v>
      </c>
      <c r="M138">
        <v>-38</v>
      </c>
      <c r="N138" t="s">
        <v>193</v>
      </c>
      <c r="O138" t="s">
        <v>193</v>
      </c>
      <c r="P138" t="s">
        <v>193</v>
      </c>
    </row>
    <row r="139" spans="1:16" x14ac:dyDescent="0.35">
      <c r="A139">
        <v>-5.8257345491388133</v>
      </c>
      <c r="B139">
        <v>15.5</v>
      </c>
      <c r="C139">
        <v>-3</v>
      </c>
      <c r="D139">
        <v>-12.5</v>
      </c>
      <c r="E139">
        <v>9.790209790209639</v>
      </c>
      <c r="F139" t="s">
        <v>193</v>
      </c>
      <c r="G139" t="s">
        <v>193</v>
      </c>
      <c r="H139" t="s">
        <v>193</v>
      </c>
      <c r="I139">
        <v>-14.5</v>
      </c>
      <c r="J139" t="s">
        <v>193</v>
      </c>
      <c r="K139" t="s">
        <v>193</v>
      </c>
      <c r="L139" t="s">
        <v>193</v>
      </c>
      <c r="M139">
        <v>-12.5</v>
      </c>
      <c r="N139" t="s">
        <v>193</v>
      </c>
      <c r="O139" t="s">
        <v>193</v>
      </c>
      <c r="P139" t="s">
        <v>193</v>
      </c>
    </row>
    <row r="140" spans="1:16" x14ac:dyDescent="0.35">
      <c r="A140">
        <v>-5.298913043478251</v>
      </c>
      <c r="B140">
        <v>23.515867564189467</v>
      </c>
      <c r="C140">
        <v>3</v>
      </c>
      <c r="D140">
        <v>-17</v>
      </c>
      <c r="E140">
        <v>-0.38698334142385504</v>
      </c>
      <c r="F140" t="s">
        <v>193</v>
      </c>
      <c r="G140" t="s">
        <v>193</v>
      </c>
      <c r="H140" t="s">
        <v>193</v>
      </c>
      <c r="I140">
        <v>-18</v>
      </c>
      <c r="J140" t="s">
        <v>193</v>
      </c>
      <c r="K140" t="s">
        <v>193</v>
      </c>
      <c r="L140" t="s">
        <v>193</v>
      </c>
      <c r="M140">
        <v>-17</v>
      </c>
      <c r="N140" t="s">
        <v>193</v>
      </c>
      <c r="O140" t="s">
        <v>193</v>
      </c>
      <c r="P140" t="s">
        <v>193</v>
      </c>
    </row>
    <row r="141" spans="1:16" x14ac:dyDescent="0.35">
      <c r="A141">
        <v>-4.2553191489361737</v>
      </c>
      <c r="B141">
        <v>37.262116385015538</v>
      </c>
      <c r="C141">
        <v>5</v>
      </c>
      <c r="D141">
        <v>-19.5</v>
      </c>
      <c r="E141">
        <v>1.5627330957483299</v>
      </c>
      <c r="F141" t="s">
        <v>193</v>
      </c>
      <c r="G141" t="s">
        <v>193</v>
      </c>
      <c r="H141" t="s">
        <v>193</v>
      </c>
      <c r="I141">
        <v>-19</v>
      </c>
      <c r="J141" t="s">
        <v>193</v>
      </c>
      <c r="K141" t="s">
        <v>193</v>
      </c>
      <c r="L141" t="s">
        <v>193</v>
      </c>
      <c r="M141">
        <v>-19.5</v>
      </c>
      <c r="N141" t="s">
        <v>193</v>
      </c>
      <c r="O141" t="s">
        <v>193</v>
      </c>
      <c r="P141" t="s">
        <v>193</v>
      </c>
    </row>
    <row r="142" spans="1:16" x14ac:dyDescent="0.35">
      <c r="A142">
        <v>-3.3181357649442837</v>
      </c>
      <c r="B142">
        <v>75.005002000800317</v>
      </c>
      <c r="C142">
        <v>1</v>
      </c>
      <c r="D142">
        <v>-9</v>
      </c>
      <c r="E142">
        <v>0.56212334687014986</v>
      </c>
      <c r="F142" t="s">
        <v>193</v>
      </c>
      <c r="G142" t="s">
        <v>193</v>
      </c>
      <c r="H142" t="s">
        <v>193</v>
      </c>
      <c r="I142">
        <v>-19</v>
      </c>
      <c r="J142" t="s">
        <v>193</v>
      </c>
      <c r="K142" t="s">
        <v>193</v>
      </c>
      <c r="L142" t="s">
        <v>193</v>
      </c>
      <c r="M142">
        <v>-9</v>
      </c>
      <c r="N142" t="s">
        <v>193</v>
      </c>
      <c r="O142" t="s">
        <v>193</v>
      </c>
      <c r="P142" t="s">
        <v>193</v>
      </c>
    </row>
    <row r="143" spans="1:16" x14ac:dyDescent="0.35">
      <c r="A143">
        <v>-3.1249999999999982</v>
      </c>
      <c r="B143">
        <v>108.10921836783905</v>
      </c>
      <c r="C143">
        <v>-9</v>
      </c>
      <c r="D143">
        <v>-5</v>
      </c>
      <c r="E143">
        <v>-0.98563242206461976</v>
      </c>
      <c r="F143" t="s">
        <v>193</v>
      </c>
      <c r="G143" t="s">
        <v>193</v>
      </c>
      <c r="H143" t="s">
        <v>193</v>
      </c>
      <c r="I143">
        <v>-15</v>
      </c>
      <c r="J143" t="s">
        <v>193</v>
      </c>
      <c r="K143" t="s">
        <v>193</v>
      </c>
      <c r="L143" t="s">
        <v>193</v>
      </c>
      <c r="M143">
        <v>-5</v>
      </c>
      <c r="N143" t="s">
        <v>193</v>
      </c>
      <c r="O143" t="s">
        <v>193</v>
      </c>
      <c r="P143" t="s">
        <v>193</v>
      </c>
    </row>
    <row r="144" spans="1:16" x14ac:dyDescent="0.35">
      <c r="A144">
        <v>-2.1286231884057898</v>
      </c>
      <c r="B144">
        <v>210.0024975024975</v>
      </c>
      <c r="C144">
        <v>-3</v>
      </c>
      <c r="D144">
        <v>1.5</v>
      </c>
      <c r="E144">
        <v>-1.40757272587348</v>
      </c>
      <c r="F144" t="s">
        <v>193</v>
      </c>
      <c r="G144" t="s">
        <v>193</v>
      </c>
      <c r="H144" t="s">
        <v>193</v>
      </c>
      <c r="I144">
        <v>-12.5</v>
      </c>
      <c r="J144" t="s">
        <v>193</v>
      </c>
      <c r="K144" t="s">
        <v>193</v>
      </c>
      <c r="L144" t="s">
        <v>193</v>
      </c>
      <c r="M144">
        <v>1.5</v>
      </c>
      <c r="N144" t="s">
        <v>193</v>
      </c>
      <c r="O144" t="s">
        <v>193</v>
      </c>
      <c r="P144" t="s">
        <v>193</v>
      </c>
    </row>
    <row r="145" spans="1:16" x14ac:dyDescent="0.35">
      <c r="A145">
        <v>-1.041666666666663</v>
      </c>
      <c r="B145">
        <v>13.5</v>
      </c>
      <c r="C145">
        <v>-10.5</v>
      </c>
      <c r="D145">
        <v>-1</v>
      </c>
      <c r="E145">
        <v>6</v>
      </c>
      <c r="F145" t="s">
        <v>193</v>
      </c>
      <c r="G145" t="s">
        <v>193</v>
      </c>
      <c r="H145" t="s">
        <v>193</v>
      </c>
      <c r="I145">
        <v>-7</v>
      </c>
      <c r="J145" t="s">
        <v>193</v>
      </c>
      <c r="K145" t="s">
        <v>193</v>
      </c>
      <c r="L145" t="s">
        <v>193</v>
      </c>
      <c r="M145">
        <v>-1</v>
      </c>
      <c r="N145" t="s">
        <v>193</v>
      </c>
      <c r="O145" t="s">
        <v>193</v>
      </c>
      <c r="P145" t="s">
        <v>193</v>
      </c>
    </row>
    <row r="146" spans="1:16" x14ac:dyDescent="0.35">
      <c r="A146">
        <v>-0.7692307692307665</v>
      </c>
      <c r="B146">
        <v>26</v>
      </c>
      <c r="C146">
        <v>-20</v>
      </c>
      <c r="D146">
        <v>-16.5</v>
      </c>
      <c r="E146">
        <v>7.5</v>
      </c>
      <c r="F146" t="s">
        <v>193</v>
      </c>
      <c r="G146" t="s">
        <v>193</v>
      </c>
      <c r="H146" t="s">
        <v>193</v>
      </c>
      <c r="I146">
        <v>-9.5</v>
      </c>
      <c r="J146" t="s">
        <v>193</v>
      </c>
      <c r="K146" t="s">
        <v>193</v>
      </c>
      <c r="L146" t="s">
        <v>193</v>
      </c>
      <c r="M146">
        <v>-16.5</v>
      </c>
      <c r="N146" t="s">
        <v>193</v>
      </c>
      <c r="O146" t="s">
        <v>193</v>
      </c>
      <c r="P146" t="s">
        <v>193</v>
      </c>
    </row>
    <row r="147" spans="1:16" x14ac:dyDescent="0.35">
      <c r="A147">
        <v>0</v>
      </c>
      <c r="B147">
        <v>44.5</v>
      </c>
      <c r="C147">
        <v>-16.5</v>
      </c>
      <c r="D147">
        <v>10.879629629629624</v>
      </c>
      <c r="E147">
        <v>47.951034806374416</v>
      </c>
      <c r="F147" t="s">
        <v>193</v>
      </c>
      <c r="G147" t="s">
        <v>193</v>
      </c>
      <c r="H147" t="s">
        <v>193</v>
      </c>
      <c r="I147">
        <v>-16.5</v>
      </c>
      <c r="J147" t="s">
        <v>193</v>
      </c>
      <c r="K147" t="s">
        <v>193</v>
      </c>
      <c r="L147" t="s">
        <v>193</v>
      </c>
      <c r="M147">
        <v>-2</v>
      </c>
      <c r="N147" t="s">
        <v>193</v>
      </c>
      <c r="O147" t="s">
        <v>193</v>
      </c>
      <c r="P147" t="s">
        <v>193</v>
      </c>
    </row>
    <row r="148" spans="1:16" x14ac:dyDescent="0.35">
      <c r="A148">
        <v>2.3076923076923062</v>
      </c>
      <c r="B148">
        <v>30.108545671252884</v>
      </c>
      <c r="C148">
        <v>-18</v>
      </c>
      <c r="D148">
        <v>-7.6388888888888893</v>
      </c>
      <c r="E148">
        <v>112.34064736009474</v>
      </c>
      <c r="F148" t="s">
        <v>193</v>
      </c>
      <c r="G148" t="s">
        <v>193</v>
      </c>
      <c r="H148" t="s">
        <v>193</v>
      </c>
      <c r="I148">
        <v>-9</v>
      </c>
      <c r="J148" t="s">
        <v>193</v>
      </c>
      <c r="K148" t="s">
        <v>193</v>
      </c>
      <c r="L148" t="s">
        <v>193</v>
      </c>
      <c r="M148">
        <v>-2</v>
      </c>
      <c r="N148" t="s">
        <v>193</v>
      </c>
      <c r="O148" t="s">
        <v>193</v>
      </c>
      <c r="P148" t="s">
        <v>193</v>
      </c>
    </row>
    <row r="149" spans="1:16" x14ac:dyDescent="0.35">
      <c r="A149">
        <v>3.0080367393800187</v>
      </c>
      <c r="B149">
        <v>11</v>
      </c>
      <c r="C149">
        <v>1</v>
      </c>
      <c r="D149">
        <v>11.538461538461489</v>
      </c>
      <c r="E149">
        <v>10</v>
      </c>
      <c r="F149" t="s">
        <v>193</v>
      </c>
      <c r="G149" t="s">
        <v>193</v>
      </c>
      <c r="H149" t="s">
        <v>193</v>
      </c>
      <c r="I149">
        <v>1</v>
      </c>
      <c r="J149" t="s">
        <v>193</v>
      </c>
      <c r="K149" t="s">
        <v>193</v>
      </c>
      <c r="L149" t="s">
        <v>193</v>
      </c>
      <c r="M149">
        <v>-2</v>
      </c>
      <c r="N149" t="s">
        <v>193</v>
      </c>
      <c r="O149" t="s">
        <v>193</v>
      </c>
      <c r="P149" t="s">
        <v>193</v>
      </c>
    </row>
    <row r="150" spans="1:16" x14ac:dyDescent="0.35">
      <c r="A150">
        <v>3.7772675086107919</v>
      </c>
      <c r="B150">
        <v>15.5</v>
      </c>
      <c r="C150">
        <v>-13.5</v>
      </c>
      <c r="D150">
        <v>6.9930069930069916</v>
      </c>
      <c r="E150">
        <v>37.262116385015538</v>
      </c>
      <c r="F150" t="s">
        <v>193</v>
      </c>
      <c r="G150" t="s">
        <v>193</v>
      </c>
      <c r="H150" t="s">
        <v>193</v>
      </c>
      <c r="I150">
        <v>-13.5</v>
      </c>
      <c r="J150" t="s">
        <v>193</v>
      </c>
      <c r="K150" t="s">
        <v>193</v>
      </c>
      <c r="L150" t="s">
        <v>193</v>
      </c>
      <c r="M150">
        <v>-17.647058823529413</v>
      </c>
      <c r="N150" t="s">
        <v>193</v>
      </c>
      <c r="O150" t="s">
        <v>193</v>
      </c>
      <c r="P150" t="s">
        <v>193</v>
      </c>
    </row>
    <row r="151" spans="1:16" x14ac:dyDescent="0.35">
      <c r="A151">
        <v>3.8461538461538463</v>
      </c>
      <c r="B151">
        <v>20</v>
      </c>
      <c r="C151">
        <v>-18.5</v>
      </c>
      <c r="D151">
        <v>9.790209790209639</v>
      </c>
      <c r="E151">
        <v>108.10921836783905</v>
      </c>
      <c r="F151" t="s">
        <v>193</v>
      </c>
      <c r="G151" t="s">
        <v>193</v>
      </c>
      <c r="H151" t="s">
        <v>193</v>
      </c>
      <c r="I151">
        <v>-18.5</v>
      </c>
      <c r="J151" t="s">
        <v>193</v>
      </c>
      <c r="K151" t="s">
        <v>193</v>
      </c>
      <c r="L151" t="s">
        <v>193</v>
      </c>
      <c r="M151">
        <v>-15.5</v>
      </c>
      <c r="N151" t="s">
        <v>193</v>
      </c>
      <c r="O151" t="s">
        <v>193</v>
      </c>
      <c r="P151" t="s">
        <v>193</v>
      </c>
    </row>
    <row r="152" spans="1:16" x14ac:dyDescent="0.35">
      <c r="A152">
        <v>3.8461538461538463</v>
      </c>
      <c r="B152">
        <v>10</v>
      </c>
      <c r="C152">
        <v>-13.5</v>
      </c>
      <c r="D152">
        <v>16.433566433566444</v>
      </c>
      <c r="E152">
        <v>13.5</v>
      </c>
      <c r="F152" t="s">
        <v>193</v>
      </c>
      <c r="G152" t="s">
        <v>193</v>
      </c>
      <c r="H152" t="s">
        <v>193</v>
      </c>
      <c r="I152">
        <v>-13.5</v>
      </c>
      <c r="J152" t="s">
        <v>193</v>
      </c>
      <c r="K152" t="s">
        <v>193</v>
      </c>
      <c r="L152" t="s">
        <v>193</v>
      </c>
      <c r="M152">
        <v>-4.8</v>
      </c>
      <c r="N152" t="s">
        <v>193</v>
      </c>
      <c r="O152" t="s">
        <v>193</v>
      </c>
      <c r="P152" t="s">
        <v>193</v>
      </c>
    </row>
    <row r="153" spans="1:16" x14ac:dyDescent="0.35">
      <c r="A153">
        <v>4.523536165327207</v>
      </c>
      <c r="B153">
        <v>16</v>
      </c>
      <c r="C153">
        <v>-20</v>
      </c>
      <c r="D153">
        <v>15.034965034964916</v>
      </c>
      <c r="E153">
        <v>11</v>
      </c>
      <c r="F153" t="s">
        <v>193</v>
      </c>
      <c r="G153" t="s">
        <v>193</v>
      </c>
      <c r="H153" t="s">
        <v>193</v>
      </c>
      <c r="I153">
        <v>0.5</v>
      </c>
      <c r="J153" t="s">
        <v>193</v>
      </c>
      <c r="K153" t="s">
        <v>193</v>
      </c>
      <c r="L153" t="s">
        <v>193</v>
      </c>
      <c r="M153">
        <v>-6</v>
      </c>
      <c r="N153" t="s">
        <v>193</v>
      </c>
      <c r="O153" t="s">
        <v>193</v>
      </c>
      <c r="P153" t="s">
        <v>193</v>
      </c>
    </row>
    <row r="154" spans="1:16" x14ac:dyDescent="0.35">
      <c r="A154">
        <v>6.5</v>
      </c>
      <c r="B154">
        <v>24.5</v>
      </c>
      <c r="C154">
        <v>-1</v>
      </c>
      <c r="D154">
        <v>19.930069930069887</v>
      </c>
      <c r="E154">
        <v>10</v>
      </c>
      <c r="F154" t="s">
        <v>193</v>
      </c>
      <c r="G154" t="s">
        <v>193</v>
      </c>
      <c r="H154" t="s">
        <v>193</v>
      </c>
      <c r="I154">
        <v>5.1724137931034457</v>
      </c>
      <c r="J154" t="s">
        <v>193</v>
      </c>
      <c r="K154" t="s">
        <v>193</v>
      </c>
      <c r="L154" t="s">
        <v>193</v>
      </c>
      <c r="M154">
        <v>21</v>
      </c>
      <c r="N154" t="s">
        <v>193</v>
      </c>
      <c r="O154" t="s">
        <v>193</v>
      </c>
      <c r="P154" t="s">
        <v>193</v>
      </c>
    </row>
    <row r="155" spans="1:16" x14ac:dyDescent="0.35">
      <c r="A155">
        <v>18</v>
      </c>
      <c r="B155">
        <v>26.074344055210357</v>
      </c>
      <c r="C155">
        <v>2</v>
      </c>
      <c r="D155">
        <v>20.97902097902082</v>
      </c>
      <c r="E155">
        <v>6</v>
      </c>
      <c r="F155" t="s">
        <v>193</v>
      </c>
      <c r="G155" t="s">
        <v>193</v>
      </c>
      <c r="H155" t="s">
        <v>193</v>
      </c>
      <c r="I155">
        <v>5.1724137931034457</v>
      </c>
      <c r="J155" t="s">
        <v>193</v>
      </c>
      <c r="K155" t="s">
        <v>193</v>
      </c>
      <c r="L155" t="s">
        <v>193</v>
      </c>
      <c r="M155">
        <v>16.5</v>
      </c>
      <c r="N155" t="s">
        <v>193</v>
      </c>
      <c r="O155" t="s">
        <v>193</v>
      </c>
      <c r="P155" t="s">
        <v>193</v>
      </c>
    </row>
    <row r="156" spans="1:16" x14ac:dyDescent="0.35">
      <c r="A156">
        <v>30.5</v>
      </c>
      <c r="B156">
        <v>3.5</v>
      </c>
      <c r="C156">
        <v>-3.5</v>
      </c>
      <c r="D156">
        <v>14.335664335664285</v>
      </c>
      <c r="E156">
        <v>5</v>
      </c>
      <c r="F156" t="s">
        <v>193</v>
      </c>
      <c r="G156" t="s">
        <v>193</v>
      </c>
      <c r="H156" t="s">
        <v>193</v>
      </c>
      <c r="I156">
        <v>5.1724137931034537</v>
      </c>
      <c r="J156" t="s">
        <v>193</v>
      </c>
      <c r="K156" t="s">
        <v>193</v>
      </c>
      <c r="L156" t="s">
        <v>193</v>
      </c>
      <c r="M156">
        <v>9.5</v>
      </c>
      <c r="N156" t="s">
        <v>193</v>
      </c>
      <c r="O156" t="s">
        <v>193</v>
      </c>
      <c r="P156" t="s">
        <v>193</v>
      </c>
    </row>
    <row r="157" spans="1:16" x14ac:dyDescent="0.35">
      <c r="A157">
        <v>50</v>
      </c>
      <c r="B157">
        <v>9</v>
      </c>
      <c r="C157">
        <v>-20</v>
      </c>
      <c r="D157">
        <v>20.629370629370516</v>
      </c>
      <c r="E157">
        <v>3.5</v>
      </c>
      <c r="F157" t="s">
        <v>193</v>
      </c>
      <c r="G157" t="s">
        <v>193</v>
      </c>
      <c r="H157" t="s">
        <v>193</v>
      </c>
      <c r="I157">
        <v>5.919540229885059</v>
      </c>
      <c r="J157" t="s">
        <v>193</v>
      </c>
      <c r="K157" t="s">
        <v>193</v>
      </c>
      <c r="L157" t="s">
        <v>193</v>
      </c>
      <c r="M157">
        <v>13.5</v>
      </c>
      <c r="N157" t="s">
        <v>193</v>
      </c>
      <c r="O157" t="s">
        <v>193</v>
      </c>
      <c r="P157" t="s">
        <v>193</v>
      </c>
    </row>
    <row r="158" spans="1:16" x14ac:dyDescent="0.35">
      <c r="A158">
        <v>2.25</v>
      </c>
      <c r="B158">
        <v>21.247418507559086</v>
      </c>
      <c r="C158">
        <v>-9</v>
      </c>
      <c r="D158">
        <v>21.428571428571427</v>
      </c>
      <c r="E158">
        <v>18</v>
      </c>
      <c r="F158" t="s">
        <v>193</v>
      </c>
      <c r="G158" t="s">
        <v>193</v>
      </c>
      <c r="H158" t="s">
        <v>193</v>
      </c>
      <c r="I158">
        <v>6.6666666666666723</v>
      </c>
      <c r="J158" t="s">
        <v>193</v>
      </c>
      <c r="K158" t="s">
        <v>193</v>
      </c>
      <c r="L158" t="s">
        <v>193</v>
      </c>
      <c r="M158">
        <v>17</v>
      </c>
      <c r="N158" t="s">
        <v>193</v>
      </c>
      <c r="O158" t="s">
        <v>193</v>
      </c>
      <c r="P158" t="s">
        <v>193</v>
      </c>
    </row>
    <row r="159" spans="1:16" x14ac:dyDescent="0.35">
      <c r="A159">
        <v>7.6923076923077041</v>
      </c>
      <c r="B159">
        <v>6</v>
      </c>
      <c r="C159">
        <v>-23.5</v>
      </c>
      <c r="D159">
        <v>-5</v>
      </c>
      <c r="E159">
        <v>-8.9485021925631454</v>
      </c>
      <c r="F159" t="s">
        <v>193</v>
      </c>
      <c r="G159" t="s">
        <v>193</v>
      </c>
      <c r="H159" t="s">
        <v>193</v>
      </c>
      <c r="I159">
        <v>6.6666666666666723</v>
      </c>
      <c r="J159" t="s">
        <v>193</v>
      </c>
      <c r="K159" t="s">
        <v>193</v>
      </c>
      <c r="L159" t="s">
        <v>193</v>
      </c>
      <c r="M159">
        <v>13.5</v>
      </c>
      <c r="N159" t="s">
        <v>193</v>
      </c>
      <c r="O159" t="s">
        <v>193</v>
      </c>
      <c r="P159" t="s">
        <v>193</v>
      </c>
    </row>
    <row r="160" spans="1:16" x14ac:dyDescent="0.35">
      <c r="A160">
        <v>9.2383107088989576</v>
      </c>
      <c r="B160">
        <v>6.5</v>
      </c>
      <c r="C160">
        <v>-5.5</v>
      </c>
      <c r="D160">
        <v>-6</v>
      </c>
      <c r="E160">
        <v>-8.7082023758402052</v>
      </c>
      <c r="F160" t="s">
        <v>193</v>
      </c>
      <c r="G160" t="s">
        <v>193</v>
      </c>
      <c r="H160" t="s">
        <v>193</v>
      </c>
      <c r="I160">
        <v>7.6149425287356349</v>
      </c>
      <c r="J160" t="s">
        <v>193</v>
      </c>
      <c r="K160" t="s">
        <v>193</v>
      </c>
      <c r="L160" t="s">
        <v>193</v>
      </c>
      <c r="M160">
        <v>-7.6388888888888893</v>
      </c>
      <c r="N160" t="s">
        <v>193</v>
      </c>
      <c r="O160" t="s">
        <v>193</v>
      </c>
      <c r="P160" t="s">
        <v>193</v>
      </c>
    </row>
    <row r="161" spans="1:16" x14ac:dyDescent="0.35">
      <c r="A161">
        <v>7</v>
      </c>
      <c r="B161">
        <v>8</v>
      </c>
      <c r="C161">
        <v>-40</v>
      </c>
      <c r="D161">
        <v>-15.5</v>
      </c>
      <c r="E161">
        <v>19.5</v>
      </c>
      <c r="F161" t="s">
        <v>193</v>
      </c>
      <c r="G161" t="s">
        <v>193</v>
      </c>
      <c r="H161" t="s">
        <v>193</v>
      </c>
      <c r="I161">
        <v>8.6206896551724146</v>
      </c>
      <c r="J161" t="s">
        <v>193</v>
      </c>
      <c r="K161" t="s">
        <v>193</v>
      </c>
      <c r="L161" t="s">
        <v>193</v>
      </c>
      <c r="M161">
        <v>20.97902097902082</v>
      </c>
      <c r="N161" t="s">
        <v>193</v>
      </c>
      <c r="O161" t="s">
        <v>193</v>
      </c>
      <c r="P161" t="s">
        <v>193</v>
      </c>
    </row>
    <row r="162" spans="1:16" x14ac:dyDescent="0.35">
      <c r="A162">
        <v>4</v>
      </c>
      <c r="B162">
        <v>5</v>
      </c>
      <c r="C162">
        <v>-37.5</v>
      </c>
      <c r="D162">
        <v>-6</v>
      </c>
      <c r="E162">
        <v>6</v>
      </c>
      <c r="F162" t="s">
        <v>193</v>
      </c>
      <c r="G162" t="s">
        <v>193</v>
      </c>
      <c r="H162" t="s">
        <v>193</v>
      </c>
      <c r="I162">
        <v>9.3220338983050812</v>
      </c>
      <c r="J162" t="s">
        <v>193</v>
      </c>
      <c r="K162" t="s">
        <v>193</v>
      </c>
      <c r="L162" t="s">
        <v>193</v>
      </c>
      <c r="M162">
        <v>14.335664335664285</v>
      </c>
      <c r="N162" t="s">
        <v>193</v>
      </c>
      <c r="O162" t="s">
        <v>193</v>
      </c>
      <c r="P162" t="s">
        <v>193</v>
      </c>
    </row>
    <row r="163" spans="1:16" x14ac:dyDescent="0.35">
      <c r="A163">
        <v>5.5</v>
      </c>
      <c r="B163">
        <v>10.5</v>
      </c>
      <c r="C163">
        <v>-41</v>
      </c>
      <c r="D163">
        <v>-15.5</v>
      </c>
      <c r="E163">
        <v>12</v>
      </c>
      <c r="F163" t="s">
        <v>193</v>
      </c>
      <c r="G163" t="s">
        <v>193</v>
      </c>
      <c r="H163" t="s">
        <v>193</v>
      </c>
      <c r="I163">
        <v>9.4827586206896601</v>
      </c>
      <c r="J163" t="s">
        <v>193</v>
      </c>
      <c r="K163" t="s">
        <v>193</v>
      </c>
      <c r="L163" t="s">
        <v>193</v>
      </c>
      <c r="M163">
        <v>20.629370629370516</v>
      </c>
      <c r="N163" t="s">
        <v>193</v>
      </c>
      <c r="O163" t="s">
        <v>193</v>
      </c>
      <c r="P163" t="s">
        <v>193</v>
      </c>
    </row>
    <row r="164" spans="1:16" x14ac:dyDescent="0.35">
      <c r="A164">
        <v>11.5</v>
      </c>
      <c r="B164">
        <v>15</v>
      </c>
      <c r="C164">
        <v>-1</v>
      </c>
      <c r="D164">
        <v>-12.542636091192078</v>
      </c>
      <c r="E164">
        <v>9.5</v>
      </c>
      <c r="F164" t="s">
        <v>193</v>
      </c>
      <c r="G164" t="s">
        <v>193</v>
      </c>
      <c r="H164" t="s">
        <v>193</v>
      </c>
      <c r="I164">
        <v>9.9999999999999929</v>
      </c>
      <c r="J164" t="s">
        <v>193</v>
      </c>
      <c r="K164" t="s">
        <v>193</v>
      </c>
      <c r="L164" t="s">
        <v>193</v>
      </c>
      <c r="M164">
        <v>-21.373223297048028</v>
      </c>
      <c r="N164" t="s">
        <v>193</v>
      </c>
      <c r="O164" t="s">
        <v>193</v>
      </c>
      <c r="P164" t="s">
        <v>193</v>
      </c>
    </row>
    <row r="165" spans="1:16" x14ac:dyDescent="0.35">
      <c r="A165">
        <v>10</v>
      </c>
      <c r="B165">
        <v>33.529167362970107</v>
      </c>
      <c r="C165">
        <v>-33.5</v>
      </c>
      <c r="D165">
        <v>5.5034847198526506</v>
      </c>
      <c r="E165">
        <v>9.59</v>
      </c>
      <c r="F165" t="s">
        <v>193</v>
      </c>
      <c r="G165" t="s">
        <v>193</v>
      </c>
      <c r="H165" t="s">
        <v>193</v>
      </c>
      <c r="I165">
        <v>22.5</v>
      </c>
      <c r="J165" t="s">
        <v>193</v>
      </c>
      <c r="K165" t="s">
        <v>193</v>
      </c>
      <c r="L165" t="s">
        <v>193</v>
      </c>
      <c r="M165">
        <v>34.553247323133412</v>
      </c>
      <c r="N165" t="s">
        <v>193</v>
      </c>
      <c r="O165" t="s">
        <v>193</v>
      </c>
      <c r="P165" t="s">
        <v>193</v>
      </c>
    </row>
    <row r="166" spans="1:16" x14ac:dyDescent="0.35">
      <c r="A166">
        <v>7.5</v>
      </c>
      <c r="B166">
        <v>2.5</v>
      </c>
      <c r="C166">
        <v>-38.5</v>
      </c>
      <c r="D166">
        <v>13.112745098039232</v>
      </c>
      <c r="E166">
        <v>15</v>
      </c>
      <c r="F166" t="s">
        <v>193</v>
      </c>
      <c r="G166" t="s">
        <v>193</v>
      </c>
      <c r="H166" t="s">
        <v>193</v>
      </c>
      <c r="I166">
        <v>22.5</v>
      </c>
      <c r="J166" t="s">
        <v>193</v>
      </c>
      <c r="K166" t="s">
        <v>193</v>
      </c>
      <c r="L166" t="s">
        <v>193</v>
      </c>
      <c r="M166">
        <v>-20.691108393271904</v>
      </c>
      <c r="N166" t="s">
        <v>193</v>
      </c>
      <c r="O166" t="s">
        <v>193</v>
      </c>
      <c r="P166" t="s">
        <v>193</v>
      </c>
    </row>
    <row r="167" spans="1:16" x14ac:dyDescent="0.35">
      <c r="A167">
        <v>5.5</v>
      </c>
      <c r="B167">
        <v>5</v>
      </c>
      <c r="C167">
        <v>-30</v>
      </c>
      <c r="D167">
        <v>0.49019607843137553</v>
      </c>
      <c r="E167">
        <v>5</v>
      </c>
      <c r="F167" t="s">
        <v>193</v>
      </c>
      <c r="G167" t="s">
        <v>193</v>
      </c>
      <c r="H167" t="s">
        <v>193</v>
      </c>
      <c r="I167">
        <v>23</v>
      </c>
      <c r="J167" t="s">
        <v>193</v>
      </c>
      <c r="K167" t="s">
        <v>193</v>
      </c>
      <c r="L167" t="s">
        <v>193</v>
      </c>
      <c r="M167">
        <v>36.727542887431305</v>
      </c>
      <c r="N167" t="s">
        <v>193</v>
      </c>
      <c r="O167" t="s">
        <v>193</v>
      </c>
      <c r="P167" t="s">
        <v>193</v>
      </c>
    </row>
    <row r="168" spans="1:16" x14ac:dyDescent="0.35">
      <c r="A168">
        <v>14</v>
      </c>
      <c r="B168">
        <v>25.050467771266607</v>
      </c>
      <c r="C168">
        <v>15</v>
      </c>
      <c r="D168">
        <v>1.470588235294126</v>
      </c>
      <c r="E168">
        <v>5.5</v>
      </c>
      <c r="F168" t="s">
        <v>193</v>
      </c>
      <c r="G168" t="s">
        <v>193</v>
      </c>
      <c r="H168" t="s">
        <v>193</v>
      </c>
      <c r="I168">
        <v>22</v>
      </c>
      <c r="J168" t="s">
        <v>193</v>
      </c>
      <c r="K168" t="s">
        <v>193</v>
      </c>
      <c r="L168" t="s">
        <v>193</v>
      </c>
      <c r="M168">
        <v>-25.970547408072026</v>
      </c>
      <c r="N168" t="s">
        <v>193</v>
      </c>
      <c r="O168" t="s">
        <v>193</v>
      </c>
      <c r="P168" t="s">
        <v>193</v>
      </c>
    </row>
    <row r="169" spans="1:16" x14ac:dyDescent="0.35">
      <c r="A169">
        <v>2</v>
      </c>
      <c r="B169">
        <v>3.5</v>
      </c>
      <c r="C169">
        <v>15</v>
      </c>
      <c r="D169">
        <v>-13.112745098039239</v>
      </c>
      <c r="E169">
        <v>2.5</v>
      </c>
      <c r="F169" t="s">
        <v>193</v>
      </c>
      <c r="G169" t="s">
        <v>193</v>
      </c>
      <c r="H169" t="s">
        <v>193</v>
      </c>
      <c r="I169">
        <v>21</v>
      </c>
      <c r="J169" t="s">
        <v>193</v>
      </c>
      <c r="K169" t="s">
        <v>193</v>
      </c>
      <c r="L169" t="s">
        <v>193</v>
      </c>
      <c r="M169">
        <v>29.808855763110166</v>
      </c>
      <c r="N169" t="s">
        <v>193</v>
      </c>
      <c r="O169" t="s">
        <v>193</v>
      </c>
      <c r="P169" t="s">
        <v>193</v>
      </c>
    </row>
    <row r="170" spans="1:16" x14ac:dyDescent="0.35">
      <c r="A170">
        <v>5.5</v>
      </c>
      <c r="B170">
        <v>8.5</v>
      </c>
      <c r="C170">
        <v>14.5</v>
      </c>
      <c r="D170">
        <v>-60.677966101694928</v>
      </c>
      <c r="E170">
        <v>32.5</v>
      </c>
      <c r="F170" t="s">
        <v>193</v>
      </c>
      <c r="G170" t="s">
        <v>193</v>
      </c>
      <c r="H170" t="s">
        <v>193</v>
      </c>
      <c r="I170">
        <v>21.5</v>
      </c>
      <c r="J170" t="s">
        <v>193</v>
      </c>
      <c r="K170" t="s">
        <v>193</v>
      </c>
      <c r="L170" t="s">
        <v>193</v>
      </c>
      <c r="M170">
        <v>-28.56692872333727</v>
      </c>
      <c r="N170" t="s">
        <v>193</v>
      </c>
      <c r="O170" t="s">
        <v>193</v>
      </c>
      <c r="P170" t="s">
        <v>193</v>
      </c>
    </row>
    <row r="171" spans="1:16" x14ac:dyDescent="0.35">
      <c r="A171">
        <v>23</v>
      </c>
      <c r="B171">
        <v>14</v>
      </c>
      <c r="C171">
        <v>13</v>
      </c>
      <c r="D171">
        <v>-24.573055028462989</v>
      </c>
      <c r="E171">
        <v>0.5</v>
      </c>
      <c r="F171" t="s">
        <v>193</v>
      </c>
      <c r="G171" t="s">
        <v>193</v>
      </c>
      <c r="H171" t="s">
        <v>193</v>
      </c>
      <c r="I171">
        <v>15.5</v>
      </c>
      <c r="J171" t="s">
        <v>193</v>
      </c>
      <c r="K171" t="s">
        <v>193</v>
      </c>
      <c r="L171" t="s">
        <v>193</v>
      </c>
      <c r="M171">
        <v>27.80660956307684</v>
      </c>
      <c r="N171" t="s">
        <v>193</v>
      </c>
      <c r="O171" t="s">
        <v>193</v>
      </c>
      <c r="P171" t="s">
        <v>193</v>
      </c>
    </row>
    <row r="172" spans="1:16" x14ac:dyDescent="0.35">
      <c r="A172">
        <v>36.5</v>
      </c>
      <c r="B172">
        <v>34.926202706222917</v>
      </c>
      <c r="C172">
        <v>13.5</v>
      </c>
      <c r="D172">
        <v>-25.042881646655228</v>
      </c>
      <c r="E172" t="s">
        <v>193</v>
      </c>
      <c r="F172" t="s">
        <v>193</v>
      </c>
      <c r="G172" t="s">
        <v>193</v>
      </c>
      <c r="H172" t="s">
        <v>193</v>
      </c>
      <c r="I172">
        <v>28.5</v>
      </c>
      <c r="J172" t="s">
        <v>193</v>
      </c>
      <c r="K172" t="s">
        <v>193</v>
      </c>
      <c r="L172" t="s">
        <v>193</v>
      </c>
      <c r="M172">
        <v>-11</v>
      </c>
      <c r="N172" t="s">
        <v>193</v>
      </c>
      <c r="O172" t="s">
        <v>193</v>
      </c>
      <c r="P172" t="s">
        <v>193</v>
      </c>
    </row>
    <row r="173" spans="1:16" x14ac:dyDescent="0.35">
      <c r="A173">
        <v>29</v>
      </c>
      <c r="B173">
        <v>14</v>
      </c>
      <c r="C173">
        <v>13</v>
      </c>
      <c r="D173">
        <v>-14.067796610169491</v>
      </c>
      <c r="E173" t="s">
        <v>193</v>
      </c>
      <c r="F173" t="s">
        <v>193</v>
      </c>
      <c r="G173" t="s">
        <v>193</v>
      </c>
      <c r="H173" t="s">
        <v>193</v>
      </c>
      <c r="I173">
        <v>28.5</v>
      </c>
      <c r="J173" t="s">
        <v>193</v>
      </c>
      <c r="K173" t="s">
        <v>193</v>
      </c>
      <c r="L173" t="s">
        <v>193</v>
      </c>
      <c r="M173">
        <v>-15</v>
      </c>
      <c r="N173" t="s">
        <v>193</v>
      </c>
      <c r="O173" t="s">
        <v>193</v>
      </c>
      <c r="P173" t="s">
        <v>193</v>
      </c>
    </row>
    <row r="174" spans="1:16" x14ac:dyDescent="0.35">
      <c r="A174">
        <v>30</v>
      </c>
      <c r="B174">
        <v>29.166666666666668</v>
      </c>
      <c r="C174">
        <v>10</v>
      </c>
      <c r="D174">
        <v>-7.3055028462998068</v>
      </c>
      <c r="E174" t="s">
        <v>193</v>
      </c>
      <c r="F174" t="s">
        <v>193</v>
      </c>
      <c r="G174" t="s">
        <v>193</v>
      </c>
      <c r="H174" t="s">
        <v>193</v>
      </c>
      <c r="I174">
        <v>15.5</v>
      </c>
      <c r="J174" t="s">
        <v>193</v>
      </c>
      <c r="K174" t="s">
        <v>193</v>
      </c>
      <c r="L174" t="s">
        <v>193</v>
      </c>
      <c r="M174">
        <v>0.13966505250941008</v>
      </c>
      <c r="N174" t="s">
        <v>193</v>
      </c>
      <c r="O174" t="s">
        <v>193</v>
      </c>
      <c r="P174" t="s">
        <v>193</v>
      </c>
    </row>
    <row r="175" spans="1:16" x14ac:dyDescent="0.35">
      <c r="A175">
        <v>42</v>
      </c>
      <c r="B175">
        <v>22.222222222222221</v>
      </c>
      <c r="C175">
        <v>18</v>
      </c>
      <c r="D175">
        <v>-12.435677530017147</v>
      </c>
      <c r="E175" t="s">
        <v>193</v>
      </c>
      <c r="F175" t="s">
        <v>193</v>
      </c>
      <c r="G175" t="s">
        <v>193</v>
      </c>
      <c r="H175" t="s">
        <v>193</v>
      </c>
      <c r="I175">
        <v>-2</v>
      </c>
      <c r="J175" t="s">
        <v>193</v>
      </c>
      <c r="K175" t="s">
        <v>193</v>
      </c>
      <c r="L175" t="s">
        <v>193</v>
      </c>
      <c r="M175">
        <v>1.1464906880098447</v>
      </c>
      <c r="N175" t="s">
        <v>193</v>
      </c>
      <c r="O175" t="s">
        <v>193</v>
      </c>
      <c r="P175" t="s">
        <v>193</v>
      </c>
    </row>
    <row r="176" spans="1:16" x14ac:dyDescent="0.35">
      <c r="A176">
        <v>22</v>
      </c>
      <c r="B176">
        <v>7</v>
      </c>
      <c r="C176">
        <v>19</v>
      </c>
      <c r="D176">
        <v>65.593220338983045</v>
      </c>
      <c r="E176" t="s">
        <v>193</v>
      </c>
      <c r="F176" t="s">
        <v>193</v>
      </c>
      <c r="G176" t="s">
        <v>193</v>
      </c>
      <c r="H176" t="s">
        <v>193</v>
      </c>
      <c r="I176">
        <v>16.5</v>
      </c>
      <c r="J176" t="s">
        <v>193</v>
      </c>
      <c r="K176" t="s">
        <v>193</v>
      </c>
      <c r="L176" t="s">
        <v>193</v>
      </c>
      <c r="M176">
        <v>2.6399314476503752</v>
      </c>
      <c r="N176" t="s">
        <v>193</v>
      </c>
      <c r="O176" t="s">
        <v>193</v>
      </c>
      <c r="P176" t="s">
        <v>193</v>
      </c>
    </row>
    <row r="177" spans="1:16" x14ac:dyDescent="0.35">
      <c r="A177">
        <v>7.5</v>
      </c>
      <c r="B177">
        <v>14</v>
      </c>
      <c r="C177">
        <v>8</v>
      </c>
      <c r="D177">
        <v>12.049335863377623</v>
      </c>
      <c r="E177" t="s">
        <v>193</v>
      </c>
      <c r="F177" t="s">
        <v>193</v>
      </c>
      <c r="G177" t="s">
        <v>193</v>
      </c>
      <c r="H177" t="s">
        <v>193</v>
      </c>
      <c r="I177">
        <v>16</v>
      </c>
      <c r="J177" t="s">
        <v>193</v>
      </c>
      <c r="K177" t="s">
        <v>193</v>
      </c>
      <c r="L177" t="s">
        <v>193</v>
      </c>
      <c r="M177">
        <v>1.6106842211197749</v>
      </c>
      <c r="N177" t="s">
        <v>193</v>
      </c>
      <c r="O177" t="s">
        <v>193</v>
      </c>
      <c r="P177" t="s">
        <v>193</v>
      </c>
    </row>
    <row r="178" spans="1:16" x14ac:dyDescent="0.35">
      <c r="A178">
        <v>11.5</v>
      </c>
      <c r="B178">
        <v>29.166666666666668</v>
      </c>
      <c r="C178">
        <v>8</v>
      </c>
      <c r="D178">
        <v>3.0017152658662063</v>
      </c>
      <c r="E178" t="s">
        <v>193</v>
      </c>
      <c r="F178" t="s">
        <v>193</v>
      </c>
      <c r="G178" t="s">
        <v>193</v>
      </c>
      <c r="H178" t="s">
        <v>193</v>
      </c>
      <c r="I178">
        <v>12</v>
      </c>
      <c r="J178" t="s">
        <v>193</v>
      </c>
      <c r="K178" t="s">
        <v>193</v>
      </c>
      <c r="L178" t="s">
        <v>193</v>
      </c>
      <c r="M178">
        <v>14.406779661016943</v>
      </c>
      <c r="N178" t="s">
        <v>193</v>
      </c>
      <c r="O178" t="s">
        <v>193</v>
      </c>
      <c r="P178" t="s">
        <v>193</v>
      </c>
    </row>
    <row r="179" spans="1:16" x14ac:dyDescent="0.35">
      <c r="A179">
        <v>12</v>
      </c>
      <c r="B179">
        <v>19.288856110794619</v>
      </c>
      <c r="C179">
        <v>10.5</v>
      </c>
      <c r="D179">
        <v>88.813559322033896</v>
      </c>
      <c r="E179" t="s">
        <v>193</v>
      </c>
      <c r="F179" t="s">
        <v>193</v>
      </c>
      <c r="G179" t="s">
        <v>193</v>
      </c>
      <c r="H179" t="s">
        <v>193</v>
      </c>
      <c r="I179">
        <v>8</v>
      </c>
      <c r="J179" t="s">
        <v>193</v>
      </c>
      <c r="K179" t="s">
        <v>193</v>
      </c>
      <c r="L179" t="s">
        <v>193</v>
      </c>
      <c r="M179">
        <v>-6</v>
      </c>
      <c r="N179" t="s">
        <v>193</v>
      </c>
      <c r="O179" t="s">
        <v>193</v>
      </c>
      <c r="P179" t="s">
        <v>193</v>
      </c>
    </row>
    <row r="180" spans="1:16" x14ac:dyDescent="0.35">
      <c r="A180">
        <v>21.5</v>
      </c>
      <c r="B180">
        <v>18</v>
      </c>
      <c r="C180">
        <v>22.5</v>
      </c>
      <c r="D180">
        <v>14.61100569259963</v>
      </c>
      <c r="E180" t="s">
        <v>193</v>
      </c>
      <c r="F180" t="s">
        <v>193</v>
      </c>
      <c r="G180" t="s">
        <v>193</v>
      </c>
      <c r="H180" t="s">
        <v>193</v>
      </c>
      <c r="I180">
        <v>11</v>
      </c>
      <c r="J180" t="s">
        <v>193</v>
      </c>
      <c r="K180" t="s">
        <v>193</v>
      </c>
      <c r="L180" t="s">
        <v>193</v>
      </c>
      <c r="M180">
        <v>12.125</v>
      </c>
      <c r="N180" t="s">
        <v>193</v>
      </c>
      <c r="O180" t="s">
        <v>193</v>
      </c>
      <c r="P180" t="s">
        <v>193</v>
      </c>
    </row>
    <row r="181" spans="1:16" x14ac:dyDescent="0.35">
      <c r="A181">
        <v>18</v>
      </c>
      <c r="B181">
        <v>25.5</v>
      </c>
      <c r="C181">
        <v>22.5</v>
      </c>
      <c r="D181">
        <v>3.6020583190394508</v>
      </c>
      <c r="E181" t="s">
        <v>193</v>
      </c>
      <c r="F181" t="s">
        <v>193</v>
      </c>
      <c r="G181" t="s">
        <v>193</v>
      </c>
      <c r="H181" t="s">
        <v>193</v>
      </c>
      <c r="I181">
        <v>13</v>
      </c>
      <c r="J181" t="s">
        <v>193</v>
      </c>
      <c r="K181" t="s">
        <v>193</v>
      </c>
      <c r="L181" t="s">
        <v>193</v>
      </c>
      <c r="M181">
        <v>16.379310344827591</v>
      </c>
      <c r="N181" t="s">
        <v>193</v>
      </c>
      <c r="O181" t="s">
        <v>193</v>
      </c>
      <c r="P181" t="s">
        <v>193</v>
      </c>
    </row>
    <row r="182" spans="1:16" x14ac:dyDescent="0.35">
      <c r="A182">
        <v>11.5</v>
      </c>
      <c r="B182">
        <v>29.094697839811747</v>
      </c>
      <c r="C182">
        <v>23</v>
      </c>
      <c r="D182">
        <v>-15.932203389830516</v>
      </c>
      <c r="E182" t="s">
        <v>193</v>
      </c>
      <c r="F182" t="s">
        <v>193</v>
      </c>
      <c r="G182" t="s">
        <v>193</v>
      </c>
      <c r="H182" t="s">
        <v>193</v>
      </c>
      <c r="I182">
        <v>9.5</v>
      </c>
      <c r="J182" t="s">
        <v>193</v>
      </c>
      <c r="K182" t="s">
        <v>193</v>
      </c>
      <c r="L182" t="s">
        <v>193</v>
      </c>
      <c r="M182">
        <v>-15.5</v>
      </c>
      <c r="N182" t="s">
        <v>193</v>
      </c>
      <c r="O182" t="s">
        <v>193</v>
      </c>
      <c r="P182" t="s">
        <v>193</v>
      </c>
    </row>
    <row r="183" spans="1:16" x14ac:dyDescent="0.35">
      <c r="A183">
        <v>11.713596474984794</v>
      </c>
      <c r="B183">
        <v>31.5</v>
      </c>
      <c r="C183">
        <v>22</v>
      </c>
      <c r="D183">
        <v>10.436432637571173</v>
      </c>
      <c r="E183" t="s">
        <v>193</v>
      </c>
      <c r="F183" t="s">
        <v>193</v>
      </c>
      <c r="G183" t="s">
        <v>193</v>
      </c>
      <c r="H183" t="s">
        <v>193</v>
      </c>
      <c r="I183">
        <v>-0.5</v>
      </c>
      <c r="J183" t="s">
        <v>193</v>
      </c>
      <c r="K183" t="s">
        <v>193</v>
      </c>
      <c r="L183" t="s">
        <v>193</v>
      </c>
      <c r="M183">
        <v>15.75</v>
      </c>
      <c r="N183" t="s">
        <v>193</v>
      </c>
      <c r="O183" t="s">
        <v>193</v>
      </c>
      <c r="P183" t="s">
        <v>193</v>
      </c>
    </row>
    <row r="184" spans="1:16" x14ac:dyDescent="0.35">
      <c r="A184">
        <v>12.087912087912095</v>
      </c>
      <c r="B184">
        <v>-8.9485021925631454</v>
      </c>
      <c r="C184">
        <v>21</v>
      </c>
      <c r="D184">
        <v>4.4596912521440792</v>
      </c>
      <c r="E184" t="s">
        <v>193</v>
      </c>
      <c r="F184" t="s">
        <v>193</v>
      </c>
      <c r="G184" t="s">
        <v>193</v>
      </c>
      <c r="H184" t="s">
        <v>193</v>
      </c>
      <c r="I184">
        <v>2.5</v>
      </c>
      <c r="J184" t="s">
        <v>193</v>
      </c>
      <c r="K184" t="s">
        <v>193</v>
      </c>
      <c r="L184" t="s">
        <v>193</v>
      </c>
      <c r="M184">
        <v>17.241379310344829</v>
      </c>
      <c r="N184" t="s">
        <v>193</v>
      </c>
      <c r="O184" t="s">
        <v>193</v>
      </c>
      <c r="P184" t="s">
        <v>193</v>
      </c>
    </row>
    <row r="185" spans="1:16" x14ac:dyDescent="0.35">
      <c r="A185">
        <v>13.736263736263737</v>
      </c>
      <c r="B185">
        <v>-8.7082023758402052</v>
      </c>
      <c r="C185">
        <v>21.5</v>
      </c>
      <c r="D185">
        <v>2.5</v>
      </c>
      <c r="E185" t="s">
        <v>193</v>
      </c>
      <c r="F185" t="s">
        <v>193</v>
      </c>
      <c r="G185" t="s">
        <v>193</v>
      </c>
      <c r="H185" t="s">
        <v>193</v>
      </c>
      <c r="I185">
        <v>15</v>
      </c>
      <c r="J185" t="s">
        <v>193</v>
      </c>
      <c r="K185" t="s">
        <v>193</v>
      </c>
      <c r="L185" t="s">
        <v>193</v>
      </c>
      <c r="M185">
        <v>-6</v>
      </c>
      <c r="N185" t="s">
        <v>193</v>
      </c>
      <c r="O185" t="s">
        <v>193</v>
      </c>
      <c r="P185" t="s">
        <v>193</v>
      </c>
    </row>
    <row r="186" spans="1:16" x14ac:dyDescent="0.35">
      <c r="A186">
        <v>14.867485455720752</v>
      </c>
      <c r="B186">
        <v>-6.9135727562441973</v>
      </c>
      <c r="C186">
        <v>15.5</v>
      </c>
      <c r="D186">
        <v>-2</v>
      </c>
      <c r="E186" t="s">
        <v>193</v>
      </c>
      <c r="F186" t="s">
        <v>193</v>
      </c>
      <c r="G186" t="s">
        <v>193</v>
      </c>
      <c r="H186" t="s">
        <v>193</v>
      </c>
      <c r="I186">
        <v>3</v>
      </c>
      <c r="J186" t="s">
        <v>193</v>
      </c>
      <c r="K186" t="s">
        <v>193</v>
      </c>
      <c r="L186" t="s">
        <v>193</v>
      </c>
      <c r="M186">
        <v>12.125</v>
      </c>
      <c r="N186" t="s">
        <v>193</v>
      </c>
      <c r="O186" t="s">
        <v>193</v>
      </c>
      <c r="P186" t="s">
        <v>193</v>
      </c>
    </row>
    <row r="187" spans="1:16" x14ac:dyDescent="0.35">
      <c r="A187">
        <v>16.278819219995697</v>
      </c>
      <c r="B187">
        <v>-1.2916409005606679</v>
      </c>
      <c r="C187">
        <v>28.5</v>
      </c>
      <c r="D187">
        <v>32.5</v>
      </c>
      <c r="E187" t="s">
        <v>193</v>
      </c>
      <c r="F187" t="s">
        <v>193</v>
      </c>
      <c r="G187" t="s">
        <v>193</v>
      </c>
      <c r="H187" t="s">
        <v>193</v>
      </c>
      <c r="I187">
        <v>4</v>
      </c>
      <c r="J187" t="s">
        <v>193</v>
      </c>
      <c r="K187" t="s">
        <v>193</v>
      </c>
      <c r="L187" t="s">
        <v>193</v>
      </c>
      <c r="M187">
        <v>-15.5</v>
      </c>
      <c r="N187" t="s">
        <v>193</v>
      </c>
      <c r="O187" t="s">
        <v>193</v>
      </c>
      <c r="P187" t="s">
        <v>193</v>
      </c>
    </row>
    <row r="188" spans="1:16" x14ac:dyDescent="0.35">
      <c r="A188">
        <v>17.92717086834735</v>
      </c>
      <c r="B188">
        <v>-0.99595608336082853</v>
      </c>
      <c r="C188">
        <v>28.5</v>
      </c>
      <c r="D188">
        <v>-37</v>
      </c>
      <c r="E188" t="s">
        <v>193</v>
      </c>
      <c r="F188" t="s">
        <v>193</v>
      </c>
      <c r="G188" t="s">
        <v>193</v>
      </c>
      <c r="H188" t="s">
        <v>193</v>
      </c>
      <c r="I188">
        <v>19</v>
      </c>
      <c r="J188" t="s">
        <v>193</v>
      </c>
      <c r="K188" t="s">
        <v>193</v>
      </c>
      <c r="L188" t="s">
        <v>193</v>
      </c>
      <c r="M188">
        <v>15.75</v>
      </c>
      <c r="N188" t="s">
        <v>193</v>
      </c>
      <c r="O188" t="s">
        <v>193</v>
      </c>
      <c r="P188" t="s">
        <v>193</v>
      </c>
    </row>
    <row r="189" spans="1:16" x14ac:dyDescent="0.35">
      <c r="A189">
        <v>18.681318681318682</v>
      </c>
      <c r="B189">
        <v>1.2997882888066701</v>
      </c>
      <c r="C189">
        <v>15.5</v>
      </c>
      <c r="D189">
        <v>0.5</v>
      </c>
      <c r="E189" t="s">
        <v>193</v>
      </c>
      <c r="F189" t="s">
        <v>193</v>
      </c>
      <c r="G189" t="s">
        <v>193</v>
      </c>
      <c r="H189" t="s">
        <v>193</v>
      </c>
      <c r="I189">
        <v>29</v>
      </c>
      <c r="J189" t="s">
        <v>193</v>
      </c>
      <c r="K189" t="s">
        <v>193</v>
      </c>
      <c r="L189" t="s">
        <v>193</v>
      </c>
      <c r="M189">
        <v>21.5</v>
      </c>
      <c r="N189" t="s">
        <v>193</v>
      </c>
      <c r="O189" t="s">
        <v>193</v>
      </c>
      <c r="P189" t="s">
        <v>193</v>
      </c>
    </row>
    <row r="190" spans="1:16" x14ac:dyDescent="0.35">
      <c r="A190">
        <v>19.075955813074678</v>
      </c>
      <c r="B190">
        <v>19.5</v>
      </c>
      <c r="C190">
        <v>-2</v>
      </c>
      <c r="D190">
        <v>-1.5</v>
      </c>
      <c r="E190" t="s">
        <v>193</v>
      </c>
      <c r="F190" t="s">
        <v>193</v>
      </c>
      <c r="G190" t="s">
        <v>193</v>
      </c>
      <c r="H190" t="s">
        <v>193</v>
      </c>
      <c r="I190">
        <v>9.9999999999999929</v>
      </c>
      <c r="J190" t="s">
        <v>193</v>
      </c>
      <c r="K190" t="s">
        <v>193</v>
      </c>
      <c r="L190" t="s">
        <v>193</v>
      </c>
      <c r="M190">
        <v>6</v>
      </c>
      <c r="N190" t="s">
        <v>193</v>
      </c>
      <c r="O190" t="s">
        <v>193</v>
      </c>
      <c r="P190" t="s">
        <v>193</v>
      </c>
    </row>
    <row r="191" spans="1:16" x14ac:dyDescent="0.35">
      <c r="A191">
        <v>25.867150571356401</v>
      </c>
      <c r="B191">
        <v>30.5</v>
      </c>
      <c r="C191">
        <v>15</v>
      </c>
      <c r="D191" t="s">
        <v>193</v>
      </c>
      <c r="E191" t="s">
        <v>193</v>
      </c>
      <c r="F191" t="s">
        <v>193</v>
      </c>
      <c r="G191" t="s">
        <v>193</v>
      </c>
      <c r="H191" t="s">
        <v>193</v>
      </c>
      <c r="I191">
        <v>10.169491525423723</v>
      </c>
      <c r="J191" t="s">
        <v>193</v>
      </c>
      <c r="K191" t="s">
        <v>193</v>
      </c>
      <c r="L191" t="s">
        <v>193</v>
      </c>
      <c r="M191">
        <v>6</v>
      </c>
      <c r="N191" t="s">
        <v>193</v>
      </c>
      <c r="O191" t="s">
        <v>193</v>
      </c>
      <c r="P191" t="s">
        <v>193</v>
      </c>
    </row>
    <row r="192" spans="1:16" x14ac:dyDescent="0.35">
      <c r="A192">
        <v>10.5</v>
      </c>
      <c r="B192">
        <v>47</v>
      </c>
      <c r="C192">
        <v>3</v>
      </c>
      <c r="D192" t="s">
        <v>193</v>
      </c>
      <c r="E192" t="s">
        <v>193</v>
      </c>
      <c r="F192" t="s">
        <v>193</v>
      </c>
      <c r="G192" t="s">
        <v>193</v>
      </c>
      <c r="H192" t="s">
        <v>193</v>
      </c>
      <c r="I192">
        <v>11.206896551724137</v>
      </c>
      <c r="J192" t="s">
        <v>193</v>
      </c>
      <c r="K192" t="s">
        <v>193</v>
      </c>
      <c r="L192" t="s">
        <v>193</v>
      </c>
      <c r="M192">
        <v>1.470588235294126</v>
      </c>
      <c r="N192" t="s">
        <v>193</v>
      </c>
      <c r="O192" t="s">
        <v>193</v>
      </c>
      <c r="P192" t="s">
        <v>193</v>
      </c>
    </row>
    <row r="193" spans="1:16" x14ac:dyDescent="0.35">
      <c r="A193">
        <v>8</v>
      </c>
      <c r="B193">
        <v>14.185678173588817</v>
      </c>
      <c r="C193">
        <v>4</v>
      </c>
      <c r="D193" t="s">
        <v>193</v>
      </c>
      <c r="E193" t="s">
        <v>193</v>
      </c>
      <c r="F193" t="s">
        <v>193</v>
      </c>
      <c r="G193" t="s">
        <v>193</v>
      </c>
      <c r="H193" t="s">
        <v>193</v>
      </c>
      <c r="I193">
        <v>11.5</v>
      </c>
      <c r="J193" t="s">
        <v>193</v>
      </c>
      <c r="K193" t="s">
        <v>193</v>
      </c>
      <c r="L193" t="s">
        <v>193</v>
      </c>
      <c r="M193">
        <v>-13.112745098039239</v>
      </c>
      <c r="N193" t="s">
        <v>193</v>
      </c>
      <c r="O193" t="s">
        <v>193</v>
      </c>
      <c r="P193" t="s">
        <v>193</v>
      </c>
    </row>
    <row r="194" spans="1:16" x14ac:dyDescent="0.35">
      <c r="A194">
        <v>11</v>
      </c>
      <c r="B194">
        <v>6</v>
      </c>
      <c r="C194">
        <v>19</v>
      </c>
      <c r="D194" t="s">
        <v>193</v>
      </c>
      <c r="E194" t="s">
        <v>193</v>
      </c>
      <c r="F194" t="s">
        <v>193</v>
      </c>
      <c r="G194" t="s">
        <v>193</v>
      </c>
      <c r="H194" t="s">
        <v>193</v>
      </c>
      <c r="I194">
        <v>9</v>
      </c>
      <c r="J194" t="s">
        <v>193</v>
      </c>
      <c r="K194" t="s">
        <v>193</v>
      </c>
      <c r="L194" t="s">
        <v>193</v>
      </c>
      <c r="M194">
        <v>11.5</v>
      </c>
      <c r="N194" t="s">
        <v>193</v>
      </c>
      <c r="O194" t="s">
        <v>193</v>
      </c>
      <c r="P194" t="s">
        <v>193</v>
      </c>
    </row>
    <row r="195" spans="1:16" x14ac:dyDescent="0.35">
      <c r="A195">
        <v>16.5</v>
      </c>
      <c r="B195">
        <v>7.5</v>
      </c>
      <c r="C195">
        <v>30.5</v>
      </c>
      <c r="D195" t="s">
        <v>193</v>
      </c>
      <c r="E195" t="s">
        <v>193</v>
      </c>
      <c r="F195" t="s">
        <v>193</v>
      </c>
      <c r="G195" t="s">
        <v>193</v>
      </c>
      <c r="H195" t="s">
        <v>193</v>
      </c>
      <c r="I195">
        <v>8.5</v>
      </c>
      <c r="J195" t="s">
        <v>193</v>
      </c>
      <c r="K195" t="s">
        <v>193</v>
      </c>
      <c r="L195" t="s">
        <v>193</v>
      </c>
      <c r="M195">
        <v>-21.549078292696809</v>
      </c>
      <c r="N195" t="s">
        <v>193</v>
      </c>
      <c r="O195" t="s">
        <v>193</v>
      </c>
      <c r="P195" t="s">
        <v>193</v>
      </c>
    </row>
    <row r="196" spans="1:16" x14ac:dyDescent="0.35">
      <c r="A196">
        <v>15</v>
      </c>
      <c r="B196">
        <v>12.5</v>
      </c>
      <c r="C196">
        <v>30</v>
      </c>
      <c r="D196" t="s">
        <v>193</v>
      </c>
      <c r="E196" t="s">
        <v>193</v>
      </c>
      <c r="F196" t="s">
        <v>193</v>
      </c>
      <c r="G196" t="s">
        <v>193</v>
      </c>
      <c r="H196" t="s">
        <v>193</v>
      </c>
      <c r="I196">
        <v>9</v>
      </c>
      <c r="J196" t="s">
        <v>193</v>
      </c>
      <c r="K196" t="s">
        <v>193</v>
      </c>
      <c r="L196" t="s">
        <v>193</v>
      </c>
      <c r="M196">
        <v>-1.8977448195665567</v>
      </c>
      <c r="N196" t="s">
        <v>193</v>
      </c>
      <c r="O196" t="s">
        <v>193</v>
      </c>
      <c r="P196" t="s">
        <v>193</v>
      </c>
    </row>
    <row r="197" spans="1:16" x14ac:dyDescent="0.35">
      <c r="A197">
        <v>12</v>
      </c>
      <c r="B197">
        <v>10.77119514428847</v>
      </c>
      <c r="C197">
        <v>32</v>
      </c>
      <c r="D197" t="s">
        <v>193</v>
      </c>
      <c r="E197" t="s">
        <v>193</v>
      </c>
      <c r="F197" t="s">
        <v>193</v>
      </c>
      <c r="G197" t="s">
        <v>193</v>
      </c>
      <c r="H197" t="s">
        <v>193</v>
      </c>
      <c r="I197">
        <v>5.5</v>
      </c>
      <c r="J197" t="s">
        <v>193</v>
      </c>
      <c r="K197" t="s">
        <v>193</v>
      </c>
      <c r="L197" t="s">
        <v>193</v>
      </c>
      <c r="M197">
        <v>9.0083306327087644</v>
      </c>
      <c r="N197" t="s">
        <v>193</v>
      </c>
      <c r="O197" t="s">
        <v>193</v>
      </c>
      <c r="P197" t="s">
        <v>193</v>
      </c>
    </row>
    <row r="198" spans="1:16" x14ac:dyDescent="0.35">
      <c r="A198">
        <v>9.5</v>
      </c>
      <c r="B198">
        <v>12</v>
      </c>
      <c r="C198">
        <v>31</v>
      </c>
      <c r="D198" t="s">
        <v>193</v>
      </c>
      <c r="E198" t="s">
        <v>193</v>
      </c>
      <c r="F198" t="s">
        <v>193</v>
      </c>
      <c r="G198" t="s">
        <v>193</v>
      </c>
      <c r="H198" t="s">
        <v>193</v>
      </c>
      <c r="I198">
        <v>1.5</v>
      </c>
      <c r="J198" t="s">
        <v>193</v>
      </c>
      <c r="K198" t="s">
        <v>193</v>
      </c>
      <c r="L198" t="s">
        <v>193</v>
      </c>
      <c r="M198">
        <v>28.977066931010238</v>
      </c>
      <c r="N198" t="s">
        <v>193</v>
      </c>
      <c r="O198" t="s">
        <v>193</v>
      </c>
      <c r="P198" t="s">
        <v>193</v>
      </c>
    </row>
    <row r="199" spans="1:16" x14ac:dyDescent="0.35">
      <c r="A199">
        <v>19</v>
      </c>
      <c r="B199">
        <v>17</v>
      </c>
      <c r="C199">
        <v>25.5</v>
      </c>
      <c r="D199" t="s">
        <v>193</v>
      </c>
      <c r="E199" t="s">
        <v>193</v>
      </c>
      <c r="F199" t="s">
        <v>193</v>
      </c>
      <c r="G199" t="s">
        <v>193</v>
      </c>
      <c r="H199" t="s">
        <v>193</v>
      </c>
      <c r="I199">
        <v>-4.5</v>
      </c>
      <c r="J199" t="s">
        <v>193</v>
      </c>
      <c r="K199" t="s">
        <v>193</v>
      </c>
      <c r="L199" t="s">
        <v>193</v>
      </c>
      <c r="M199">
        <v>172.79848171152523</v>
      </c>
      <c r="N199" t="s">
        <v>193</v>
      </c>
      <c r="O199" t="s">
        <v>193</v>
      </c>
      <c r="P199" t="s">
        <v>193</v>
      </c>
    </row>
    <row r="200" spans="1:16" x14ac:dyDescent="0.35">
      <c r="A200">
        <v>7</v>
      </c>
      <c r="B200">
        <v>19</v>
      </c>
      <c r="C200">
        <v>31.5</v>
      </c>
      <c r="D200" t="s">
        <v>193</v>
      </c>
      <c r="E200" t="s">
        <v>193</v>
      </c>
      <c r="F200" t="s">
        <v>193</v>
      </c>
      <c r="G200" t="s">
        <v>193</v>
      </c>
      <c r="H200" t="s">
        <v>193</v>
      </c>
      <c r="I200">
        <v>1</v>
      </c>
      <c r="J200" t="s">
        <v>193</v>
      </c>
      <c r="K200" t="s">
        <v>193</v>
      </c>
      <c r="L200" t="s">
        <v>193</v>
      </c>
      <c r="M200">
        <v>15.5</v>
      </c>
      <c r="N200" t="s">
        <v>193</v>
      </c>
      <c r="O200" t="s">
        <v>193</v>
      </c>
      <c r="P200" t="s">
        <v>193</v>
      </c>
    </row>
    <row r="201" spans="1:16" x14ac:dyDescent="0.35">
      <c r="A201">
        <v>10</v>
      </c>
      <c r="B201">
        <v>6</v>
      </c>
      <c r="C201">
        <v>19</v>
      </c>
      <c r="D201" t="s">
        <v>193</v>
      </c>
      <c r="E201" t="s">
        <v>193</v>
      </c>
      <c r="F201" t="s">
        <v>193</v>
      </c>
      <c r="G201" t="s">
        <v>193</v>
      </c>
      <c r="H201" t="s">
        <v>193</v>
      </c>
      <c r="I201">
        <v>-15</v>
      </c>
      <c r="J201" t="s">
        <v>193</v>
      </c>
      <c r="K201" t="s">
        <v>193</v>
      </c>
      <c r="L201" t="s">
        <v>193</v>
      </c>
      <c r="M201">
        <v>44.5</v>
      </c>
      <c r="N201" t="s">
        <v>193</v>
      </c>
      <c r="O201" t="s">
        <v>193</v>
      </c>
      <c r="P201" t="s">
        <v>193</v>
      </c>
    </row>
    <row r="202" spans="1:16" x14ac:dyDescent="0.35">
      <c r="A202">
        <v>31</v>
      </c>
      <c r="B202">
        <v>11.5</v>
      </c>
      <c r="C202">
        <v>40</v>
      </c>
      <c r="D202" t="s">
        <v>193</v>
      </c>
      <c r="E202" t="s">
        <v>193</v>
      </c>
      <c r="F202" t="s">
        <v>193</v>
      </c>
      <c r="G202" t="s">
        <v>193</v>
      </c>
      <c r="H202" t="s">
        <v>193</v>
      </c>
      <c r="I202">
        <v>-4</v>
      </c>
      <c r="J202" t="s">
        <v>193</v>
      </c>
      <c r="K202" t="s">
        <v>193</v>
      </c>
      <c r="L202" t="s">
        <v>193</v>
      </c>
      <c r="M202">
        <v>20</v>
      </c>
      <c r="N202" t="s">
        <v>193</v>
      </c>
      <c r="O202" t="s">
        <v>193</v>
      </c>
      <c r="P202" t="s">
        <v>193</v>
      </c>
    </row>
    <row r="203" spans="1:16" x14ac:dyDescent="0.35">
      <c r="A203">
        <v>42.5</v>
      </c>
      <c r="B203">
        <v>-1.2645452427374579</v>
      </c>
      <c r="C203">
        <v>29</v>
      </c>
      <c r="D203" t="s">
        <v>193</v>
      </c>
      <c r="E203" t="s">
        <v>193</v>
      </c>
      <c r="F203" t="s">
        <v>193</v>
      </c>
      <c r="G203" t="s">
        <v>193</v>
      </c>
      <c r="H203" t="s">
        <v>193</v>
      </c>
      <c r="I203">
        <v>-4</v>
      </c>
      <c r="J203" t="s">
        <v>193</v>
      </c>
      <c r="K203" t="s">
        <v>193</v>
      </c>
      <c r="L203" t="s">
        <v>193</v>
      </c>
      <c r="M203">
        <v>24.5</v>
      </c>
      <c r="N203" t="s">
        <v>193</v>
      </c>
      <c r="O203" t="s">
        <v>193</v>
      </c>
      <c r="P203" t="s">
        <v>193</v>
      </c>
    </row>
    <row r="204" spans="1:16" x14ac:dyDescent="0.35">
      <c r="A204">
        <v>36</v>
      </c>
      <c r="B204">
        <v>4.38</v>
      </c>
      <c r="C204">
        <v>15.5</v>
      </c>
      <c r="D204" t="s">
        <v>193</v>
      </c>
      <c r="E204" t="s">
        <v>193</v>
      </c>
      <c r="F204" t="s">
        <v>193</v>
      </c>
      <c r="G204" t="s">
        <v>193</v>
      </c>
      <c r="H204" t="s">
        <v>193</v>
      </c>
      <c r="I204">
        <v>-2.5</v>
      </c>
      <c r="J204" t="s">
        <v>193</v>
      </c>
      <c r="K204" t="s">
        <v>193</v>
      </c>
      <c r="L204" t="s">
        <v>193</v>
      </c>
      <c r="M204">
        <v>9</v>
      </c>
      <c r="N204" t="s">
        <v>193</v>
      </c>
      <c r="O204" t="s">
        <v>193</v>
      </c>
      <c r="P204" t="s">
        <v>193</v>
      </c>
    </row>
    <row r="205" spans="1:16" x14ac:dyDescent="0.35">
      <c r="A205">
        <v>37</v>
      </c>
      <c r="B205">
        <v>4.5199999999999996</v>
      </c>
      <c r="C205">
        <v>-22.5</v>
      </c>
      <c r="D205" t="s">
        <v>193</v>
      </c>
      <c r="E205" t="s">
        <v>193</v>
      </c>
      <c r="F205" t="s">
        <v>193</v>
      </c>
      <c r="G205" t="s">
        <v>193</v>
      </c>
      <c r="H205" t="s">
        <v>193</v>
      </c>
      <c r="I205">
        <v>8.5</v>
      </c>
      <c r="J205" t="s">
        <v>193</v>
      </c>
      <c r="K205" t="s">
        <v>193</v>
      </c>
      <c r="L205" t="s">
        <v>193</v>
      </c>
      <c r="M205">
        <v>6.5</v>
      </c>
      <c r="N205" t="s">
        <v>193</v>
      </c>
      <c r="O205" t="s">
        <v>193</v>
      </c>
      <c r="P205" t="s">
        <v>193</v>
      </c>
    </row>
    <row r="206" spans="1:16" x14ac:dyDescent="0.35">
      <c r="A206">
        <v>52</v>
      </c>
      <c r="B206">
        <v>8.5923617631598557</v>
      </c>
      <c r="C206">
        <v>25</v>
      </c>
      <c r="D206" t="s">
        <v>193</v>
      </c>
      <c r="E206" t="s">
        <v>193</v>
      </c>
      <c r="F206" t="s">
        <v>193</v>
      </c>
      <c r="G206" t="s">
        <v>193</v>
      </c>
      <c r="H206" t="s">
        <v>193</v>
      </c>
      <c r="I206">
        <v>14</v>
      </c>
      <c r="J206" t="s">
        <v>193</v>
      </c>
      <c r="K206" t="s">
        <v>193</v>
      </c>
      <c r="L206" t="s">
        <v>193</v>
      </c>
      <c r="M206">
        <v>15</v>
      </c>
      <c r="N206" t="s">
        <v>193</v>
      </c>
      <c r="O206" t="s">
        <v>193</v>
      </c>
      <c r="P206" t="s">
        <v>193</v>
      </c>
    </row>
    <row r="207" spans="1:16" x14ac:dyDescent="0.35">
      <c r="A207">
        <v>28</v>
      </c>
      <c r="B207">
        <v>9.5</v>
      </c>
      <c r="C207">
        <v>0.5</v>
      </c>
      <c r="D207" t="s">
        <v>193</v>
      </c>
      <c r="E207" t="s">
        <v>193</v>
      </c>
      <c r="F207" t="s">
        <v>193</v>
      </c>
      <c r="G207" t="s">
        <v>193</v>
      </c>
      <c r="H207" t="s">
        <v>193</v>
      </c>
      <c r="I207">
        <v>11.5</v>
      </c>
      <c r="J207" t="s">
        <v>193</v>
      </c>
      <c r="K207" t="s">
        <v>193</v>
      </c>
      <c r="L207" t="s">
        <v>193</v>
      </c>
      <c r="M207">
        <v>5</v>
      </c>
      <c r="N207" t="s">
        <v>193</v>
      </c>
      <c r="O207" t="s">
        <v>193</v>
      </c>
      <c r="P207" t="s">
        <v>193</v>
      </c>
    </row>
    <row r="208" spans="1:16" x14ac:dyDescent="0.35">
      <c r="A208">
        <v>10.5</v>
      </c>
      <c r="B208">
        <v>12</v>
      </c>
      <c r="C208">
        <v>2</v>
      </c>
      <c r="D208" t="s">
        <v>193</v>
      </c>
      <c r="E208" t="s">
        <v>193</v>
      </c>
      <c r="F208" t="s">
        <v>193</v>
      </c>
      <c r="G208" t="s">
        <v>193</v>
      </c>
      <c r="H208" t="s">
        <v>193</v>
      </c>
      <c r="I208">
        <v>7</v>
      </c>
      <c r="J208" t="s">
        <v>193</v>
      </c>
      <c r="K208" t="s">
        <v>193</v>
      </c>
      <c r="L208" t="s">
        <v>193</v>
      </c>
      <c r="M208">
        <v>14</v>
      </c>
      <c r="N208" t="s">
        <v>193</v>
      </c>
      <c r="O208" t="s">
        <v>193</v>
      </c>
      <c r="P208" t="s">
        <v>193</v>
      </c>
    </row>
    <row r="209" spans="1:16" x14ac:dyDescent="0.35">
      <c r="A209">
        <v>20</v>
      </c>
      <c r="B209">
        <v>14.5</v>
      </c>
      <c r="C209">
        <v>24.5</v>
      </c>
      <c r="D209" t="s">
        <v>193</v>
      </c>
      <c r="E209" t="s">
        <v>193</v>
      </c>
      <c r="F209" t="s">
        <v>193</v>
      </c>
      <c r="G209" t="s">
        <v>193</v>
      </c>
      <c r="H209" t="s">
        <v>193</v>
      </c>
      <c r="I209">
        <v>-2</v>
      </c>
      <c r="J209" t="s">
        <v>193</v>
      </c>
      <c r="K209" t="s">
        <v>193</v>
      </c>
      <c r="L209" t="s">
        <v>193</v>
      </c>
      <c r="M209">
        <v>14</v>
      </c>
      <c r="N209" t="s">
        <v>193</v>
      </c>
      <c r="O209" t="s">
        <v>193</v>
      </c>
      <c r="P209" t="s">
        <v>193</v>
      </c>
    </row>
    <row r="210" spans="1:16" x14ac:dyDescent="0.35">
      <c r="A210">
        <v>18.5</v>
      </c>
      <c r="B210">
        <v>15</v>
      </c>
      <c r="C210">
        <v>8.5</v>
      </c>
      <c r="D210" t="s">
        <v>193</v>
      </c>
      <c r="E210" t="s">
        <v>193</v>
      </c>
      <c r="F210" t="s">
        <v>193</v>
      </c>
      <c r="G210" t="s">
        <v>193</v>
      </c>
      <c r="H210" t="s">
        <v>193</v>
      </c>
      <c r="I210">
        <v>0.5</v>
      </c>
      <c r="J210" t="s">
        <v>193</v>
      </c>
      <c r="K210" t="s">
        <v>193</v>
      </c>
      <c r="L210" t="s">
        <v>193</v>
      </c>
      <c r="M210">
        <v>29.166666666666668</v>
      </c>
      <c r="N210" t="s">
        <v>193</v>
      </c>
      <c r="O210" t="s">
        <v>193</v>
      </c>
      <c r="P210" t="s">
        <v>193</v>
      </c>
    </row>
    <row r="211" spans="1:16" x14ac:dyDescent="0.35">
      <c r="A211">
        <v>27.5</v>
      </c>
      <c r="B211">
        <v>26.157250095463905</v>
      </c>
      <c r="C211">
        <v>7.5</v>
      </c>
      <c r="D211" t="s">
        <v>193</v>
      </c>
      <c r="E211" t="s">
        <v>193</v>
      </c>
      <c r="F211" t="s">
        <v>193</v>
      </c>
      <c r="G211" t="s">
        <v>193</v>
      </c>
      <c r="H211" t="s">
        <v>193</v>
      </c>
      <c r="I211">
        <v>13</v>
      </c>
      <c r="J211" t="s">
        <v>193</v>
      </c>
      <c r="K211" t="s">
        <v>193</v>
      </c>
      <c r="L211" t="s">
        <v>193</v>
      </c>
      <c r="M211">
        <v>14</v>
      </c>
      <c r="N211" t="s">
        <v>193</v>
      </c>
      <c r="O211" t="s">
        <v>193</v>
      </c>
      <c r="P211" t="s">
        <v>193</v>
      </c>
    </row>
    <row r="212" spans="1:16" x14ac:dyDescent="0.35">
      <c r="A212">
        <v>25.5</v>
      </c>
      <c r="B212">
        <v>9.59</v>
      </c>
      <c r="C212">
        <v>8</v>
      </c>
      <c r="D212" t="s">
        <v>193</v>
      </c>
      <c r="E212" t="s">
        <v>193</v>
      </c>
      <c r="F212" t="s">
        <v>193</v>
      </c>
      <c r="G212" t="s">
        <v>193</v>
      </c>
      <c r="H212" t="s">
        <v>193</v>
      </c>
      <c r="I212">
        <v>13</v>
      </c>
      <c r="J212" t="s">
        <v>193</v>
      </c>
      <c r="K212" t="s">
        <v>193</v>
      </c>
      <c r="L212" t="s">
        <v>193</v>
      </c>
      <c r="M212">
        <v>29.166666666666668</v>
      </c>
      <c r="N212" t="s">
        <v>193</v>
      </c>
      <c r="O212" t="s">
        <v>193</v>
      </c>
      <c r="P212" t="s">
        <v>193</v>
      </c>
    </row>
    <row r="213" spans="1:16" x14ac:dyDescent="0.35">
      <c r="A213">
        <v>5.5</v>
      </c>
      <c r="B213">
        <v>15</v>
      </c>
      <c r="C213">
        <v>5.5</v>
      </c>
      <c r="D213" t="s">
        <v>193</v>
      </c>
      <c r="E213" t="s">
        <v>193</v>
      </c>
      <c r="F213" t="s">
        <v>193</v>
      </c>
      <c r="G213" t="s">
        <v>193</v>
      </c>
      <c r="H213" t="s">
        <v>193</v>
      </c>
      <c r="I213">
        <v>8</v>
      </c>
      <c r="J213" t="s">
        <v>193</v>
      </c>
      <c r="K213" t="s">
        <v>193</v>
      </c>
      <c r="L213" t="s">
        <v>193</v>
      </c>
      <c r="M213">
        <v>31.5</v>
      </c>
      <c r="N213" t="s">
        <v>193</v>
      </c>
      <c r="O213" t="s">
        <v>193</v>
      </c>
      <c r="P213" t="s">
        <v>193</v>
      </c>
    </row>
    <row r="214" spans="1:16" x14ac:dyDescent="0.35">
      <c r="A214">
        <v>6.5</v>
      </c>
      <c r="B214">
        <v>17.510000000000002</v>
      </c>
      <c r="C214">
        <v>-2</v>
      </c>
      <c r="D214" t="s">
        <v>193</v>
      </c>
      <c r="E214" t="s">
        <v>193</v>
      </c>
      <c r="F214" t="s">
        <v>193</v>
      </c>
      <c r="G214" t="s">
        <v>193</v>
      </c>
      <c r="H214" t="s">
        <v>193</v>
      </c>
      <c r="I214">
        <v>11</v>
      </c>
      <c r="J214" t="s">
        <v>193</v>
      </c>
      <c r="K214" t="s">
        <v>193</v>
      </c>
      <c r="L214" t="s">
        <v>193</v>
      </c>
      <c r="M214">
        <v>-6.9135727562441973</v>
      </c>
      <c r="N214" t="s">
        <v>193</v>
      </c>
      <c r="O214" t="s">
        <v>193</v>
      </c>
      <c r="P214" t="s">
        <v>193</v>
      </c>
    </row>
    <row r="215" spans="1:16" x14ac:dyDescent="0.35">
      <c r="A215">
        <v>4</v>
      </c>
      <c r="B215">
        <v>23.07</v>
      </c>
      <c r="C215">
        <v>-4.5</v>
      </c>
      <c r="D215" t="s">
        <v>193</v>
      </c>
      <c r="E215" t="s">
        <v>193</v>
      </c>
      <c r="F215" t="s">
        <v>193</v>
      </c>
      <c r="G215" t="s">
        <v>193</v>
      </c>
      <c r="H215" t="s">
        <v>193</v>
      </c>
      <c r="I215">
        <v>13.5</v>
      </c>
      <c r="J215" t="s">
        <v>193</v>
      </c>
      <c r="K215" t="s">
        <v>193</v>
      </c>
      <c r="L215" t="s">
        <v>193</v>
      </c>
      <c r="M215">
        <v>-0.99595608336082853</v>
      </c>
      <c r="N215" t="s">
        <v>193</v>
      </c>
      <c r="O215" t="s">
        <v>193</v>
      </c>
      <c r="P215" t="s">
        <v>193</v>
      </c>
    </row>
    <row r="216" spans="1:16" x14ac:dyDescent="0.35">
      <c r="A216">
        <v>5.5</v>
      </c>
      <c r="B216">
        <v>26</v>
      </c>
      <c r="C216">
        <v>9</v>
      </c>
      <c r="D216" t="s">
        <v>193</v>
      </c>
      <c r="E216" t="s">
        <v>193</v>
      </c>
      <c r="F216" t="s">
        <v>193</v>
      </c>
      <c r="G216" t="s">
        <v>193</v>
      </c>
      <c r="H216" t="s">
        <v>193</v>
      </c>
      <c r="I216">
        <v>13.5</v>
      </c>
      <c r="J216" t="s">
        <v>193</v>
      </c>
      <c r="K216" t="s">
        <v>193</v>
      </c>
      <c r="L216" t="s">
        <v>193</v>
      </c>
      <c r="M216">
        <v>47</v>
      </c>
      <c r="N216" t="s">
        <v>193</v>
      </c>
      <c r="O216" t="s">
        <v>193</v>
      </c>
      <c r="P216" t="s">
        <v>193</v>
      </c>
    </row>
    <row r="217" spans="1:16" x14ac:dyDescent="0.35">
      <c r="A217">
        <v>18.5</v>
      </c>
      <c r="B217">
        <v>39.5</v>
      </c>
      <c r="C217">
        <v>8.5</v>
      </c>
      <c r="D217" t="s">
        <v>193</v>
      </c>
      <c r="E217" t="s">
        <v>193</v>
      </c>
      <c r="F217" t="s">
        <v>193</v>
      </c>
      <c r="G217" t="s">
        <v>193</v>
      </c>
      <c r="H217" t="s">
        <v>193</v>
      </c>
      <c r="I217">
        <v>10.879629629629624</v>
      </c>
      <c r="J217" t="s">
        <v>193</v>
      </c>
      <c r="K217" t="s">
        <v>193</v>
      </c>
      <c r="L217" t="s">
        <v>193</v>
      </c>
      <c r="M217">
        <v>12.5</v>
      </c>
      <c r="N217" t="s">
        <v>193</v>
      </c>
      <c r="O217" t="s">
        <v>193</v>
      </c>
      <c r="P217" t="s">
        <v>193</v>
      </c>
    </row>
    <row r="218" spans="1:16" x14ac:dyDescent="0.35">
      <c r="A218">
        <v>6.5</v>
      </c>
      <c r="B218">
        <v>5</v>
      </c>
      <c r="C218">
        <v>9</v>
      </c>
      <c r="D218" t="s">
        <v>193</v>
      </c>
      <c r="E218" t="s">
        <v>193</v>
      </c>
      <c r="F218" t="s">
        <v>193</v>
      </c>
      <c r="G218" t="s">
        <v>193</v>
      </c>
      <c r="H218" t="s">
        <v>193</v>
      </c>
      <c r="I218">
        <v>16.433566433566444</v>
      </c>
      <c r="J218" t="s">
        <v>193</v>
      </c>
      <c r="K218" t="s">
        <v>193</v>
      </c>
      <c r="L218" t="s">
        <v>193</v>
      </c>
      <c r="M218">
        <v>19</v>
      </c>
      <c r="N218" t="s">
        <v>193</v>
      </c>
      <c r="O218" t="s">
        <v>193</v>
      </c>
      <c r="P218" t="s">
        <v>193</v>
      </c>
    </row>
    <row r="219" spans="1:16" x14ac:dyDescent="0.35">
      <c r="A219">
        <v>7.7228327228327318</v>
      </c>
      <c r="B219">
        <v>5.5</v>
      </c>
      <c r="C219">
        <v>5.5</v>
      </c>
      <c r="D219" t="s">
        <v>193</v>
      </c>
      <c r="E219" t="s">
        <v>193</v>
      </c>
      <c r="F219" t="s">
        <v>193</v>
      </c>
      <c r="G219" t="s">
        <v>193</v>
      </c>
      <c r="H219" t="s">
        <v>193</v>
      </c>
      <c r="I219">
        <v>15.034965034964916</v>
      </c>
      <c r="J219" t="s">
        <v>193</v>
      </c>
      <c r="K219" t="s">
        <v>193</v>
      </c>
      <c r="L219" t="s">
        <v>193</v>
      </c>
      <c r="M219">
        <v>11.5</v>
      </c>
      <c r="N219" t="s">
        <v>193</v>
      </c>
      <c r="O219" t="s">
        <v>193</v>
      </c>
      <c r="P219" t="s">
        <v>193</v>
      </c>
    </row>
    <row r="220" spans="1:16" x14ac:dyDescent="0.35">
      <c r="A220">
        <v>9</v>
      </c>
      <c r="B220">
        <v>6.25</v>
      </c>
      <c r="C220">
        <v>1.5</v>
      </c>
      <c r="D220" t="s">
        <v>193</v>
      </c>
      <c r="E220" t="s">
        <v>193</v>
      </c>
      <c r="F220" t="s">
        <v>193</v>
      </c>
      <c r="G220" t="s">
        <v>193</v>
      </c>
      <c r="H220" t="s">
        <v>193</v>
      </c>
      <c r="I220">
        <v>19.930069930069887</v>
      </c>
      <c r="J220" t="s">
        <v>193</v>
      </c>
      <c r="K220" t="s">
        <v>193</v>
      </c>
      <c r="L220" t="s">
        <v>193</v>
      </c>
      <c r="M220">
        <v>15</v>
      </c>
      <c r="N220" t="s">
        <v>193</v>
      </c>
      <c r="O220" t="s">
        <v>193</v>
      </c>
      <c r="P220" t="s">
        <v>193</v>
      </c>
    </row>
    <row r="221" spans="1:16" x14ac:dyDescent="0.35">
      <c r="A221">
        <v>13.5</v>
      </c>
      <c r="B221">
        <v>10.5</v>
      </c>
      <c r="C221">
        <v>-4.5</v>
      </c>
      <c r="D221" t="s">
        <v>193</v>
      </c>
      <c r="E221" t="s">
        <v>193</v>
      </c>
      <c r="F221" t="s">
        <v>193</v>
      </c>
      <c r="G221" t="s">
        <v>193</v>
      </c>
      <c r="H221" t="s">
        <v>193</v>
      </c>
      <c r="I221">
        <v>-22.7</v>
      </c>
      <c r="J221" t="s">
        <v>193</v>
      </c>
      <c r="K221" t="s">
        <v>193</v>
      </c>
      <c r="L221" t="s">
        <v>193</v>
      </c>
      <c r="M221">
        <v>23.07</v>
      </c>
      <c r="N221" t="s">
        <v>193</v>
      </c>
      <c r="O221" t="s">
        <v>193</v>
      </c>
      <c r="P221" t="s">
        <v>193</v>
      </c>
    </row>
    <row r="222" spans="1:16" x14ac:dyDescent="0.35">
      <c r="A222">
        <v>13.675213675213683</v>
      </c>
      <c r="B222">
        <v>17</v>
      </c>
      <c r="C222">
        <v>1</v>
      </c>
      <c r="D222" t="s">
        <v>193</v>
      </c>
      <c r="E222" t="s">
        <v>193</v>
      </c>
      <c r="F222" t="s">
        <v>193</v>
      </c>
      <c r="G222" t="s">
        <v>193</v>
      </c>
      <c r="H222" t="s">
        <v>193</v>
      </c>
      <c r="I222">
        <v>-30.1</v>
      </c>
      <c r="J222" t="s">
        <v>193</v>
      </c>
      <c r="K222" t="s">
        <v>193</v>
      </c>
      <c r="L222" t="s">
        <v>193</v>
      </c>
      <c r="M222">
        <v>39.5</v>
      </c>
      <c r="N222" t="s">
        <v>193</v>
      </c>
      <c r="O222" t="s">
        <v>193</v>
      </c>
      <c r="P222" t="s">
        <v>193</v>
      </c>
    </row>
    <row r="223" spans="1:16" x14ac:dyDescent="0.35">
      <c r="A223">
        <v>20.421245421245423</v>
      </c>
      <c r="B223">
        <v>19</v>
      </c>
      <c r="C223">
        <v>-15</v>
      </c>
      <c r="D223" t="s">
        <v>193</v>
      </c>
      <c r="E223" t="s">
        <v>193</v>
      </c>
      <c r="F223" t="s">
        <v>193</v>
      </c>
      <c r="G223" t="s">
        <v>193</v>
      </c>
      <c r="H223" t="s">
        <v>193</v>
      </c>
      <c r="I223">
        <v>13.793103448275859</v>
      </c>
      <c r="J223" t="s">
        <v>193</v>
      </c>
      <c r="K223" t="s">
        <v>193</v>
      </c>
      <c r="L223" t="s">
        <v>193</v>
      </c>
      <c r="M223">
        <v>6.9364161849711143</v>
      </c>
      <c r="N223" t="s">
        <v>193</v>
      </c>
      <c r="O223" t="s">
        <v>193</v>
      </c>
      <c r="P223" t="s">
        <v>193</v>
      </c>
    </row>
    <row r="224" spans="1:16" x14ac:dyDescent="0.35">
      <c r="A224">
        <v>24.786324786324791</v>
      </c>
      <c r="B224">
        <v>23.7</v>
      </c>
      <c r="C224">
        <v>6</v>
      </c>
      <c r="D224" t="s">
        <v>193</v>
      </c>
      <c r="E224" t="s">
        <v>193</v>
      </c>
      <c r="F224" t="s">
        <v>193</v>
      </c>
      <c r="G224" t="s">
        <v>193</v>
      </c>
      <c r="H224" t="s">
        <v>193</v>
      </c>
      <c r="I224">
        <v>22.222222222222221</v>
      </c>
      <c r="J224" t="s">
        <v>193</v>
      </c>
      <c r="K224" t="s">
        <v>193</v>
      </c>
      <c r="L224" t="s">
        <v>193</v>
      </c>
      <c r="M224">
        <v>12.839690850161981</v>
      </c>
      <c r="N224" t="s">
        <v>193</v>
      </c>
      <c r="O224" t="s">
        <v>193</v>
      </c>
      <c r="P224" t="s">
        <v>193</v>
      </c>
    </row>
    <row r="225" spans="1:16" x14ac:dyDescent="0.35">
      <c r="A225">
        <v>28.693528693528705</v>
      </c>
      <c r="B225">
        <v>25</v>
      </c>
      <c r="C225">
        <v>8.5</v>
      </c>
      <c r="D225" t="s">
        <v>193</v>
      </c>
      <c r="E225" t="s">
        <v>193</v>
      </c>
      <c r="F225" t="s">
        <v>193</v>
      </c>
      <c r="G225" t="s">
        <v>193</v>
      </c>
      <c r="H225" t="s">
        <v>193</v>
      </c>
      <c r="I225">
        <v>21.428571428571427</v>
      </c>
      <c r="J225" t="s">
        <v>193</v>
      </c>
      <c r="K225" t="s">
        <v>193</v>
      </c>
      <c r="L225" t="s">
        <v>193</v>
      </c>
      <c r="M225">
        <v>-26.856561546286763</v>
      </c>
      <c r="N225" t="s">
        <v>193</v>
      </c>
      <c r="O225" t="s">
        <v>193</v>
      </c>
      <c r="P225" t="s">
        <v>193</v>
      </c>
    </row>
    <row r="226" spans="1:16" x14ac:dyDescent="0.35">
      <c r="A226">
        <v>33.852258852258849</v>
      </c>
      <c r="B226">
        <v>28.192064893798431</v>
      </c>
      <c r="C226">
        <v>9.5</v>
      </c>
      <c r="D226" t="s">
        <v>193</v>
      </c>
      <c r="E226" t="s">
        <v>193</v>
      </c>
      <c r="F226" t="s">
        <v>193</v>
      </c>
      <c r="G226" t="s">
        <v>193</v>
      </c>
      <c r="H226" t="s">
        <v>193</v>
      </c>
      <c r="I226">
        <v>0.63663998768662466</v>
      </c>
      <c r="J226" t="s">
        <v>193</v>
      </c>
      <c r="K226" t="s">
        <v>193</v>
      </c>
      <c r="L226" t="s">
        <v>193</v>
      </c>
      <c r="M226">
        <v>-2</v>
      </c>
      <c r="N226" t="s">
        <v>193</v>
      </c>
      <c r="O226" t="s">
        <v>193</v>
      </c>
      <c r="P226" t="s">
        <v>193</v>
      </c>
    </row>
    <row r="227" spans="1:16" x14ac:dyDescent="0.35">
      <c r="A227">
        <v>16</v>
      </c>
      <c r="B227" t="s">
        <v>193</v>
      </c>
      <c r="C227">
        <v>3</v>
      </c>
      <c r="D227" t="s">
        <v>193</v>
      </c>
      <c r="E227" t="s">
        <v>193</v>
      </c>
      <c r="F227" t="s">
        <v>193</v>
      </c>
      <c r="G227" t="s">
        <v>193</v>
      </c>
      <c r="H227" t="s">
        <v>193</v>
      </c>
      <c r="I227">
        <v>4.6854021382649602</v>
      </c>
      <c r="J227" t="s">
        <v>193</v>
      </c>
      <c r="K227" t="s">
        <v>193</v>
      </c>
      <c r="L227" t="s">
        <v>193</v>
      </c>
      <c r="M227">
        <v>-37</v>
      </c>
      <c r="N227" t="s">
        <v>193</v>
      </c>
      <c r="O227" t="s">
        <v>193</v>
      </c>
      <c r="P227" t="s">
        <v>193</v>
      </c>
    </row>
    <row r="228" spans="1:16" x14ac:dyDescent="0.35">
      <c r="A228">
        <v>13.5</v>
      </c>
      <c r="B228" t="s">
        <v>193</v>
      </c>
      <c r="C228">
        <v>-18</v>
      </c>
      <c r="D228" t="s">
        <v>193</v>
      </c>
      <c r="E228" t="s">
        <v>193</v>
      </c>
      <c r="F228" t="s">
        <v>193</v>
      </c>
      <c r="G228" t="s">
        <v>193</v>
      </c>
      <c r="H228" t="s">
        <v>193</v>
      </c>
      <c r="I228">
        <v>-0.39075727258734982</v>
      </c>
      <c r="J228" t="s">
        <v>193</v>
      </c>
      <c r="K228" t="s">
        <v>193</v>
      </c>
      <c r="L228" t="s">
        <v>193</v>
      </c>
      <c r="M228">
        <v>-1.5</v>
      </c>
      <c r="N228" t="s">
        <v>193</v>
      </c>
      <c r="O228" t="s">
        <v>193</v>
      </c>
      <c r="P228" t="s">
        <v>193</v>
      </c>
    </row>
    <row r="229" spans="1:16" x14ac:dyDescent="0.35">
      <c r="A229">
        <v>18</v>
      </c>
      <c r="B229" t="s">
        <v>193</v>
      </c>
      <c r="C229">
        <v>-0.5</v>
      </c>
      <c r="D229" t="s">
        <v>193</v>
      </c>
      <c r="E229" t="s">
        <v>193</v>
      </c>
      <c r="F229" t="s">
        <v>193</v>
      </c>
      <c r="G229" t="s">
        <v>193</v>
      </c>
      <c r="H229" t="s">
        <v>193</v>
      </c>
      <c r="I229">
        <v>1.1635843762209799</v>
      </c>
      <c r="J229" t="s">
        <v>193</v>
      </c>
      <c r="K229" t="s">
        <v>193</v>
      </c>
      <c r="L229" t="s">
        <v>193</v>
      </c>
      <c r="M229">
        <v>-8.6999999999999993</v>
      </c>
      <c r="N229" t="s">
        <v>193</v>
      </c>
      <c r="O229" t="s">
        <v>193</v>
      </c>
      <c r="P229" t="s">
        <v>193</v>
      </c>
    </row>
    <row r="230" spans="1:16" x14ac:dyDescent="0.35">
      <c r="A230">
        <v>23</v>
      </c>
      <c r="B230" t="s">
        <v>193</v>
      </c>
      <c r="C230">
        <v>-8</v>
      </c>
      <c r="D230" t="s">
        <v>193</v>
      </c>
      <c r="E230" t="s">
        <v>193</v>
      </c>
      <c r="F230" t="s">
        <v>193</v>
      </c>
      <c r="G230" t="s">
        <v>193</v>
      </c>
      <c r="H230" t="s">
        <v>193</v>
      </c>
      <c r="I230">
        <v>-1.9656705461692403</v>
      </c>
      <c r="J230" t="s">
        <v>193</v>
      </c>
      <c r="K230" t="s">
        <v>193</v>
      </c>
      <c r="L230" t="s">
        <v>193</v>
      </c>
      <c r="M230">
        <v>0.5</v>
      </c>
      <c r="N230" t="s">
        <v>193</v>
      </c>
      <c r="O230" t="s">
        <v>193</v>
      </c>
      <c r="P230" t="s">
        <v>193</v>
      </c>
    </row>
    <row r="231" spans="1:16" x14ac:dyDescent="0.35">
      <c r="A231">
        <v>19</v>
      </c>
      <c r="B231" t="s">
        <v>193</v>
      </c>
      <c r="C231">
        <v>-2</v>
      </c>
      <c r="D231" t="s">
        <v>193</v>
      </c>
      <c r="E231" t="s">
        <v>193</v>
      </c>
      <c r="F231" t="s">
        <v>193</v>
      </c>
      <c r="G231" t="s">
        <v>193</v>
      </c>
      <c r="H231" t="s">
        <v>193</v>
      </c>
      <c r="I231">
        <v>-5</v>
      </c>
      <c r="J231" t="s">
        <v>193</v>
      </c>
      <c r="K231" t="s">
        <v>193</v>
      </c>
      <c r="L231" t="s">
        <v>193</v>
      </c>
      <c r="M231">
        <v>13.9</v>
      </c>
      <c r="N231" t="s">
        <v>193</v>
      </c>
      <c r="O231" t="s">
        <v>193</v>
      </c>
      <c r="P231" t="s">
        <v>193</v>
      </c>
    </row>
    <row r="232" spans="1:16" x14ac:dyDescent="0.35">
      <c r="A232">
        <v>18</v>
      </c>
      <c r="B232" t="s">
        <v>193</v>
      </c>
      <c r="C232">
        <v>-20</v>
      </c>
      <c r="D232" t="s">
        <v>193</v>
      </c>
      <c r="E232" t="s">
        <v>193</v>
      </c>
      <c r="F232" t="s">
        <v>193</v>
      </c>
      <c r="G232" t="s">
        <v>193</v>
      </c>
      <c r="H232" t="s">
        <v>193</v>
      </c>
      <c r="I232">
        <v>14.406779661016943</v>
      </c>
      <c r="J232" t="s">
        <v>193</v>
      </c>
      <c r="K232" t="s">
        <v>193</v>
      </c>
      <c r="L232" t="s">
        <v>193</v>
      </c>
      <c r="M232">
        <v>17</v>
      </c>
      <c r="N232" t="s">
        <v>193</v>
      </c>
      <c r="O232" t="s">
        <v>193</v>
      </c>
      <c r="P232" t="s">
        <v>193</v>
      </c>
    </row>
    <row r="233" spans="1:16" x14ac:dyDescent="0.35">
      <c r="A233">
        <v>15.5</v>
      </c>
      <c r="B233" t="s">
        <v>193</v>
      </c>
      <c r="C233">
        <v>-2</v>
      </c>
      <c r="D233" t="s">
        <v>193</v>
      </c>
      <c r="E233" t="s">
        <v>193</v>
      </c>
      <c r="F233" t="s">
        <v>193</v>
      </c>
      <c r="G233" t="s">
        <v>193</v>
      </c>
      <c r="H233" t="s">
        <v>193</v>
      </c>
      <c r="I233">
        <v>15.254237288135583</v>
      </c>
      <c r="J233" t="s">
        <v>193</v>
      </c>
      <c r="K233" t="s">
        <v>193</v>
      </c>
      <c r="L233" t="s">
        <v>193</v>
      </c>
      <c r="M233">
        <v>25</v>
      </c>
      <c r="N233" t="s">
        <v>193</v>
      </c>
      <c r="O233" t="s">
        <v>193</v>
      </c>
      <c r="P233" t="s">
        <v>193</v>
      </c>
    </row>
    <row r="234" spans="1:16" x14ac:dyDescent="0.35">
      <c r="A234">
        <v>24</v>
      </c>
      <c r="B234" t="s">
        <v>193</v>
      </c>
      <c r="C234">
        <v>-38</v>
      </c>
      <c r="D234" t="s">
        <v>193</v>
      </c>
      <c r="E234" t="s">
        <v>193</v>
      </c>
      <c r="F234" t="s">
        <v>193</v>
      </c>
      <c r="G234" t="s">
        <v>193</v>
      </c>
      <c r="H234" t="s">
        <v>193</v>
      </c>
      <c r="I234">
        <v>16.379310344827591</v>
      </c>
      <c r="J234" t="s">
        <v>193</v>
      </c>
      <c r="K234" t="s">
        <v>193</v>
      </c>
      <c r="L234" t="s">
        <v>193</v>
      </c>
      <c r="M234" t="s">
        <v>193</v>
      </c>
      <c r="N234" t="s">
        <v>193</v>
      </c>
      <c r="O234" t="s">
        <v>193</v>
      </c>
      <c r="P234" t="s">
        <v>193</v>
      </c>
    </row>
    <row r="235" spans="1:16" x14ac:dyDescent="0.35">
      <c r="A235">
        <v>10</v>
      </c>
      <c r="B235" t="s">
        <v>193</v>
      </c>
      <c r="C235">
        <v>-2</v>
      </c>
      <c r="D235" t="s">
        <v>193</v>
      </c>
      <c r="E235" t="s">
        <v>193</v>
      </c>
      <c r="F235" t="s">
        <v>193</v>
      </c>
      <c r="G235" t="s">
        <v>193</v>
      </c>
      <c r="H235" t="s">
        <v>193</v>
      </c>
      <c r="I235">
        <v>18.103448275862075</v>
      </c>
      <c r="J235" t="s">
        <v>193</v>
      </c>
      <c r="K235" t="s">
        <v>193</v>
      </c>
      <c r="L235" t="s">
        <v>193</v>
      </c>
      <c r="M235" t="s">
        <v>193</v>
      </c>
      <c r="N235" t="s">
        <v>193</v>
      </c>
      <c r="O235" t="s">
        <v>193</v>
      </c>
      <c r="P235" t="s">
        <v>193</v>
      </c>
    </row>
    <row r="236" spans="1:16" x14ac:dyDescent="0.35">
      <c r="A236">
        <v>13.5</v>
      </c>
      <c r="B236" t="s">
        <v>193</v>
      </c>
      <c r="C236">
        <v>-2</v>
      </c>
      <c r="D236" t="s">
        <v>193</v>
      </c>
      <c r="E236" t="s">
        <v>193</v>
      </c>
      <c r="F236" t="s">
        <v>193</v>
      </c>
      <c r="G236" t="s">
        <v>193</v>
      </c>
      <c r="H236" t="s">
        <v>193</v>
      </c>
      <c r="I236">
        <v>23.708818551964413</v>
      </c>
      <c r="J236" t="s">
        <v>193</v>
      </c>
      <c r="K236" t="s">
        <v>193</v>
      </c>
      <c r="L236" t="s">
        <v>193</v>
      </c>
      <c r="M236" t="s">
        <v>193</v>
      </c>
      <c r="N236" t="s">
        <v>193</v>
      </c>
      <c r="O236" t="s">
        <v>193</v>
      </c>
      <c r="P236" t="s">
        <v>193</v>
      </c>
    </row>
    <row r="237" spans="1:16" x14ac:dyDescent="0.35">
      <c r="A237">
        <v>40</v>
      </c>
      <c r="B237" t="s">
        <v>193</v>
      </c>
      <c r="C237">
        <v>-2</v>
      </c>
      <c r="D237" t="s">
        <v>193</v>
      </c>
      <c r="E237" t="s">
        <v>193</v>
      </c>
      <c r="F237" t="s">
        <v>193</v>
      </c>
      <c r="G237" t="s">
        <v>193</v>
      </c>
      <c r="H237" t="s">
        <v>193</v>
      </c>
      <c r="I237">
        <v>-21.449909285211564</v>
      </c>
      <c r="J237" t="s">
        <v>193</v>
      </c>
      <c r="K237" t="s">
        <v>193</v>
      </c>
      <c r="L237" t="s">
        <v>193</v>
      </c>
      <c r="M237" t="s">
        <v>193</v>
      </c>
      <c r="N237" t="s">
        <v>193</v>
      </c>
      <c r="O237" t="s">
        <v>193</v>
      </c>
      <c r="P237" t="s">
        <v>193</v>
      </c>
    </row>
    <row r="238" spans="1:16" x14ac:dyDescent="0.35">
      <c r="A238">
        <v>55</v>
      </c>
      <c r="B238" t="s">
        <v>193</v>
      </c>
      <c r="C238">
        <v>-17.647058823529413</v>
      </c>
      <c r="D238" t="s">
        <v>193</v>
      </c>
      <c r="E238" t="s">
        <v>193</v>
      </c>
      <c r="F238" t="s">
        <v>193</v>
      </c>
      <c r="G238" t="s">
        <v>193</v>
      </c>
      <c r="H238" t="s">
        <v>193</v>
      </c>
      <c r="I238">
        <v>-2.5143928234729227</v>
      </c>
      <c r="J238" t="s">
        <v>193</v>
      </c>
      <c r="K238" t="s">
        <v>193</v>
      </c>
      <c r="L238" t="s">
        <v>193</v>
      </c>
      <c r="M238" t="s">
        <v>193</v>
      </c>
      <c r="N238" t="s">
        <v>193</v>
      </c>
      <c r="O238" t="s">
        <v>193</v>
      </c>
      <c r="P238" t="s">
        <v>193</v>
      </c>
    </row>
    <row r="239" spans="1:16" x14ac:dyDescent="0.35">
      <c r="A239">
        <v>44</v>
      </c>
      <c r="B239" t="s">
        <v>193</v>
      </c>
      <c r="C239">
        <v>-15.5</v>
      </c>
      <c r="D239" t="s">
        <v>193</v>
      </c>
      <c r="E239" t="s">
        <v>193</v>
      </c>
      <c r="F239" t="s">
        <v>193</v>
      </c>
      <c r="G239" t="s">
        <v>193</v>
      </c>
      <c r="H239" t="s">
        <v>193</v>
      </c>
      <c r="I239">
        <v>-12.542636091192078</v>
      </c>
      <c r="J239" t="s">
        <v>193</v>
      </c>
      <c r="K239" t="s">
        <v>193</v>
      </c>
      <c r="L239" t="s">
        <v>193</v>
      </c>
      <c r="M239" t="s">
        <v>193</v>
      </c>
      <c r="N239" t="s">
        <v>193</v>
      </c>
      <c r="O239" t="s">
        <v>193</v>
      </c>
      <c r="P239" t="s">
        <v>193</v>
      </c>
    </row>
    <row r="240" spans="1:16" x14ac:dyDescent="0.35">
      <c r="A240">
        <v>45.5</v>
      </c>
      <c r="B240" t="s">
        <v>193</v>
      </c>
      <c r="C240">
        <v>-4.8</v>
      </c>
      <c r="D240" t="s">
        <v>193</v>
      </c>
      <c r="E240" t="s">
        <v>193</v>
      </c>
      <c r="F240" t="s">
        <v>193</v>
      </c>
      <c r="G240" t="s">
        <v>193</v>
      </c>
      <c r="H240" t="s">
        <v>193</v>
      </c>
      <c r="I240">
        <v>32.036358993679293</v>
      </c>
      <c r="J240" t="s">
        <v>193</v>
      </c>
      <c r="K240" t="s">
        <v>193</v>
      </c>
      <c r="L240" t="s">
        <v>193</v>
      </c>
      <c r="M240" t="s">
        <v>193</v>
      </c>
      <c r="N240" t="s">
        <v>193</v>
      </c>
      <c r="O240" t="s">
        <v>193</v>
      </c>
      <c r="P240" t="s">
        <v>193</v>
      </c>
    </row>
    <row r="241" spans="1:16" x14ac:dyDescent="0.35">
      <c r="A241">
        <v>62</v>
      </c>
      <c r="B241" t="s">
        <v>193</v>
      </c>
      <c r="C241">
        <v>6</v>
      </c>
      <c r="D241" t="s">
        <v>193</v>
      </c>
      <c r="E241" t="s">
        <v>193</v>
      </c>
      <c r="F241" t="s">
        <v>193</v>
      </c>
      <c r="G241" t="s">
        <v>193</v>
      </c>
      <c r="H241" t="s">
        <v>193</v>
      </c>
      <c r="I241">
        <v>-3.190705820023608</v>
      </c>
      <c r="J241" t="s">
        <v>193</v>
      </c>
      <c r="K241" t="s">
        <v>193</v>
      </c>
      <c r="L241" t="s">
        <v>193</v>
      </c>
      <c r="M241" t="s">
        <v>193</v>
      </c>
      <c r="N241" t="s">
        <v>193</v>
      </c>
      <c r="O241" t="s">
        <v>193</v>
      </c>
      <c r="P241" t="s">
        <v>193</v>
      </c>
    </row>
    <row r="242" spans="1:16" x14ac:dyDescent="0.35">
      <c r="A242">
        <v>36</v>
      </c>
      <c r="B242" t="s">
        <v>193</v>
      </c>
      <c r="C242">
        <v>0.5</v>
      </c>
      <c r="D242" t="s">
        <v>193</v>
      </c>
      <c r="E242" t="s">
        <v>193</v>
      </c>
      <c r="F242" t="s">
        <v>193</v>
      </c>
      <c r="G242" t="s">
        <v>193</v>
      </c>
      <c r="H242" t="s">
        <v>193</v>
      </c>
      <c r="I242">
        <v>13.942209286008127</v>
      </c>
      <c r="J242" t="s">
        <v>193</v>
      </c>
      <c r="K242" t="s">
        <v>193</v>
      </c>
      <c r="L242" t="s">
        <v>193</v>
      </c>
      <c r="M242" t="s">
        <v>193</v>
      </c>
      <c r="N242" t="s">
        <v>193</v>
      </c>
      <c r="O242" t="s">
        <v>193</v>
      </c>
      <c r="P242" t="s">
        <v>193</v>
      </c>
    </row>
    <row r="243" spans="1:16" x14ac:dyDescent="0.35">
      <c r="A243">
        <v>11</v>
      </c>
      <c r="B243" t="s">
        <v>193</v>
      </c>
      <c r="C243">
        <v>-6</v>
      </c>
      <c r="D243" t="s">
        <v>193</v>
      </c>
      <c r="E243" t="s">
        <v>193</v>
      </c>
      <c r="F243" t="s">
        <v>193</v>
      </c>
      <c r="G243" t="s">
        <v>193</v>
      </c>
      <c r="H243" t="s">
        <v>193</v>
      </c>
      <c r="I243">
        <v>5.5034847198526506</v>
      </c>
      <c r="J243" t="s">
        <v>193</v>
      </c>
      <c r="K243" t="s">
        <v>193</v>
      </c>
      <c r="L243" t="s">
        <v>193</v>
      </c>
      <c r="M243" t="s">
        <v>193</v>
      </c>
      <c r="N243" t="s">
        <v>193</v>
      </c>
      <c r="O243" t="s">
        <v>193</v>
      </c>
      <c r="P243" t="s">
        <v>193</v>
      </c>
    </row>
    <row r="244" spans="1:16" x14ac:dyDescent="0.35">
      <c r="A244">
        <v>26</v>
      </c>
      <c r="B244" t="s">
        <v>193</v>
      </c>
      <c r="C244">
        <v>8</v>
      </c>
      <c r="D244" t="s">
        <v>193</v>
      </c>
      <c r="E244" t="s">
        <v>193</v>
      </c>
      <c r="F244" t="s">
        <v>193</v>
      </c>
      <c r="G244" t="s">
        <v>193</v>
      </c>
      <c r="H244" t="s">
        <v>193</v>
      </c>
      <c r="I244">
        <v>13.112745098039232</v>
      </c>
      <c r="J244" t="s">
        <v>193</v>
      </c>
      <c r="K244" t="s">
        <v>193</v>
      </c>
      <c r="L244" t="s">
        <v>193</v>
      </c>
      <c r="M244" t="s">
        <v>193</v>
      </c>
      <c r="N244" t="s">
        <v>193</v>
      </c>
      <c r="O244" t="s">
        <v>193</v>
      </c>
      <c r="P244" t="s">
        <v>193</v>
      </c>
    </row>
    <row r="245" spans="1:16" x14ac:dyDescent="0.35">
      <c r="A245">
        <v>22.5</v>
      </c>
      <c r="B245" t="s">
        <v>193</v>
      </c>
      <c r="C245">
        <v>13</v>
      </c>
      <c r="D245" t="s">
        <v>193</v>
      </c>
      <c r="E245" t="s">
        <v>193</v>
      </c>
      <c r="F245" t="s">
        <v>193</v>
      </c>
      <c r="G245" t="s">
        <v>193</v>
      </c>
      <c r="H245" t="s">
        <v>193</v>
      </c>
      <c r="I245">
        <v>0.49019607843137553</v>
      </c>
      <c r="J245" t="s">
        <v>193</v>
      </c>
      <c r="K245" t="s">
        <v>193</v>
      </c>
      <c r="L245" t="s">
        <v>193</v>
      </c>
      <c r="M245" t="s">
        <v>193</v>
      </c>
      <c r="N245" t="s">
        <v>193</v>
      </c>
      <c r="O245" t="s">
        <v>193</v>
      </c>
      <c r="P245" t="s">
        <v>193</v>
      </c>
    </row>
    <row r="246" spans="1:16" x14ac:dyDescent="0.35">
      <c r="A246">
        <v>34</v>
      </c>
      <c r="B246" t="s">
        <v>193</v>
      </c>
      <c r="C246">
        <v>21</v>
      </c>
      <c r="D246" t="s">
        <v>193</v>
      </c>
      <c r="E246" t="s">
        <v>193</v>
      </c>
      <c r="F246" t="s">
        <v>193</v>
      </c>
      <c r="G246" t="s">
        <v>193</v>
      </c>
      <c r="H246" t="s">
        <v>193</v>
      </c>
      <c r="I246">
        <v>-60.677966101694928</v>
      </c>
      <c r="J246" t="s">
        <v>193</v>
      </c>
      <c r="K246" t="s">
        <v>193</v>
      </c>
      <c r="L246" t="s">
        <v>193</v>
      </c>
      <c r="M246" t="s">
        <v>193</v>
      </c>
      <c r="N246" t="s">
        <v>193</v>
      </c>
      <c r="O246" t="s">
        <v>193</v>
      </c>
      <c r="P246" t="s">
        <v>193</v>
      </c>
    </row>
    <row r="247" spans="1:16" x14ac:dyDescent="0.35">
      <c r="A247">
        <v>35</v>
      </c>
      <c r="B247" t="s">
        <v>193</v>
      </c>
      <c r="C247">
        <v>9</v>
      </c>
      <c r="D247" t="s">
        <v>193</v>
      </c>
      <c r="E247" t="s">
        <v>193</v>
      </c>
      <c r="F247" t="s">
        <v>193</v>
      </c>
      <c r="G247" t="s">
        <v>193</v>
      </c>
      <c r="H247" t="s">
        <v>193</v>
      </c>
      <c r="I247">
        <v>-24.573055028462989</v>
      </c>
      <c r="J247" t="s">
        <v>193</v>
      </c>
      <c r="K247" t="s">
        <v>193</v>
      </c>
      <c r="L247" t="s">
        <v>193</v>
      </c>
      <c r="M247" t="s">
        <v>193</v>
      </c>
      <c r="N247" t="s">
        <v>193</v>
      </c>
      <c r="O247" t="s">
        <v>193</v>
      </c>
      <c r="P247" t="s">
        <v>193</v>
      </c>
    </row>
    <row r="248" spans="1:16" x14ac:dyDescent="0.35">
      <c r="A248">
        <v>10</v>
      </c>
      <c r="B248" t="s">
        <v>193</v>
      </c>
      <c r="C248">
        <v>13</v>
      </c>
      <c r="D248" t="s">
        <v>193</v>
      </c>
      <c r="E248" t="s">
        <v>193</v>
      </c>
      <c r="F248" t="s">
        <v>193</v>
      </c>
      <c r="G248" t="s">
        <v>193</v>
      </c>
      <c r="H248" t="s">
        <v>193</v>
      </c>
      <c r="I248">
        <v>-25.042881646655228</v>
      </c>
      <c r="J248" t="s">
        <v>193</v>
      </c>
      <c r="K248" t="s">
        <v>193</v>
      </c>
      <c r="L248" t="s">
        <v>193</v>
      </c>
      <c r="M248" t="s">
        <v>193</v>
      </c>
      <c r="N248" t="s">
        <v>193</v>
      </c>
      <c r="O248" t="s">
        <v>193</v>
      </c>
      <c r="P248" t="s">
        <v>193</v>
      </c>
    </row>
    <row r="249" spans="1:16" x14ac:dyDescent="0.35">
      <c r="A249">
        <v>8.5</v>
      </c>
      <c r="B249" t="s">
        <v>193</v>
      </c>
      <c r="C249">
        <v>16.5</v>
      </c>
      <c r="D249" t="s">
        <v>193</v>
      </c>
      <c r="E249" t="s">
        <v>193</v>
      </c>
      <c r="F249" t="s">
        <v>193</v>
      </c>
      <c r="G249" t="s">
        <v>193</v>
      </c>
      <c r="H249" t="s">
        <v>193</v>
      </c>
      <c r="I249">
        <v>-14.067796610169491</v>
      </c>
      <c r="J249" t="s">
        <v>193</v>
      </c>
      <c r="K249" t="s">
        <v>193</v>
      </c>
      <c r="L249" t="s">
        <v>193</v>
      </c>
      <c r="M249" t="s">
        <v>193</v>
      </c>
      <c r="N249" t="s">
        <v>193</v>
      </c>
      <c r="O249" t="s">
        <v>193</v>
      </c>
      <c r="P249" t="s">
        <v>193</v>
      </c>
    </row>
    <row r="250" spans="1:16" x14ac:dyDescent="0.35">
      <c r="A250">
        <v>6</v>
      </c>
      <c r="B250" t="s">
        <v>193</v>
      </c>
      <c r="C250">
        <v>6</v>
      </c>
      <c r="D250" t="s">
        <v>193</v>
      </c>
      <c r="E250" t="s">
        <v>193</v>
      </c>
      <c r="F250" t="s">
        <v>193</v>
      </c>
      <c r="G250" t="s">
        <v>193</v>
      </c>
      <c r="H250" t="s">
        <v>193</v>
      </c>
      <c r="I250">
        <v>-7.3055028462998068</v>
      </c>
      <c r="J250" t="s">
        <v>193</v>
      </c>
      <c r="K250" t="s">
        <v>193</v>
      </c>
      <c r="L250" t="s">
        <v>193</v>
      </c>
      <c r="M250" t="s">
        <v>193</v>
      </c>
      <c r="N250" t="s">
        <v>193</v>
      </c>
      <c r="O250" t="s">
        <v>193</v>
      </c>
      <c r="P250" t="s">
        <v>193</v>
      </c>
    </row>
    <row r="251" spans="1:16" x14ac:dyDescent="0.35">
      <c r="A251">
        <v>7</v>
      </c>
      <c r="B251" t="s">
        <v>193</v>
      </c>
      <c r="C251">
        <v>8</v>
      </c>
      <c r="D251" t="s">
        <v>193</v>
      </c>
      <c r="E251" t="s">
        <v>193</v>
      </c>
      <c r="F251" t="s">
        <v>193</v>
      </c>
      <c r="G251" t="s">
        <v>193</v>
      </c>
      <c r="H251" t="s">
        <v>193</v>
      </c>
      <c r="I251">
        <v>-12.435677530017147</v>
      </c>
      <c r="J251" t="s">
        <v>193</v>
      </c>
      <c r="K251" t="s">
        <v>193</v>
      </c>
      <c r="L251" t="s">
        <v>193</v>
      </c>
      <c r="M251" t="s">
        <v>193</v>
      </c>
      <c r="N251" t="s">
        <v>193</v>
      </c>
      <c r="O251" t="s">
        <v>193</v>
      </c>
      <c r="P251" t="s">
        <v>193</v>
      </c>
    </row>
    <row r="252" spans="1:16" x14ac:dyDescent="0.35">
      <c r="A252">
        <v>23.5</v>
      </c>
      <c r="B252" t="s">
        <v>193</v>
      </c>
      <c r="C252">
        <v>9.5</v>
      </c>
      <c r="D252" t="s">
        <v>193</v>
      </c>
      <c r="E252" t="s">
        <v>193</v>
      </c>
      <c r="F252" t="s">
        <v>193</v>
      </c>
      <c r="G252" t="s">
        <v>193</v>
      </c>
      <c r="H252" t="s">
        <v>193</v>
      </c>
      <c r="I252">
        <v>65.593220338983045</v>
      </c>
      <c r="J252" t="s">
        <v>193</v>
      </c>
      <c r="K252" t="s">
        <v>193</v>
      </c>
      <c r="L252" t="s">
        <v>193</v>
      </c>
      <c r="M252" t="s">
        <v>193</v>
      </c>
      <c r="N252" t="s">
        <v>193</v>
      </c>
      <c r="O252" t="s">
        <v>193</v>
      </c>
      <c r="P252" t="s">
        <v>193</v>
      </c>
    </row>
    <row r="253" spans="1:16" x14ac:dyDescent="0.35">
      <c r="A253">
        <v>35.012210012210019</v>
      </c>
      <c r="B253" t="s">
        <v>193</v>
      </c>
      <c r="C253">
        <v>7.5</v>
      </c>
      <c r="D253" t="s">
        <v>193</v>
      </c>
      <c r="E253" t="s">
        <v>193</v>
      </c>
      <c r="F253" t="s">
        <v>193</v>
      </c>
      <c r="G253" t="s">
        <v>193</v>
      </c>
      <c r="H253" t="s">
        <v>193</v>
      </c>
      <c r="I253">
        <v>12.049335863377623</v>
      </c>
      <c r="J253" t="s">
        <v>193</v>
      </c>
      <c r="K253" t="s">
        <v>193</v>
      </c>
      <c r="L253" t="s">
        <v>193</v>
      </c>
      <c r="M253" t="s">
        <v>193</v>
      </c>
      <c r="N253" t="s">
        <v>193</v>
      </c>
      <c r="O253" t="s">
        <v>193</v>
      </c>
      <c r="P253" t="s">
        <v>193</v>
      </c>
    </row>
    <row r="254" spans="1:16" x14ac:dyDescent="0.35">
      <c r="A254">
        <v>42.857142857142861</v>
      </c>
      <c r="B254" t="s">
        <v>193</v>
      </c>
      <c r="C254">
        <v>11</v>
      </c>
      <c r="D254" t="s">
        <v>193</v>
      </c>
      <c r="E254" t="s">
        <v>193</v>
      </c>
      <c r="F254" t="s">
        <v>193</v>
      </c>
      <c r="G254" t="s">
        <v>193</v>
      </c>
      <c r="H254" t="s">
        <v>193</v>
      </c>
      <c r="I254">
        <v>3.0017152658662063</v>
      </c>
      <c r="J254" t="s">
        <v>193</v>
      </c>
      <c r="K254" t="s">
        <v>193</v>
      </c>
      <c r="L254" t="s">
        <v>193</v>
      </c>
      <c r="M254" t="s">
        <v>193</v>
      </c>
      <c r="N254" t="s">
        <v>193</v>
      </c>
      <c r="O254" t="s">
        <v>193</v>
      </c>
      <c r="P254" t="s">
        <v>193</v>
      </c>
    </row>
    <row r="255" spans="1:16" x14ac:dyDescent="0.35">
      <c r="A255">
        <v>2.5862068965517304</v>
      </c>
      <c r="B255" t="s">
        <v>193</v>
      </c>
      <c r="C255">
        <v>13.5</v>
      </c>
      <c r="D255" t="s">
        <v>193</v>
      </c>
      <c r="E255" t="s">
        <v>193</v>
      </c>
      <c r="F255" t="s">
        <v>193</v>
      </c>
      <c r="G255" t="s">
        <v>193</v>
      </c>
      <c r="H255" t="s">
        <v>193</v>
      </c>
      <c r="I255">
        <v>88.813559322033896</v>
      </c>
      <c r="J255" t="s">
        <v>193</v>
      </c>
      <c r="K255" t="s">
        <v>193</v>
      </c>
      <c r="L255" t="s">
        <v>193</v>
      </c>
      <c r="M255" t="s">
        <v>193</v>
      </c>
      <c r="N255" t="s">
        <v>193</v>
      </c>
      <c r="O255" t="s">
        <v>193</v>
      </c>
      <c r="P255" t="s">
        <v>193</v>
      </c>
    </row>
    <row r="256" spans="1:16" x14ac:dyDescent="0.35">
      <c r="A256">
        <v>2</v>
      </c>
      <c r="B256" t="s">
        <v>193</v>
      </c>
      <c r="C256">
        <v>9</v>
      </c>
      <c r="D256" t="s">
        <v>193</v>
      </c>
      <c r="E256" t="s">
        <v>193</v>
      </c>
      <c r="F256" t="s">
        <v>193</v>
      </c>
      <c r="G256" t="s">
        <v>193</v>
      </c>
      <c r="H256" t="s">
        <v>193</v>
      </c>
      <c r="I256">
        <v>14.61100569259963</v>
      </c>
      <c r="J256" t="s">
        <v>193</v>
      </c>
      <c r="K256" t="s">
        <v>193</v>
      </c>
      <c r="L256" t="s">
        <v>193</v>
      </c>
      <c r="M256" t="s">
        <v>193</v>
      </c>
      <c r="N256" t="s">
        <v>193</v>
      </c>
      <c r="O256" t="s">
        <v>193</v>
      </c>
      <c r="P256" t="s">
        <v>193</v>
      </c>
    </row>
    <row r="257" spans="1:16" x14ac:dyDescent="0.35">
      <c r="A257">
        <v>2</v>
      </c>
      <c r="B257" t="s">
        <v>193</v>
      </c>
      <c r="C257">
        <v>13.5</v>
      </c>
      <c r="D257" t="s">
        <v>193</v>
      </c>
      <c r="E257" t="s">
        <v>193</v>
      </c>
      <c r="F257" t="s">
        <v>193</v>
      </c>
      <c r="G257" t="s">
        <v>193</v>
      </c>
      <c r="H257" t="s">
        <v>193</v>
      </c>
      <c r="I257">
        <v>3.6020583190394508</v>
      </c>
      <c r="J257" t="s">
        <v>193</v>
      </c>
      <c r="K257" t="s">
        <v>193</v>
      </c>
      <c r="L257" t="s">
        <v>193</v>
      </c>
      <c r="M257" t="s">
        <v>193</v>
      </c>
      <c r="N257" t="s">
        <v>193</v>
      </c>
      <c r="O257" t="s">
        <v>193</v>
      </c>
      <c r="P257" t="s">
        <v>193</v>
      </c>
    </row>
    <row r="258" spans="1:16" x14ac:dyDescent="0.35">
      <c r="A258">
        <v>-4.5</v>
      </c>
      <c r="B258" t="s">
        <v>193</v>
      </c>
      <c r="C258">
        <v>17</v>
      </c>
      <c r="D258" t="s">
        <v>193</v>
      </c>
      <c r="E258" t="s">
        <v>193</v>
      </c>
      <c r="F258" t="s">
        <v>193</v>
      </c>
      <c r="G258" t="s">
        <v>193</v>
      </c>
      <c r="H258" t="s">
        <v>193</v>
      </c>
      <c r="I258">
        <v>-15.932203389830516</v>
      </c>
      <c r="J258" t="s">
        <v>193</v>
      </c>
      <c r="K258" t="s">
        <v>193</v>
      </c>
      <c r="L258" t="s">
        <v>193</v>
      </c>
      <c r="M258" t="s">
        <v>193</v>
      </c>
      <c r="N258" t="s">
        <v>193</v>
      </c>
      <c r="O258" t="s">
        <v>193</v>
      </c>
      <c r="P258" t="s">
        <v>193</v>
      </c>
    </row>
    <row r="259" spans="1:16" x14ac:dyDescent="0.35">
      <c r="A259">
        <v>-1.5</v>
      </c>
      <c r="B259" t="s">
        <v>193</v>
      </c>
      <c r="C259">
        <v>9.5</v>
      </c>
      <c r="D259" t="s">
        <v>193</v>
      </c>
      <c r="E259" t="s">
        <v>193</v>
      </c>
      <c r="F259" t="s">
        <v>193</v>
      </c>
      <c r="G259" t="s">
        <v>193</v>
      </c>
      <c r="H259" t="s">
        <v>193</v>
      </c>
      <c r="I259">
        <v>10.436432637571173</v>
      </c>
      <c r="J259" t="s">
        <v>193</v>
      </c>
      <c r="K259" t="s">
        <v>193</v>
      </c>
      <c r="L259" t="s">
        <v>193</v>
      </c>
      <c r="M259" t="s">
        <v>193</v>
      </c>
      <c r="N259" t="s">
        <v>193</v>
      </c>
      <c r="O259" t="s">
        <v>193</v>
      </c>
      <c r="P259" t="s">
        <v>193</v>
      </c>
    </row>
    <row r="260" spans="1:16" x14ac:dyDescent="0.35">
      <c r="A260">
        <v>-4</v>
      </c>
      <c r="B260" t="s">
        <v>193</v>
      </c>
      <c r="C260">
        <v>13.5</v>
      </c>
      <c r="D260" t="s">
        <v>193</v>
      </c>
      <c r="E260" t="s">
        <v>193</v>
      </c>
      <c r="F260" t="s">
        <v>193</v>
      </c>
      <c r="G260" t="s">
        <v>193</v>
      </c>
      <c r="H260" t="s">
        <v>193</v>
      </c>
      <c r="I260">
        <v>4.4596912521440792</v>
      </c>
      <c r="J260" t="s">
        <v>193</v>
      </c>
      <c r="K260" t="s">
        <v>193</v>
      </c>
      <c r="L260" t="s">
        <v>193</v>
      </c>
      <c r="M260" t="s">
        <v>193</v>
      </c>
      <c r="N260" t="s">
        <v>193</v>
      </c>
      <c r="O260" t="s">
        <v>193</v>
      </c>
      <c r="P260" t="s">
        <v>193</v>
      </c>
    </row>
    <row r="261" spans="1:16" x14ac:dyDescent="0.35">
      <c r="A261">
        <v>-8</v>
      </c>
      <c r="B261" t="s">
        <v>193</v>
      </c>
      <c r="C261">
        <v>13.5</v>
      </c>
      <c r="D261" t="s">
        <v>193</v>
      </c>
      <c r="E261" t="s">
        <v>193</v>
      </c>
      <c r="F261" t="s">
        <v>193</v>
      </c>
      <c r="G261" t="s">
        <v>193</v>
      </c>
      <c r="H261" t="s">
        <v>193</v>
      </c>
      <c r="I261">
        <v>7.5</v>
      </c>
      <c r="J261" t="s">
        <v>193</v>
      </c>
      <c r="K261" t="s">
        <v>193</v>
      </c>
      <c r="L261" t="s">
        <v>193</v>
      </c>
      <c r="M261" t="s">
        <v>193</v>
      </c>
      <c r="N261" t="s">
        <v>193</v>
      </c>
      <c r="O261" t="s">
        <v>193</v>
      </c>
      <c r="P261" t="s">
        <v>193</v>
      </c>
    </row>
    <row r="262" spans="1:16" x14ac:dyDescent="0.35">
      <c r="A262">
        <v>-6</v>
      </c>
      <c r="B262" t="s">
        <v>193</v>
      </c>
      <c r="C262">
        <v>-22.7</v>
      </c>
      <c r="D262" t="s">
        <v>193</v>
      </c>
      <c r="E262" t="s">
        <v>193</v>
      </c>
      <c r="F262" t="s">
        <v>193</v>
      </c>
      <c r="G262" t="s">
        <v>193</v>
      </c>
      <c r="H262" t="s">
        <v>193</v>
      </c>
      <c r="I262">
        <v>12.5</v>
      </c>
      <c r="J262" t="s">
        <v>193</v>
      </c>
      <c r="K262" t="s">
        <v>193</v>
      </c>
      <c r="L262" t="s">
        <v>193</v>
      </c>
      <c r="M262" t="s">
        <v>193</v>
      </c>
      <c r="N262" t="s">
        <v>193</v>
      </c>
      <c r="O262" t="s">
        <v>193</v>
      </c>
      <c r="P262" t="s">
        <v>193</v>
      </c>
    </row>
    <row r="263" spans="1:16" x14ac:dyDescent="0.35">
      <c r="A263">
        <v>-5.5</v>
      </c>
      <c r="B263" t="s">
        <v>193</v>
      </c>
      <c r="C263">
        <v>-30.1</v>
      </c>
      <c r="D263" t="s">
        <v>193</v>
      </c>
      <c r="E263" t="s">
        <v>193</v>
      </c>
      <c r="F263" t="s">
        <v>193</v>
      </c>
      <c r="G263" t="s">
        <v>193</v>
      </c>
      <c r="H263" t="s">
        <v>193</v>
      </c>
      <c r="I263">
        <v>68.715888485400995</v>
      </c>
      <c r="J263" t="s">
        <v>193</v>
      </c>
      <c r="K263" t="s">
        <v>193</v>
      </c>
      <c r="L263" t="s">
        <v>193</v>
      </c>
      <c r="M263" t="s">
        <v>193</v>
      </c>
      <c r="N263" t="s">
        <v>193</v>
      </c>
      <c r="O263" t="s">
        <v>193</v>
      </c>
      <c r="P263" t="s">
        <v>193</v>
      </c>
    </row>
    <row r="264" spans="1:16" x14ac:dyDescent="0.35">
      <c r="A264">
        <v>-6</v>
      </c>
      <c r="B264" t="s">
        <v>193</v>
      </c>
      <c r="C264">
        <v>22.222222222222221</v>
      </c>
      <c r="D264" t="s">
        <v>193</v>
      </c>
      <c r="E264" t="s">
        <v>193</v>
      </c>
      <c r="F264" t="s">
        <v>193</v>
      </c>
      <c r="G264" t="s">
        <v>193</v>
      </c>
      <c r="H264" t="s">
        <v>193</v>
      </c>
      <c r="I264">
        <v>13.417696878257399</v>
      </c>
      <c r="J264" t="s">
        <v>193</v>
      </c>
      <c r="K264" t="s">
        <v>193</v>
      </c>
      <c r="L264" t="s">
        <v>193</v>
      </c>
      <c r="M264" t="s">
        <v>193</v>
      </c>
      <c r="N264" t="s">
        <v>193</v>
      </c>
      <c r="O264" t="s">
        <v>193</v>
      </c>
      <c r="P264" t="s">
        <v>193</v>
      </c>
    </row>
    <row r="265" spans="1:16" x14ac:dyDescent="0.35">
      <c r="A265">
        <v>-7</v>
      </c>
      <c r="B265" t="s">
        <v>193</v>
      </c>
      <c r="C265">
        <v>-21.373223297048028</v>
      </c>
      <c r="D265" t="s">
        <v>193</v>
      </c>
      <c r="E265" t="s">
        <v>193</v>
      </c>
      <c r="F265" t="s">
        <v>193</v>
      </c>
      <c r="G265" t="s">
        <v>193</v>
      </c>
      <c r="H265" t="s">
        <v>193</v>
      </c>
      <c r="I265">
        <v>95.928116497140749</v>
      </c>
      <c r="J265" t="s">
        <v>193</v>
      </c>
      <c r="K265" t="s">
        <v>193</v>
      </c>
      <c r="L265" t="s">
        <v>193</v>
      </c>
      <c r="M265" t="s">
        <v>193</v>
      </c>
      <c r="N265" t="s">
        <v>193</v>
      </c>
      <c r="O265" t="s">
        <v>193</v>
      </c>
      <c r="P265" t="s">
        <v>193</v>
      </c>
    </row>
    <row r="266" spans="1:16" x14ac:dyDescent="0.35">
      <c r="A266">
        <v>-7</v>
      </c>
      <c r="B266" t="s">
        <v>193</v>
      </c>
      <c r="C266">
        <v>34.553247323133412</v>
      </c>
      <c r="D266" t="s">
        <v>193</v>
      </c>
      <c r="E266" t="s">
        <v>193</v>
      </c>
      <c r="F266" t="s">
        <v>193</v>
      </c>
      <c r="G266" t="s">
        <v>193</v>
      </c>
      <c r="H266" t="s">
        <v>193</v>
      </c>
      <c r="I266">
        <v>21.858276855289787</v>
      </c>
      <c r="J266" t="s">
        <v>193</v>
      </c>
      <c r="K266" t="s">
        <v>193</v>
      </c>
      <c r="L266" t="s">
        <v>193</v>
      </c>
      <c r="M266" t="s">
        <v>193</v>
      </c>
      <c r="N266" t="s">
        <v>193</v>
      </c>
      <c r="O266" t="s">
        <v>193</v>
      </c>
      <c r="P266" t="s">
        <v>193</v>
      </c>
    </row>
    <row r="267" spans="1:16" x14ac:dyDescent="0.35">
      <c r="A267">
        <v>-6</v>
      </c>
      <c r="B267" t="s">
        <v>193</v>
      </c>
      <c r="C267">
        <v>-20.691108393271904</v>
      </c>
      <c r="D267" t="s">
        <v>193</v>
      </c>
      <c r="E267" t="s">
        <v>193</v>
      </c>
      <c r="F267" t="s">
        <v>193</v>
      </c>
      <c r="G267" t="s">
        <v>193</v>
      </c>
      <c r="H267" t="s">
        <v>193</v>
      </c>
      <c r="I267">
        <v>27.158480105863831</v>
      </c>
      <c r="J267" t="s">
        <v>193</v>
      </c>
      <c r="K267" t="s">
        <v>193</v>
      </c>
      <c r="L267" t="s">
        <v>193</v>
      </c>
      <c r="M267" t="s">
        <v>193</v>
      </c>
      <c r="N267" t="s">
        <v>193</v>
      </c>
      <c r="O267" t="s">
        <v>193</v>
      </c>
      <c r="P267" t="s">
        <v>193</v>
      </c>
    </row>
    <row r="268" spans="1:16" x14ac:dyDescent="0.35">
      <c r="A268">
        <v>-4</v>
      </c>
      <c r="B268" t="s">
        <v>193</v>
      </c>
      <c r="C268">
        <v>36.727542887431305</v>
      </c>
      <c r="D268" t="s">
        <v>193</v>
      </c>
      <c r="E268" t="s">
        <v>193</v>
      </c>
      <c r="F268" t="s">
        <v>193</v>
      </c>
      <c r="G268" t="s">
        <v>193</v>
      </c>
      <c r="H268" t="s">
        <v>193</v>
      </c>
      <c r="I268">
        <v>36.763295171391448</v>
      </c>
      <c r="J268" t="s">
        <v>193</v>
      </c>
      <c r="K268" t="s">
        <v>193</v>
      </c>
      <c r="L268" t="s">
        <v>193</v>
      </c>
      <c r="M268" t="s">
        <v>193</v>
      </c>
      <c r="N268" t="s">
        <v>193</v>
      </c>
      <c r="O268" t="s">
        <v>193</v>
      </c>
      <c r="P268" t="s">
        <v>193</v>
      </c>
    </row>
    <row r="269" spans="1:16" x14ac:dyDescent="0.35">
      <c r="A269">
        <v>-3.5</v>
      </c>
      <c r="B269" t="s">
        <v>193</v>
      </c>
      <c r="C269">
        <v>-25.970547408072026</v>
      </c>
      <c r="D269" t="s">
        <v>193</v>
      </c>
      <c r="E269" t="s">
        <v>193</v>
      </c>
      <c r="F269" t="s">
        <v>193</v>
      </c>
      <c r="G269" t="s">
        <v>193</v>
      </c>
      <c r="H269" t="s">
        <v>193</v>
      </c>
      <c r="I269">
        <v>206.65785508282065</v>
      </c>
      <c r="J269" t="s">
        <v>193</v>
      </c>
      <c r="K269" t="s">
        <v>193</v>
      </c>
      <c r="L269" t="s">
        <v>193</v>
      </c>
      <c r="M269" t="s">
        <v>193</v>
      </c>
      <c r="N269" t="s">
        <v>193</v>
      </c>
      <c r="O269" t="s">
        <v>193</v>
      </c>
      <c r="P269" t="s">
        <v>193</v>
      </c>
    </row>
    <row r="270" spans="1:16" x14ac:dyDescent="0.35">
      <c r="A270">
        <v>-1</v>
      </c>
      <c r="B270" t="s">
        <v>193</v>
      </c>
      <c r="C270">
        <v>29.808855763110166</v>
      </c>
      <c r="D270" t="s">
        <v>193</v>
      </c>
      <c r="E270" t="s">
        <v>193</v>
      </c>
      <c r="F270" t="s">
        <v>193</v>
      </c>
      <c r="G270" t="s">
        <v>193</v>
      </c>
      <c r="H270" t="s">
        <v>193</v>
      </c>
      <c r="I270">
        <v>15.5</v>
      </c>
      <c r="J270" t="s">
        <v>193</v>
      </c>
      <c r="K270" t="s">
        <v>193</v>
      </c>
      <c r="L270" t="s">
        <v>193</v>
      </c>
      <c r="M270" t="s">
        <v>193</v>
      </c>
      <c r="N270" t="s">
        <v>193</v>
      </c>
      <c r="O270" t="s">
        <v>193</v>
      </c>
      <c r="P270" t="s">
        <v>193</v>
      </c>
    </row>
    <row r="271" spans="1:16" x14ac:dyDescent="0.35">
      <c r="A271">
        <v>-1.5</v>
      </c>
      <c r="B271" t="s">
        <v>193</v>
      </c>
      <c r="C271">
        <v>-28.56692872333727</v>
      </c>
      <c r="D271" t="s">
        <v>193</v>
      </c>
      <c r="E271" t="s">
        <v>193</v>
      </c>
      <c r="F271" t="s">
        <v>193</v>
      </c>
      <c r="G271" t="s">
        <v>193</v>
      </c>
      <c r="H271" t="s">
        <v>193</v>
      </c>
      <c r="I271">
        <v>23.515867564189467</v>
      </c>
      <c r="J271" t="s">
        <v>193</v>
      </c>
      <c r="K271" t="s">
        <v>193</v>
      </c>
      <c r="L271" t="s">
        <v>193</v>
      </c>
      <c r="M271" t="s">
        <v>193</v>
      </c>
      <c r="N271" t="s">
        <v>193</v>
      </c>
      <c r="O271" t="s">
        <v>193</v>
      </c>
      <c r="P271" t="s">
        <v>193</v>
      </c>
    </row>
    <row r="272" spans="1:16" x14ac:dyDescent="0.35">
      <c r="A272">
        <v>-5</v>
      </c>
      <c r="B272" t="s">
        <v>193</v>
      </c>
      <c r="C272">
        <v>27.80660956307684</v>
      </c>
      <c r="D272" t="s">
        <v>193</v>
      </c>
      <c r="E272" t="s">
        <v>193</v>
      </c>
      <c r="F272" t="s">
        <v>193</v>
      </c>
      <c r="G272" t="s">
        <v>193</v>
      </c>
      <c r="H272" t="s">
        <v>193</v>
      </c>
      <c r="I272">
        <v>75.005002000800317</v>
      </c>
      <c r="J272" t="s">
        <v>193</v>
      </c>
      <c r="K272" t="s">
        <v>193</v>
      </c>
      <c r="L272" t="s">
        <v>193</v>
      </c>
      <c r="M272" t="s">
        <v>193</v>
      </c>
      <c r="N272" t="s">
        <v>193</v>
      </c>
      <c r="O272" t="s">
        <v>193</v>
      </c>
      <c r="P272" t="s">
        <v>193</v>
      </c>
    </row>
    <row r="273" spans="1:16" x14ac:dyDescent="0.35">
      <c r="A273">
        <v>-1.5</v>
      </c>
      <c r="B273" t="s">
        <v>193</v>
      </c>
      <c r="C273">
        <v>-11</v>
      </c>
      <c r="D273" t="s">
        <v>193</v>
      </c>
      <c r="E273" t="s">
        <v>193</v>
      </c>
      <c r="F273" t="s">
        <v>193</v>
      </c>
      <c r="G273" t="s">
        <v>193</v>
      </c>
      <c r="H273" t="s">
        <v>193</v>
      </c>
      <c r="I273">
        <v>210.0024975024975</v>
      </c>
      <c r="J273" t="s">
        <v>193</v>
      </c>
      <c r="K273" t="s">
        <v>193</v>
      </c>
      <c r="L273" t="s">
        <v>193</v>
      </c>
      <c r="M273" t="s">
        <v>193</v>
      </c>
      <c r="N273" t="s">
        <v>193</v>
      </c>
      <c r="O273" t="s">
        <v>193</v>
      </c>
      <c r="P273" t="s">
        <v>193</v>
      </c>
    </row>
    <row r="274" spans="1:16" x14ac:dyDescent="0.35">
      <c r="A274">
        <v>-5</v>
      </c>
      <c r="B274" t="s">
        <v>193</v>
      </c>
      <c r="C274">
        <v>-15</v>
      </c>
      <c r="D274" t="s">
        <v>193</v>
      </c>
      <c r="E274" t="s">
        <v>193</v>
      </c>
      <c r="F274" t="s">
        <v>193</v>
      </c>
      <c r="G274" t="s">
        <v>193</v>
      </c>
      <c r="H274" t="s">
        <v>193</v>
      </c>
      <c r="I274">
        <v>26</v>
      </c>
      <c r="J274" t="s">
        <v>193</v>
      </c>
      <c r="K274" t="s">
        <v>193</v>
      </c>
      <c r="L274" t="s">
        <v>193</v>
      </c>
      <c r="M274" t="s">
        <v>193</v>
      </c>
      <c r="N274" t="s">
        <v>193</v>
      </c>
      <c r="O274" t="s">
        <v>193</v>
      </c>
      <c r="P274" t="s">
        <v>193</v>
      </c>
    </row>
    <row r="275" spans="1:16" x14ac:dyDescent="0.35">
      <c r="A275">
        <v>-8</v>
      </c>
      <c r="B275" t="s">
        <v>193</v>
      </c>
      <c r="C275">
        <v>-0.38698334142385504</v>
      </c>
      <c r="D275" t="s">
        <v>193</v>
      </c>
      <c r="E275" t="s">
        <v>193</v>
      </c>
      <c r="F275" t="s">
        <v>193</v>
      </c>
      <c r="G275" t="s">
        <v>193</v>
      </c>
      <c r="H275" t="s">
        <v>193</v>
      </c>
      <c r="I275">
        <v>30.108545671252884</v>
      </c>
      <c r="J275" t="s">
        <v>193</v>
      </c>
      <c r="K275" t="s">
        <v>193</v>
      </c>
      <c r="L275" t="s">
        <v>193</v>
      </c>
      <c r="M275" t="s">
        <v>193</v>
      </c>
      <c r="N275" t="s">
        <v>193</v>
      </c>
      <c r="O275" t="s">
        <v>193</v>
      </c>
      <c r="P275" t="s">
        <v>193</v>
      </c>
    </row>
    <row r="276" spans="1:16" x14ac:dyDescent="0.35">
      <c r="A276">
        <v>-5.5</v>
      </c>
      <c r="B276" t="s">
        <v>193</v>
      </c>
      <c r="C276">
        <v>1.5627330957483299</v>
      </c>
      <c r="D276" t="s">
        <v>193</v>
      </c>
      <c r="E276" t="s">
        <v>193</v>
      </c>
      <c r="F276" t="s">
        <v>193</v>
      </c>
      <c r="G276" t="s">
        <v>193</v>
      </c>
      <c r="H276" t="s">
        <v>193</v>
      </c>
      <c r="I276">
        <v>15.5</v>
      </c>
      <c r="J276" t="s">
        <v>193</v>
      </c>
      <c r="K276" t="s">
        <v>193</v>
      </c>
      <c r="L276" t="s">
        <v>193</v>
      </c>
      <c r="M276" t="s">
        <v>193</v>
      </c>
      <c r="N276" t="s">
        <v>193</v>
      </c>
      <c r="O276" t="s">
        <v>193</v>
      </c>
      <c r="P276" t="s">
        <v>193</v>
      </c>
    </row>
    <row r="277" spans="1:16" x14ac:dyDescent="0.35">
      <c r="A277">
        <v>2</v>
      </c>
      <c r="B277" t="s">
        <v>193</v>
      </c>
      <c r="C277">
        <v>0.56212334687014986</v>
      </c>
      <c r="D277" t="s">
        <v>193</v>
      </c>
      <c r="E277" t="s">
        <v>193</v>
      </c>
      <c r="F277" t="s">
        <v>193</v>
      </c>
      <c r="G277" t="s">
        <v>193</v>
      </c>
      <c r="H277" t="s">
        <v>193</v>
      </c>
      <c r="I277">
        <v>16</v>
      </c>
      <c r="J277" t="s">
        <v>193</v>
      </c>
      <c r="K277" t="s">
        <v>193</v>
      </c>
      <c r="L277" t="s">
        <v>193</v>
      </c>
      <c r="M277" t="s">
        <v>193</v>
      </c>
      <c r="N277" t="s">
        <v>193</v>
      </c>
      <c r="O277" t="s">
        <v>193</v>
      </c>
      <c r="P277" t="s">
        <v>193</v>
      </c>
    </row>
    <row r="278" spans="1:16" x14ac:dyDescent="0.35">
      <c r="A278">
        <v>3.4482758620689689</v>
      </c>
      <c r="B278" t="s">
        <v>193</v>
      </c>
      <c r="C278">
        <v>-0.98563242206461976</v>
      </c>
      <c r="D278" t="s">
        <v>193</v>
      </c>
      <c r="E278" t="s">
        <v>193</v>
      </c>
      <c r="F278" t="s">
        <v>193</v>
      </c>
      <c r="G278" t="s">
        <v>193</v>
      </c>
      <c r="H278" t="s">
        <v>193</v>
      </c>
      <c r="I278">
        <v>26.074344055210357</v>
      </c>
      <c r="J278" t="s">
        <v>193</v>
      </c>
      <c r="K278" t="s">
        <v>193</v>
      </c>
      <c r="L278" t="s">
        <v>193</v>
      </c>
      <c r="M278" t="s">
        <v>193</v>
      </c>
      <c r="N278" t="s">
        <v>193</v>
      </c>
      <c r="O278" t="s">
        <v>193</v>
      </c>
      <c r="P278" t="s">
        <v>193</v>
      </c>
    </row>
    <row r="279" spans="1:16" x14ac:dyDescent="0.35">
      <c r="A279">
        <v>3.4482758620689689</v>
      </c>
      <c r="B279" t="s">
        <v>193</v>
      </c>
      <c r="C279">
        <v>-1.40757272587348</v>
      </c>
      <c r="D279" t="s">
        <v>193</v>
      </c>
      <c r="E279" t="s">
        <v>193</v>
      </c>
      <c r="F279" t="s">
        <v>193</v>
      </c>
      <c r="G279" t="s">
        <v>193</v>
      </c>
      <c r="H279" t="s">
        <v>193</v>
      </c>
      <c r="I279">
        <v>3.5</v>
      </c>
      <c r="J279" t="s">
        <v>193</v>
      </c>
      <c r="K279" t="s">
        <v>193</v>
      </c>
      <c r="L279" t="s">
        <v>193</v>
      </c>
      <c r="M279" t="s">
        <v>193</v>
      </c>
      <c r="N279" t="s">
        <v>193</v>
      </c>
      <c r="O279" t="s">
        <v>193</v>
      </c>
      <c r="P279" t="s">
        <v>193</v>
      </c>
    </row>
    <row r="280" spans="1:16" x14ac:dyDescent="0.35">
      <c r="A280">
        <v>3.4482758620689689</v>
      </c>
      <c r="B280" t="s">
        <v>193</v>
      </c>
      <c r="C280">
        <v>0.63663998768662466</v>
      </c>
      <c r="D280" t="s">
        <v>193</v>
      </c>
      <c r="E280" t="s">
        <v>193</v>
      </c>
      <c r="F280" t="s">
        <v>193</v>
      </c>
      <c r="G280" t="s">
        <v>193</v>
      </c>
      <c r="H280" t="s">
        <v>193</v>
      </c>
      <c r="I280">
        <v>21.247418507559086</v>
      </c>
      <c r="J280" t="s">
        <v>193</v>
      </c>
      <c r="K280" t="s">
        <v>193</v>
      </c>
      <c r="L280" t="s">
        <v>193</v>
      </c>
      <c r="M280" t="s">
        <v>193</v>
      </c>
      <c r="N280" t="s">
        <v>193</v>
      </c>
      <c r="O280" t="s">
        <v>193</v>
      </c>
      <c r="P280" t="s">
        <v>193</v>
      </c>
    </row>
    <row r="281" spans="1:16" x14ac:dyDescent="0.35">
      <c r="A281">
        <v>3.75</v>
      </c>
      <c r="B281" t="s">
        <v>193</v>
      </c>
      <c r="C281">
        <v>4.6854021382649602</v>
      </c>
      <c r="D281" t="s">
        <v>193</v>
      </c>
      <c r="E281" t="s">
        <v>193</v>
      </c>
      <c r="F281" t="s">
        <v>193</v>
      </c>
      <c r="G281" t="s">
        <v>193</v>
      </c>
      <c r="H281" t="s">
        <v>193</v>
      </c>
      <c r="I281">
        <v>8</v>
      </c>
      <c r="J281" t="s">
        <v>193</v>
      </c>
      <c r="K281" t="s">
        <v>193</v>
      </c>
      <c r="L281" t="s">
        <v>193</v>
      </c>
      <c r="M281" t="s">
        <v>193</v>
      </c>
      <c r="N281" t="s">
        <v>193</v>
      </c>
      <c r="O281" t="s">
        <v>193</v>
      </c>
      <c r="P281" t="s">
        <v>193</v>
      </c>
    </row>
    <row r="282" spans="1:16" x14ac:dyDescent="0.35">
      <c r="A282">
        <v>4.1666666666666661</v>
      </c>
      <c r="B282" t="s">
        <v>193</v>
      </c>
      <c r="C282">
        <v>-0.39075727258734982</v>
      </c>
      <c r="D282" t="s">
        <v>193</v>
      </c>
      <c r="E282" t="s">
        <v>193</v>
      </c>
      <c r="F282" t="s">
        <v>193</v>
      </c>
      <c r="G282" t="s">
        <v>193</v>
      </c>
      <c r="H282" t="s">
        <v>193</v>
      </c>
      <c r="I282">
        <v>10.5</v>
      </c>
      <c r="J282" t="s">
        <v>193</v>
      </c>
      <c r="K282" t="s">
        <v>193</v>
      </c>
      <c r="L282" t="s">
        <v>193</v>
      </c>
      <c r="M282" t="s">
        <v>193</v>
      </c>
      <c r="N282" t="s">
        <v>193</v>
      </c>
      <c r="O282" t="s">
        <v>193</v>
      </c>
      <c r="P282" t="s">
        <v>193</v>
      </c>
    </row>
    <row r="283" spans="1:16" x14ac:dyDescent="0.35">
      <c r="A283">
        <v>4.9999999999999964</v>
      </c>
      <c r="B283" t="s">
        <v>193</v>
      </c>
      <c r="C283">
        <v>1.1635843762209799</v>
      </c>
      <c r="D283" t="s">
        <v>193</v>
      </c>
      <c r="E283" t="s">
        <v>193</v>
      </c>
      <c r="F283" t="s">
        <v>193</v>
      </c>
      <c r="G283" t="s">
        <v>193</v>
      </c>
      <c r="H283" t="s">
        <v>193</v>
      </c>
      <c r="I283">
        <v>33.529167362970107</v>
      </c>
      <c r="J283" t="s">
        <v>193</v>
      </c>
      <c r="K283" t="s">
        <v>193</v>
      </c>
      <c r="L283" t="s">
        <v>193</v>
      </c>
      <c r="M283" t="s">
        <v>193</v>
      </c>
      <c r="N283" t="s">
        <v>193</v>
      </c>
      <c r="O283" t="s">
        <v>193</v>
      </c>
      <c r="P283" t="s">
        <v>193</v>
      </c>
    </row>
    <row r="284" spans="1:16" x14ac:dyDescent="0.35">
      <c r="A284">
        <v>-3</v>
      </c>
      <c r="B284" t="s">
        <v>193</v>
      </c>
      <c r="C284">
        <v>-1.9656705461692403</v>
      </c>
      <c r="D284" t="s">
        <v>193</v>
      </c>
      <c r="E284" t="s">
        <v>193</v>
      </c>
      <c r="F284" t="s">
        <v>193</v>
      </c>
      <c r="G284" t="s">
        <v>193</v>
      </c>
      <c r="H284" t="s">
        <v>193</v>
      </c>
      <c r="I284">
        <v>2.5</v>
      </c>
      <c r="J284" t="s">
        <v>193</v>
      </c>
      <c r="K284" t="s">
        <v>193</v>
      </c>
      <c r="L284" t="s">
        <v>193</v>
      </c>
      <c r="M284" t="s">
        <v>193</v>
      </c>
      <c r="N284" t="s">
        <v>193</v>
      </c>
      <c r="O284" t="s">
        <v>193</v>
      </c>
      <c r="P284" t="s">
        <v>193</v>
      </c>
    </row>
    <row r="285" spans="1:16" x14ac:dyDescent="0.35">
      <c r="A285">
        <v>3</v>
      </c>
      <c r="B285" t="s">
        <v>193</v>
      </c>
      <c r="C285">
        <v>0.13966505250941008</v>
      </c>
      <c r="D285" t="s">
        <v>193</v>
      </c>
      <c r="E285" t="s">
        <v>193</v>
      </c>
      <c r="F285" t="s">
        <v>193</v>
      </c>
      <c r="G285" t="s">
        <v>193</v>
      </c>
      <c r="H285" t="s">
        <v>193</v>
      </c>
      <c r="I285">
        <v>25.050467771266607</v>
      </c>
      <c r="J285" t="s">
        <v>193</v>
      </c>
      <c r="K285" t="s">
        <v>193</v>
      </c>
      <c r="L285" t="s">
        <v>193</v>
      </c>
      <c r="M285" t="s">
        <v>193</v>
      </c>
      <c r="N285" t="s">
        <v>193</v>
      </c>
      <c r="O285" t="s">
        <v>193</v>
      </c>
      <c r="P285" t="s">
        <v>193</v>
      </c>
    </row>
    <row r="286" spans="1:16" x14ac:dyDescent="0.35">
      <c r="A286">
        <v>5</v>
      </c>
      <c r="B286" t="s">
        <v>193</v>
      </c>
      <c r="C286">
        <v>1.1464906880098447</v>
      </c>
      <c r="D286" t="s">
        <v>193</v>
      </c>
      <c r="E286" t="s">
        <v>193</v>
      </c>
      <c r="F286" t="s">
        <v>193</v>
      </c>
      <c r="G286" t="s">
        <v>193</v>
      </c>
      <c r="H286" t="s">
        <v>193</v>
      </c>
      <c r="I286">
        <v>8.5</v>
      </c>
      <c r="J286" t="s">
        <v>193</v>
      </c>
      <c r="K286" t="s">
        <v>193</v>
      </c>
      <c r="L286" t="s">
        <v>193</v>
      </c>
      <c r="M286" t="s">
        <v>193</v>
      </c>
      <c r="N286" t="s">
        <v>193</v>
      </c>
      <c r="O286" t="s">
        <v>193</v>
      </c>
      <c r="P286" t="s">
        <v>193</v>
      </c>
    </row>
    <row r="287" spans="1:16" x14ac:dyDescent="0.35">
      <c r="A287">
        <v>1</v>
      </c>
      <c r="B287" t="s">
        <v>193</v>
      </c>
      <c r="C287">
        <v>2.6399314476503752</v>
      </c>
      <c r="D287" t="s">
        <v>193</v>
      </c>
      <c r="E287" t="s">
        <v>193</v>
      </c>
      <c r="F287" t="s">
        <v>193</v>
      </c>
      <c r="G287" t="s">
        <v>193</v>
      </c>
      <c r="H287" t="s">
        <v>193</v>
      </c>
      <c r="I287">
        <v>34.926202706222917</v>
      </c>
      <c r="J287" t="s">
        <v>193</v>
      </c>
      <c r="K287" t="s">
        <v>193</v>
      </c>
      <c r="L287" t="s">
        <v>193</v>
      </c>
      <c r="M287" t="s">
        <v>193</v>
      </c>
      <c r="N287" t="s">
        <v>193</v>
      </c>
      <c r="O287" t="s">
        <v>193</v>
      </c>
      <c r="P287" t="s">
        <v>193</v>
      </c>
    </row>
    <row r="288" spans="1:16" x14ac:dyDescent="0.35">
      <c r="A288">
        <v>-9</v>
      </c>
      <c r="B288" t="s">
        <v>193</v>
      </c>
      <c r="C288">
        <v>1.6106842211197749</v>
      </c>
      <c r="D288" t="s">
        <v>193</v>
      </c>
      <c r="E288" t="s">
        <v>193</v>
      </c>
      <c r="F288" t="s">
        <v>193</v>
      </c>
      <c r="G288" t="s">
        <v>193</v>
      </c>
      <c r="H288" t="s">
        <v>193</v>
      </c>
      <c r="I288">
        <v>22.222222222222221</v>
      </c>
      <c r="J288" t="s">
        <v>193</v>
      </c>
      <c r="K288" t="s">
        <v>193</v>
      </c>
      <c r="L288" t="s">
        <v>193</v>
      </c>
      <c r="M288" t="s">
        <v>193</v>
      </c>
      <c r="N288" t="s">
        <v>193</v>
      </c>
      <c r="O288" t="s">
        <v>193</v>
      </c>
      <c r="P288" t="s">
        <v>193</v>
      </c>
    </row>
    <row r="289" spans="1:16" x14ac:dyDescent="0.35">
      <c r="A289">
        <v>-3</v>
      </c>
      <c r="B289" t="s">
        <v>193</v>
      </c>
      <c r="C289">
        <v>12.125</v>
      </c>
      <c r="D289" t="s">
        <v>193</v>
      </c>
      <c r="E289" t="s">
        <v>193</v>
      </c>
      <c r="F289" t="s">
        <v>193</v>
      </c>
      <c r="G289" t="s">
        <v>193</v>
      </c>
      <c r="H289" t="s">
        <v>193</v>
      </c>
      <c r="I289">
        <v>7</v>
      </c>
      <c r="J289" t="s">
        <v>193</v>
      </c>
      <c r="K289" t="s">
        <v>193</v>
      </c>
      <c r="L289" t="s">
        <v>193</v>
      </c>
      <c r="M289" t="s">
        <v>193</v>
      </c>
      <c r="N289" t="s">
        <v>193</v>
      </c>
      <c r="O289" t="s">
        <v>193</v>
      </c>
      <c r="P289" t="s">
        <v>193</v>
      </c>
    </row>
    <row r="290" spans="1:16" x14ac:dyDescent="0.35">
      <c r="A290">
        <v>-10.5</v>
      </c>
      <c r="B290" t="s">
        <v>193</v>
      </c>
      <c r="C290">
        <v>15.75</v>
      </c>
      <c r="D290" t="s">
        <v>193</v>
      </c>
      <c r="E290" t="s">
        <v>193</v>
      </c>
      <c r="F290" t="s">
        <v>193</v>
      </c>
      <c r="G290" t="s">
        <v>193</v>
      </c>
      <c r="H290" t="s">
        <v>193</v>
      </c>
      <c r="I290">
        <v>19.288856110794619</v>
      </c>
      <c r="J290" t="s">
        <v>193</v>
      </c>
      <c r="K290" t="s">
        <v>193</v>
      </c>
      <c r="L290" t="s">
        <v>193</v>
      </c>
      <c r="M290" t="s">
        <v>193</v>
      </c>
      <c r="N290" t="s">
        <v>193</v>
      </c>
      <c r="O290" t="s">
        <v>193</v>
      </c>
      <c r="P290" t="s">
        <v>193</v>
      </c>
    </row>
    <row r="291" spans="1:16" x14ac:dyDescent="0.35">
      <c r="A291">
        <v>-20</v>
      </c>
      <c r="B291" t="s">
        <v>193</v>
      </c>
      <c r="C291">
        <v>12.125</v>
      </c>
      <c r="D291" t="s">
        <v>193</v>
      </c>
      <c r="E291" t="s">
        <v>193</v>
      </c>
      <c r="F291" t="s">
        <v>193</v>
      </c>
      <c r="G291" t="s">
        <v>193</v>
      </c>
      <c r="H291" t="s">
        <v>193</v>
      </c>
      <c r="I291">
        <v>25.5</v>
      </c>
      <c r="J291" t="s">
        <v>193</v>
      </c>
      <c r="K291" t="s">
        <v>193</v>
      </c>
      <c r="L291" t="s">
        <v>193</v>
      </c>
      <c r="M291" t="s">
        <v>193</v>
      </c>
      <c r="N291" t="s">
        <v>193</v>
      </c>
      <c r="O291" t="s">
        <v>193</v>
      </c>
      <c r="P291" t="s">
        <v>193</v>
      </c>
    </row>
    <row r="292" spans="1:16" x14ac:dyDescent="0.35">
      <c r="A292">
        <v>-16.5</v>
      </c>
      <c r="B292" t="s">
        <v>193</v>
      </c>
      <c r="C292">
        <v>15.75</v>
      </c>
      <c r="D292" t="s">
        <v>193</v>
      </c>
      <c r="E292" t="s">
        <v>193</v>
      </c>
      <c r="F292" t="s">
        <v>193</v>
      </c>
      <c r="G292" t="s">
        <v>193</v>
      </c>
      <c r="H292" t="s">
        <v>193</v>
      </c>
      <c r="I292">
        <v>29.094697839811747</v>
      </c>
      <c r="J292" t="s">
        <v>193</v>
      </c>
      <c r="K292" t="s">
        <v>193</v>
      </c>
      <c r="L292" t="s">
        <v>193</v>
      </c>
      <c r="M292" t="s">
        <v>193</v>
      </c>
      <c r="N292" t="s">
        <v>193</v>
      </c>
      <c r="O292" t="s">
        <v>193</v>
      </c>
      <c r="P292" t="s">
        <v>193</v>
      </c>
    </row>
    <row r="293" spans="1:16" x14ac:dyDescent="0.35">
      <c r="A293">
        <v>-18</v>
      </c>
      <c r="B293" t="s">
        <v>193</v>
      </c>
      <c r="C293">
        <v>-21.449909285211564</v>
      </c>
      <c r="D293" t="s">
        <v>193</v>
      </c>
      <c r="E293" t="s">
        <v>193</v>
      </c>
      <c r="F293" t="s">
        <v>193</v>
      </c>
      <c r="G293" t="s">
        <v>193</v>
      </c>
      <c r="H293" t="s">
        <v>193</v>
      </c>
      <c r="I293">
        <v>-1.2916409005606679</v>
      </c>
      <c r="J293" t="s">
        <v>193</v>
      </c>
      <c r="K293" t="s">
        <v>193</v>
      </c>
      <c r="L293" t="s">
        <v>193</v>
      </c>
      <c r="M293" t="s">
        <v>193</v>
      </c>
      <c r="N293" t="s">
        <v>193</v>
      </c>
      <c r="O293" t="s">
        <v>193</v>
      </c>
      <c r="P293" t="s">
        <v>193</v>
      </c>
    </row>
    <row r="294" spans="1:16" x14ac:dyDescent="0.35">
      <c r="A294">
        <v>-14.5</v>
      </c>
      <c r="B294" t="s">
        <v>193</v>
      </c>
      <c r="C294">
        <v>-2.5143928234729227</v>
      </c>
      <c r="D294" t="s">
        <v>193</v>
      </c>
      <c r="E294" t="s">
        <v>193</v>
      </c>
      <c r="F294" t="s">
        <v>193</v>
      </c>
      <c r="G294" t="s">
        <v>193</v>
      </c>
      <c r="H294" t="s">
        <v>193</v>
      </c>
      <c r="I294">
        <v>1.2997882888066701</v>
      </c>
      <c r="J294" t="s">
        <v>193</v>
      </c>
      <c r="K294" t="s">
        <v>193</v>
      </c>
      <c r="L294" t="s">
        <v>193</v>
      </c>
      <c r="M294" t="s">
        <v>193</v>
      </c>
      <c r="N294" t="s">
        <v>193</v>
      </c>
      <c r="O294" t="s">
        <v>193</v>
      </c>
      <c r="P294" t="s">
        <v>193</v>
      </c>
    </row>
    <row r="295" spans="1:16" x14ac:dyDescent="0.35">
      <c r="A295">
        <v>-18</v>
      </c>
      <c r="B295" t="s">
        <v>193</v>
      </c>
      <c r="C295">
        <v>-3.190705820023608</v>
      </c>
      <c r="D295" t="s">
        <v>193</v>
      </c>
      <c r="E295" t="s">
        <v>193</v>
      </c>
      <c r="F295" t="s">
        <v>193</v>
      </c>
      <c r="G295" t="s">
        <v>193</v>
      </c>
      <c r="H295" t="s">
        <v>193</v>
      </c>
      <c r="I295">
        <v>30.5</v>
      </c>
      <c r="J295" t="s">
        <v>193</v>
      </c>
      <c r="K295" t="s">
        <v>193</v>
      </c>
      <c r="L295" t="s">
        <v>193</v>
      </c>
      <c r="M295" t="s">
        <v>193</v>
      </c>
      <c r="N295" t="s">
        <v>193</v>
      </c>
      <c r="O295" t="s">
        <v>193</v>
      </c>
      <c r="P295" t="s">
        <v>193</v>
      </c>
    </row>
    <row r="296" spans="1:16" x14ac:dyDescent="0.35">
      <c r="A296">
        <v>-19</v>
      </c>
      <c r="B296" t="s">
        <v>193</v>
      </c>
      <c r="C296">
        <v>13.942209286008127</v>
      </c>
      <c r="D296" t="s">
        <v>193</v>
      </c>
      <c r="E296" t="s">
        <v>193</v>
      </c>
      <c r="F296" t="s">
        <v>193</v>
      </c>
      <c r="G296" t="s">
        <v>193</v>
      </c>
      <c r="H296" t="s">
        <v>193</v>
      </c>
      <c r="I296">
        <v>14.185678173588817</v>
      </c>
      <c r="J296" t="s">
        <v>193</v>
      </c>
      <c r="K296" t="s">
        <v>193</v>
      </c>
      <c r="L296" t="s">
        <v>193</v>
      </c>
      <c r="M296" t="s">
        <v>193</v>
      </c>
      <c r="N296" t="s">
        <v>193</v>
      </c>
      <c r="O296" t="s">
        <v>193</v>
      </c>
      <c r="P296" t="s">
        <v>193</v>
      </c>
    </row>
    <row r="297" spans="1:16" x14ac:dyDescent="0.35">
      <c r="A297">
        <v>-19</v>
      </c>
      <c r="B297" t="s">
        <v>193</v>
      </c>
      <c r="C297">
        <v>7.0905587668593641</v>
      </c>
      <c r="D297" t="s">
        <v>193</v>
      </c>
      <c r="E297" t="s">
        <v>193</v>
      </c>
      <c r="F297" t="s">
        <v>193</v>
      </c>
      <c r="G297" t="s">
        <v>193</v>
      </c>
      <c r="H297" t="s">
        <v>193</v>
      </c>
      <c r="I297">
        <v>7.5</v>
      </c>
      <c r="J297" t="s">
        <v>193</v>
      </c>
      <c r="K297" t="s">
        <v>193</v>
      </c>
      <c r="L297" t="s">
        <v>193</v>
      </c>
      <c r="M297" t="s">
        <v>193</v>
      </c>
      <c r="N297" t="s">
        <v>193</v>
      </c>
      <c r="O297" t="s">
        <v>193</v>
      </c>
      <c r="P297" t="s">
        <v>193</v>
      </c>
    </row>
    <row r="298" spans="1:16" x14ac:dyDescent="0.35">
      <c r="A298">
        <v>-15</v>
      </c>
      <c r="B298" t="s">
        <v>193</v>
      </c>
      <c r="C298">
        <v>6.9364161849711143</v>
      </c>
      <c r="D298" t="s">
        <v>193</v>
      </c>
      <c r="E298" t="s">
        <v>193</v>
      </c>
      <c r="F298" t="s">
        <v>193</v>
      </c>
      <c r="G298" t="s">
        <v>193</v>
      </c>
      <c r="H298" t="s">
        <v>193</v>
      </c>
      <c r="I298">
        <v>10.77119514428847</v>
      </c>
      <c r="J298" t="s">
        <v>193</v>
      </c>
      <c r="K298" t="s">
        <v>193</v>
      </c>
      <c r="L298" t="s">
        <v>193</v>
      </c>
      <c r="M298" t="s">
        <v>193</v>
      </c>
      <c r="N298" t="s">
        <v>193</v>
      </c>
      <c r="O298" t="s">
        <v>193</v>
      </c>
      <c r="P298" t="s">
        <v>193</v>
      </c>
    </row>
    <row r="299" spans="1:16" x14ac:dyDescent="0.35">
      <c r="A299">
        <v>-12.5</v>
      </c>
      <c r="B299" t="s">
        <v>193</v>
      </c>
      <c r="C299">
        <v>11.41859885315381</v>
      </c>
      <c r="D299" t="s">
        <v>193</v>
      </c>
      <c r="E299" t="s">
        <v>193</v>
      </c>
      <c r="F299" t="s">
        <v>193</v>
      </c>
      <c r="G299" t="s">
        <v>193</v>
      </c>
      <c r="H299" t="s">
        <v>193</v>
      </c>
      <c r="I299">
        <v>17</v>
      </c>
      <c r="J299" t="s">
        <v>193</v>
      </c>
      <c r="K299" t="s">
        <v>193</v>
      </c>
      <c r="L299" t="s">
        <v>193</v>
      </c>
      <c r="M299" t="s">
        <v>193</v>
      </c>
      <c r="N299" t="s">
        <v>193</v>
      </c>
      <c r="O299" t="s">
        <v>193</v>
      </c>
      <c r="P299" t="s">
        <v>193</v>
      </c>
    </row>
    <row r="300" spans="1:16" x14ac:dyDescent="0.35">
      <c r="A300">
        <v>-7</v>
      </c>
      <c r="B300" t="s">
        <v>193</v>
      </c>
      <c r="C300">
        <v>12.839690850161981</v>
      </c>
      <c r="D300" t="s">
        <v>193</v>
      </c>
      <c r="E300" t="s">
        <v>193</v>
      </c>
      <c r="F300" t="s">
        <v>193</v>
      </c>
      <c r="G300" t="s">
        <v>193</v>
      </c>
      <c r="H300" t="s">
        <v>193</v>
      </c>
      <c r="I300">
        <v>6</v>
      </c>
      <c r="J300" t="s">
        <v>193</v>
      </c>
      <c r="K300" t="s">
        <v>193</v>
      </c>
      <c r="L300" t="s">
        <v>193</v>
      </c>
      <c r="M300" t="s">
        <v>193</v>
      </c>
      <c r="N300" t="s">
        <v>193</v>
      </c>
      <c r="O300" t="s">
        <v>193</v>
      </c>
      <c r="P300" t="s">
        <v>193</v>
      </c>
    </row>
    <row r="301" spans="1:16" x14ac:dyDescent="0.35">
      <c r="A301">
        <v>-9.5</v>
      </c>
      <c r="B301" t="s">
        <v>193</v>
      </c>
      <c r="C301">
        <v>-3.2553407934892706</v>
      </c>
      <c r="D301" t="s">
        <v>193</v>
      </c>
      <c r="E301" t="s">
        <v>193</v>
      </c>
      <c r="F301" t="s">
        <v>193</v>
      </c>
      <c r="G301" t="s">
        <v>193</v>
      </c>
      <c r="H301" t="s">
        <v>193</v>
      </c>
      <c r="I301">
        <v>-1.2645452427374579</v>
      </c>
      <c r="J301" t="s">
        <v>193</v>
      </c>
      <c r="K301" t="s">
        <v>193</v>
      </c>
      <c r="L301" t="s">
        <v>193</v>
      </c>
      <c r="M301" t="s">
        <v>193</v>
      </c>
      <c r="N301" t="s">
        <v>193</v>
      </c>
      <c r="O301" t="s">
        <v>193</v>
      </c>
      <c r="P301" t="s">
        <v>193</v>
      </c>
    </row>
    <row r="302" spans="1:16" x14ac:dyDescent="0.35">
      <c r="A302">
        <v>-16.5</v>
      </c>
      <c r="B302" t="s">
        <v>193</v>
      </c>
      <c r="C302">
        <v>-26.856561546286763</v>
      </c>
      <c r="D302" t="s">
        <v>193</v>
      </c>
      <c r="E302" t="s">
        <v>193</v>
      </c>
      <c r="F302" t="s">
        <v>193</v>
      </c>
      <c r="G302" t="s">
        <v>193</v>
      </c>
      <c r="H302" t="s">
        <v>193</v>
      </c>
      <c r="I302">
        <v>4.38</v>
      </c>
      <c r="J302" t="s">
        <v>193</v>
      </c>
      <c r="K302" t="s">
        <v>193</v>
      </c>
      <c r="L302" t="s">
        <v>193</v>
      </c>
      <c r="M302" t="s">
        <v>193</v>
      </c>
      <c r="N302" t="s">
        <v>193</v>
      </c>
      <c r="O302" t="s">
        <v>193</v>
      </c>
      <c r="P302" t="s">
        <v>193</v>
      </c>
    </row>
    <row r="303" spans="1:16" x14ac:dyDescent="0.35">
      <c r="A303">
        <v>-9</v>
      </c>
      <c r="B303" t="s">
        <v>193</v>
      </c>
      <c r="C303">
        <v>5.5</v>
      </c>
      <c r="D303" t="s">
        <v>193</v>
      </c>
      <c r="E303" t="s">
        <v>193</v>
      </c>
      <c r="F303" t="s">
        <v>193</v>
      </c>
      <c r="G303" t="s">
        <v>193</v>
      </c>
      <c r="H303" t="s">
        <v>193</v>
      </c>
      <c r="I303">
        <v>4.5199999999999996</v>
      </c>
      <c r="J303" t="s">
        <v>193</v>
      </c>
      <c r="K303" t="s">
        <v>193</v>
      </c>
      <c r="L303" t="s">
        <v>193</v>
      </c>
      <c r="M303" t="s">
        <v>193</v>
      </c>
      <c r="N303" t="s">
        <v>193</v>
      </c>
      <c r="O303" t="s">
        <v>193</v>
      </c>
      <c r="P303" t="s">
        <v>193</v>
      </c>
    </row>
    <row r="304" spans="1:16" x14ac:dyDescent="0.35">
      <c r="A304">
        <v>1</v>
      </c>
      <c r="B304" t="s">
        <v>193</v>
      </c>
      <c r="C304">
        <v>-1.7516353886560212</v>
      </c>
      <c r="D304" t="s">
        <v>193</v>
      </c>
      <c r="E304" t="s">
        <v>193</v>
      </c>
      <c r="F304" t="s">
        <v>193</v>
      </c>
      <c r="G304" t="s">
        <v>193</v>
      </c>
      <c r="H304" t="s">
        <v>193</v>
      </c>
      <c r="I304">
        <v>8.5923617631598557</v>
      </c>
      <c r="J304" t="s">
        <v>193</v>
      </c>
      <c r="K304" t="s">
        <v>193</v>
      </c>
      <c r="L304" t="s">
        <v>193</v>
      </c>
      <c r="M304" t="s">
        <v>193</v>
      </c>
      <c r="N304" t="s">
        <v>193</v>
      </c>
      <c r="O304" t="s">
        <v>193</v>
      </c>
      <c r="P304" t="s">
        <v>193</v>
      </c>
    </row>
    <row r="305" spans="1:16" x14ac:dyDescent="0.35">
      <c r="A305">
        <v>-13.5</v>
      </c>
      <c r="B305" t="s">
        <v>193</v>
      </c>
      <c r="C305">
        <v>-2.11</v>
      </c>
      <c r="D305" t="s">
        <v>193</v>
      </c>
      <c r="E305" t="s">
        <v>193</v>
      </c>
      <c r="F305" t="s">
        <v>193</v>
      </c>
      <c r="G305" t="s">
        <v>193</v>
      </c>
      <c r="H305" t="s">
        <v>193</v>
      </c>
      <c r="I305">
        <v>12</v>
      </c>
      <c r="J305" t="s">
        <v>193</v>
      </c>
      <c r="K305" t="s">
        <v>193</v>
      </c>
      <c r="L305" t="s">
        <v>193</v>
      </c>
      <c r="M305" t="s">
        <v>193</v>
      </c>
      <c r="N305" t="s">
        <v>193</v>
      </c>
      <c r="O305" t="s">
        <v>193</v>
      </c>
      <c r="P305" t="s">
        <v>193</v>
      </c>
    </row>
    <row r="306" spans="1:16" x14ac:dyDescent="0.35">
      <c r="A306">
        <v>-18.5</v>
      </c>
      <c r="B306" t="s">
        <v>193</v>
      </c>
      <c r="C306">
        <v>-8.6999999999999993</v>
      </c>
      <c r="D306" t="s">
        <v>193</v>
      </c>
      <c r="E306" t="s">
        <v>193</v>
      </c>
      <c r="F306" t="s">
        <v>193</v>
      </c>
      <c r="G306" t="s">
        <v>193</v>
      </c>
      <c r="H306" t="s">
        <v>193</v>
      </c>
      <c r="I306">
        <v>14.5</v>
      </c>
      <c r="J306" t="s">
        <v>193</v>
      </c>
      <c r="K306" t="s">
        <v>193</v>
      </c>
      <c r="L306" t="s">
        <v>193</v>
      </c>
      <c r="M306" t="s">
        <v>193</v>
      </c>
      <c r="N306" t="s">
        <v>193</v>
      </c>
      <c r="O306" t="s">
        <v>193</v>
      </c>
      <c r="P306" t="s">
        <v>193</v>
      </c>
    </row>
    <row r="307" spans="1:16" x14ac:dyDescent="0.35">
      <c r="A307">
        <v>-13.5</v>
      </c>
      <c r="B307" t="s">
        <v>193</v>
      </c>
      <c r="C307">
        <v>2.6</v>
      </c>
      <c r="D307" t="s">
        <v>193</v>
      </c>
      <c r="E307" t="s">
        <v>193</v>
      </c>
      <c r="F307" t="s">
        <v>193</v>
      </c>
      <c r="G307" t="s">
        <v>193</v>
      </c>
      <c r="H307" t="s">
        <v>193</v>
      </c>
      <c r="I307">
        <v>26.157250095463905</v>
      </c>
      <c r="J307" t="s">
        <v>193</v>
      </c>
      <c r="K307" t="s">
        <v>193</v>
      </c>
      <c r="L307" t="s">
        <v>193</v>
      </c>
      <c r="M307" t="s">
        <v>193</v>
      </c>
      <c r="N307" t="s">
        <v>193</v>
      </c>
      <c r="O307" t="s">
        <v>193</v>
      </c>
      <c r="P307" t="s">
        <v>193</v>
      </c>
    </row>
    <row r="308" spans="1:16" x14ac:dyDescent="0.35">
      <c r="A308">
        <v>0.5</v>
      </c>
      <c r="B308" t="s">
        <v>193</v>
      </c>
      <c r="C308">
        <v>0.5</v>
      </c>
      <c r="D308" t="s">
        <v>193</v>
      </c>
      <c r="E308" t="s">
        <v>193</v>
      </c>
      <c r="F308" t="s">
        <v>193</v>
      </c>
      <c r="G308" t="s">
        <v>193</v>
      </c>
      <c r="H308" t="s">
        <v>193</v>
      </c>
      <c r="I308">
        <v>17.510000000000002</v>
      </c>
      <c r="J308" t="s">
        <v>193</v>
      </c>
      <c r="K308" t="s">
        <v>193</v>
      </c>
      <c r="L308" t="s">
        <v>193</v>
      </c>
      <c r="M308" t="s">
        <v>193</v>
      </c>
      <c r="N308" t="s">
        <v>193</v>
      </c>
      <c r="O308" t="s">
        <v>193</v>
      </c>
      <c r="P308" t="s">
        <v>193</v>
      </c>
    </row>
    <row r="309" spans="1:16" x14ac:dyDescent="0.35">
      <c r="A309">
        <v>5</v>
      </c>
      <c r="B309" t="s">
        <v>193</v>
      </c>
      <c r="C309">
        <v>13.5</v>
      </c>
      <c r="D309" t="s">
        <v>193</v>
      </c>
      <c r="E309" t="s">
        <v>193</v>
      </c>
      <c r="F309" t="s">
        <v>193</v>
      </c>
      <c r="G309" t="s">
        <v>193</v>
      </c>
      <c r="H309" t="s">
        <v>193</v>
      </c>
      <c r="I309">
        <v>26</v>
      </c>
      <c r="J309" t="s">
        <v>193</v>
      </c>
      <c r="K309" t="s">
        <v>193</v>
      </c>
      <c r="L309" t="s">
        <v>193</v>
      </c>
      <c r="M309" t="s">
        <v>193</v>
      </c>
      <c r="N309" t="s">
        <v>193</v>
      </c>
      <c r="O309" t="s">
        <v>193</v>
      </c>
      <c r="P309" t="s">
        <v>193</v>
      </c>
    </row>
    <row r="310" spans="1:16" x14ac:dyDescent="0.35">
      <c r="A310">
        <v>5.1724137931034457</v>
      </c>
      <c r="B310" t="s">
        <v>193</v>
      </c>
      <c r="C310">
        <v>13.9</v>
      </c>
      <c r="D310" t="s">
        <v>193</v>
      </c>
      <c r="E310" t="s">
        <v>193</v>
      </c>
      <c r="F310" t="s">
        <v>193</v>
      </c>
      <c r="G310" t="s">
        <v>193</v>
      </c>
      <c r="H310" t="s">
        <v>193</v>
      </c>
      <c r="I310">
        <v>6.25</v>
      </c>
      <c r="J310" t="s">
        <v>193</v>
      </c>
      <c r="K310" t="s">
        <v>193</v>
      </c>
      <c r="L310" t="s">
        <v>193</v>
      </c>
      <c r="M310" t="s">
        <v>193</v>
      </c>
      <c r="N310" t="s">
        <v>193</v>
      </c>
      <c r="O310" t="s">
        <v>193</v>
      </c>
      <c r="P310" t="s">
        <v>193</v>
      </c>
    </row>
    <row r="311" spans="1:16" x14ac:dyDescent="0.35">
      <c r="A311">
        <v>5.1724137931034457</v>
      </c>
      <c r="B311" t="s">
        <v>193</v>
      </c>
      <c r="C311">
        <v>-16.182609420905834</v>
      </c>
      <c r="D311" t="s">
        <v>193</v>
      </c>
      <c r="E311" t="s">
        <v>193</v>
      </c>
      <c r="F311" t="s">
        <v>193</v>
      </c>
      <c r="G311" t="s">
        <v>193</v>
      </c>
      <c r="H311" t="s">
        <v>193</v>
      </c>
      <c r="I311">
        <v>7.0905587668593641</v>
      </c>
      <c r="J311" t="s">
        <v>193</v>
      </c>
      <c r="K311" t="s">
        <v>193</v>
      </c>
      <c r="L311" t="s">
        <v>193</v>
      </c>
      <c r="M311" t="s">
        <v>193</v>
      </c>
      <c r="N311" t="s">
        <v>193</v>
      </c>
      <c r="O311" t="s">
        <v>193</v>
      </c>
      <c r="P311" t="s">
        <v>193</v>
      </c>
    </row>
    <row r="312" spans="1:16" x14ac:dyDescent="0.35">
      <c r="A312">
        <v>5.1724137931034537</v>
      </c>
      <c r="B312" t="s">
        <v>193</v>
      </c>
      <c r="C312">
        <v>-1.2833333333333334</v>
      </c>
      <c r="D312" t="s">
        <v>193</v>
      </c>
      <c r="E312" t="s">
        <v>193</v>
      </c>
      <c r="F312" t="s">
        <v>193</v>
      </c>
      <c r="G312" t="s">
        <v>193</v>
      </c>
      <c r="H312" t="s">
        <v>193</v>
      </c>
      <c r="I312">
        <v>11.41859885315381</v>
      </c>
      <c r="J312" t="s">
        <v>193</v>
      </c>
      <c r="K312" t="s">
        <v>193</v>
      </c>
      <c r="L312" t="s">
        <v>193</v>
      </c>
      <c r="M312" t="s">
        <v>193</v>
      </c>
      <c r="N312" t="s">
        <v>193</v>
      </c>
      <c r="O312" t="s">
        <v>193</v>
      </c>
      <c r="P312" t="s">
        <v>193</v>
      </c>
    </row>
    <row r="313" spans="1:16" x14ac:dyDescent="0.35">
      <c r="A313">
        <v>5.919540229885059</v>
      </c>
      <c r="B313" t="s">
        <v>193</v>
      </c>
      <c r="C313">
        <v>-0.55000000000000016</v>
      </c>
      <c r="D313" t="s">
        <v>193</v>
      </c>
      <c r="E313" t="s">
        <v>193</v>
      </c>
      <c r="F313" t="s">
        <v>193</v>
      </c>
      <c r="G313" t="s">
        <v>193</v>
      </c>
      <c r="H313" t="s">
        <v>193</v>
      </c>
      <c r="I313">
        <v>-3.2553407934892706</v>
      </c>
      <c r="J313" t="s">
        <v>193</v>
      </c>
      <c r="K313" t="s">
        <v>193</v>
      </c>
      <c r="L313" t="s">
        <v>193</v>
      </c>
      <c r="M313" t="s">
        <v>193</v>
      </c>
      <c r="N313" t="s">
        <v>193</v>
      </c>
      <c r="O313" t="s">
        <v>193</v>
      </c>
      <c r="P313" t="s">
        <v>193</v>
      </c>
    </row>
    <row r="314" spans="1:16" x14ac:dyDescent="0.35">
      <c r="A314">
        <v>6.0344827586206922</v>
      </c>
      <c r="B314" t="s">
        <v>193</v>
      </c>
      <c r="C314">
        <v>1.7833333333333332</v>
      </c>
      <c r="D314" t="s">
        <v>193</v>
      </c>
      <c r="E314" t="s">
        <v>193</v>
      </c>
      <c r="F314" t="s">
        <v>193</v>
      </c>
      <c r="G314" t="s">
        <v>193</v>
      </c>
      <c r="H314" t="s">
        <v>193</v>
      </c>
      <c r="I314">
        <v>5.5</v>
      </c>
      <c r="J314" t="s">
        <v>193</v>
      </c>
      <c r="K314" t="s">
        <v>193</v>
      </c>
      <c r="L314" t="s">
        <v>193</v>
      </c>
      <c r="M314" t="s">
        <v>193</v>
      </c>
      <c r="N314" t="s">
        <v>193</v>
      </c>
      <c r="O314" t="s">
        <v>193</v>
      </c>
      <c r="P314" t="s">
        <v>193</v>
      </c>
    </row>
    <row r="315" spans="1:16" x14ac:dyDescent="0.35">
      <c r="A315">
        <v>6.0344827586206922</v>
      </c>
      <c r="B315" t="s">
        <v>193</v>
      </c>
      <c r="C315" t="s">
        <v>193</v>
      </c>
      <c r="D315" t="s">
        <v>193</v>
      </c>
      <c r="E315" t="s">
        <v>193</v>
      </c>
      <c r="F315" t="s">
        <v>193</v>
      </c>
      <c r="G315" t="s">
        <v>193</v>
      </c>
      <c r="H315" t="s">
        <v>193</v>
      </c>
      <c r="I315">
        <v>-1.7516353886560212</v>
      </c>
      <c r="J315" t="s">
        <v>193</v>
      </c>
      <c r="K315" t="s">
        <v>193</v>
      </c>
      <c r="L315" t="s">
        <v>193</v>
      </c>
      <c r="M315" t="s">
        <v>193</v>
      </c>
      <c r="N315" t="s">
        <v>193</v>
      </c>
      <c r="O315" t="s">
        <v>193</v>
      </c>
      <c r="P315" t="s">
        <v>193</v>
      </c>
    </row>
    <row r="316" spans="1:16" x14ac:dyDescent="0.35">
      <c r="A316">
        <v>-20</v>
      </c>
      <c r="B316" t="s">
        <v>193</v>
      </c>
      <c r="C316" t="s">
        <v>193</v>
      </c>
      <c r="D316" t="s">
        <v>193</v>
      </c>
      <c r="E316" t="s">
        <v>193</v>
      </c>
      <c r="F316" t="s">
        <v>193</v>
      </c>
      <c r="G316" t="s">
        <v>193</v>
      </c>
      <c r="H316" t="s">
        <v>193</v>
      </c>
      <c r="I316">
        <v>-2.11</v>
      </c>
      <c r="J316" t="s">
        <v>193</v>
      </c>
      <c r="K316" t="s">
        <v>193</v>
      </c>
      <c r="L316" t="s">
        <v>193</v>
      </c>
      <c r="M316" t="s">
        <v>193</v>
      </c>
      <c r="N316" t="s">
        <v>193</v>
      </c>
      <c r="O316" t="s">
        <v>193</v>
      </c>
      <c r="P316" t="s">
        <v>193</v>
      </c>
    </row>
    <row r="317" spans="1:16" x14ac:dyDescent="0.35">
      <c r="A317">
        <v>-1</v>
      </c>
      <c r="B317" t="s">
        <v>193</v>
      </c>
      <c r="C317" t="s">
        <v>193</v>
      </c>
      <c r="D317" t="s">
        <v>193</v>
      </c>
      <c r="E317" t="s">
        <v>193</v>
      </c>
      <c r="F317" t="s">
        <v>193</v>
      </c>
      <c r="G317" t="s">
        <v>193</v>
      </c>
      <c r="H317" t="s">
        <v>193</v>
      </c>
      <c r="I317">
        <v>2.6</v>
      </c>
      <c r="J317" t="s">
        <v>193</v>
      </c>
      <c r="K317" t="s">
        <v>193</v>
      </c>
      <c r="L317" t="s">
        <v>193</v>
      </c>
      <c r="M317" t="s">
        <v>193</v>
      </c>
      <c r="N317" t="s">
        <v>193</v>
      </c>
      <c r="O317" t="s">
        <v>193</v>
      </c>
      <c r="P317" t="s">
        <v>193</v>
      </c>
    </row>
    <row r="318" spans="1:16" x14ac:dyDescent="0.35">
      <c r="A318">
        <v>2</v>
      </c>
      <c r="B318" t="s">
        <v>193</v>
      </c>
      <c r="C318" t="s">
        <v>193</v>
      </c>
      <c r="D318" t="s">
        <v>193</v>
      </c>
      <c r="E318" t="s">
        <v>193</v>
      </c>
      <c r="F318" t="s">
        <v>193</v>
      </c>
      <c r="G318" t="s">
        <v>193</v>
      </c>
      <c r="H318" t="s">
        <v>193</v>
      </c>
      <c r="I318">
        <v>13.5</v>
      </c>
      <c r="J318" t="s">
        <v>193</v>
      </c>
      <c r="K318" t="s">
        <v>193</v>
      </c>
      <c r="L318" t="s">
        <v>193</v>
      </c>
      <c r="M318" t="s">
        <v>193</v>
      </c>
      <c r="N318" t="s">
        <v>193</v>
      </c>
      <c r="O318" t="s">
        <v>193</v>
      </c>
      <c r="P318" t="s">
        <v>193</v>
      </c>
    </row>
    <row r="319" spans="1:16" x14ac:dyDescent="0.35">
      <c r="A319">
        <v>-3.5</v>
      </c>
      <c r="B319" t="s">
        <v>193</v>
      </c>
      <c r="C319" t="s">
        <v>193</v>
      </c>
      <c r="D319" t="s">
        <v>193</v>
      </c>
      <c r="E319" t="s">
        <v>193</v>
      </c>
      <c r="F319" t="s">
        <v>193</v>
      </c>
      <c r="G319" t="s">
        <v>193</v>
      </c>
      <c r="H319" t="s">
        <v>193</v>
      </c>
      <c r="I319">
        <v>-16.182609420905834</v>
      </c>
      <c r="J319" t="s">
        <v>193</v>
      </c>
      <c r="K319" t="s">
        <v>193</v>
      </c>
      <c r="L319" t="s">
        <v>193</v>
      </c>
      <c r="M319" t="s">
        <v>193</v>
      </c>
      <c r="N319" t="s">
        <v>193</v>
      </c>
      <c r="O319" t="s">
        <v>193</v>
      </c>
      <c r="P319" t="s">
        <v>193</v>
      </c>
    </row>
    <row r="320" spans="1:16" x14ac:dyDescent="0.35">
      <c r="A320">
        <v>-20</v>
      </c>
      <c r="B320" t="s">
        <v>193</v>
      </c>
      <c r="C320" t="s">
        <v>193</v>
      </c>
      <c r="D320" t="s">
        <v>193</v>
      </c>
      <c r="E320" t="s">
        <v>193</v>
      </c>
      <c r="F320" t="s">
        <v>193</v>
      </c>
      <c r="G320" t="s">
        <v>193</v>
      </c>
      <c r="H320" t="s">
        <v>193</v>
      </c>
      <c r="I320">
        <v>10.5</v>
      </c>
      <c r="J320" t="s">
        <v>193</v>
      </c>
      <c r="K320" t="s">
        <v>193</v>
      </c>
      <c r="L320" t="s">
        <v>193</v>
      </c>
      <c r="M320" t="s">
        <v>193</v>
      </c>
      <c r="N320" t="s">
        <v>193</v>
      </c>
      <c r="O320" t="s">
        <v>193</v>
      </c>
      <c r="P320" t="s">
        <v>193</v>
      </c>
    </row>
    <row r="321" spans="1:16" x14ac:dyDescent="0.35">
      <c r="A321">
        <v>-9</v>
      </c>
      <c r="B321" t="s">
        <v>193</v>
      </c>
      <c r="C321" t="s">
        <v>193</v>
      </c>
      <c r="D321" t="s">
        <v>193</v>
      </c>
      <c r="E321" t="s">
        <v>193</v>
      </c>
      <c r="F321" t="s">
        <v>193</v>
      </c>
      <c r="G321" t="s">
        <v>193</v>
      </c>
      <c r="H321" t="s">
        <v>193</v>
      </c>
      <c r="I321">
        <v>19</v>
      </c>
      <c r="J321" t="s">
        <v>193</v>
      </c>
      <c r="K321" t="s">
        <v>193</v>
      </c>
      <c r="L321" t="s">
        <v>193</v>
      </c>
      <c r="M321" t="s">
        <v>193</v>
      </c>
      <c r="N321" t="s">
        <v>193</v>
      </c>
      <c r="O321" t="s">
        <v>193</v>
      </c>
      <c r="P321" t="s">
        <v>193</v>
      </c>
    </row>
    <row r="322" spans="1:16" x14ac:dyDescent="0.35">
      <c r="A322">
        <v>-23.5</v>
      </c>
      <c r="B322" t="s">
        <v>193</v>
      </c>
      <c r="C322" t="s">
        <v>193</v>
      </c>
      <c r="D322" t="s">
        <v>193</v>
      </c>
      <c r="E322" t="s">
        <v>193</v>
      </c>
      <c r="F322" t="s">
        <v>193</v>
      </c>
      <c r="G322" t="s">
        <v>193</v>
      </c>
      <c r="H322" t="s">
        <v>193</v>
      </c>
      <c r="I322">
        <v>23.7</v>
      </c>
      <c r="J322" t="s">
        <v>193</v>
      </c>
      <c r="K322" t="s">
        <v>193</v>
      </c>
      <c r="L322" t="s">
        <v>193</v>
      </c>
      <c r="M322" t="s">
        <v>193</v>
      </c>
      <c r="N322" t="s">
        <v>193</v>
      </c>
      <c r="O322" t="s">
        <v>193</v>
      </c>
      <c r="P322" t="s">
        <v>193</v>
      </c>
    </row>
    <row r="323" spans="1:16" x14ac:dyDescent="0.35">
      <c r="A323">
        <v>-5.5</v>
      </c>
      <c r="B323" t="s">
        <v>193</v>
      </c>
      <c r="C323" t="s">
        <v>193</v>
      </c>
      <c r="D323" t="s">
        <v>193</v>
      </c>
      <c r="E323" t="s">
        <v>193</v>
      </c>
      <c r="F323" t="s">
        <v>193</v>
      </c>
      <c r="G323" t="s">
        <v>193</v>
      </c>
      <c r="H323" t="s">
        <v>193</v>
      </c>
      <c r="I323">
        <v>-1.2833333333333334</v>
      </c>
      <c r="J323" t="s">
        <v>193</v>
      </c>
      <c r="K323" t="s">
        <v>193</v>
      </c>
      <c r="L323" t="s">
        <v>193</v>
      </c>
      <c r="M323" t="s">
        <v>193</v>
      </c>
      <c r="N323" t="s">
        <v>193</v>
      </c>
      <c r="O323" t="s">
        <v>193</v>
      </c>
      <c r="P323" t="s">
        <v>193</v>
      </c>
    </row>
    <row r="324" spans="1:16" x14ac:dyDescent="0.35">
      <c r="A324">
        <v>-40</v>
      </c>
      <c r="B324" t="s">
        <v>193</v>
      </c>
      <c r="C324" t="s">
        <v>193</v>
      </c>
      <c r="D324" t="s">
        <v>193</v>
      </c>
      <c r="E324" t="s">
        <v>193</v>
      </c>
      <c r="F324" t="s">
        <v>193</v>
      </c>
      <c r="G324" t="s">
        <v>193</v>
      </c>
      <c r="H324" t="s">
        <v>193</v>
      </c>
      <c r="I324">
        <v>-0.55000000000000016</v>
      </c>
      <c r="J324" t="s">
        <v>193</v>
      </c>
      <c r="K324" t="s">
        <v>193</v>
      </c>
      <c r="L324" t="s">
        <v>193</v>
      </c>
      <c r="M324" t="s">
        <v>193</v>
      </c>
      <c r="N324" t="s">
        <v>193</v>
      </c>
      <c r="O324" t="s">
        <v>193</v>
      </c>
      <c r="P324" t="s">
        <v>193</v>
      </c>
    </row>
    <row r="325" spans="1:16" x14ac:dyDescent="0.35">
      <c r="A325">
        <v>-37.5</v>
      </c>
      <c r="B325" t="s">
        <v>193</v>
      </c>
      <c r="C325" t="s">
        <v>193</v>
      </c>
      <c r="D325" t="s">
        <v>193</v>
      </c>
      <c r="E325" t="s">
        <v>193</v>
      </c>
      <c r="F325" t="s">
        <v>193</v>
      </c>
      <c r="G325" t="s">
        <v>193</v>
      </c>
      <c r="H325" t="s">
        <v>193</v>
      </c>
      <c r="I325">
        <v>1.7833333333333332</v>
      </c>
      <c r="J325" t="s">
        <v>193</v>
      </c>
      <c r="K325" t="s">
        <v>193</v>
      </c>
      <c r="L325" t="s">
        <v>193</v>
      </c>
      <c r="M325" t="s">
        <v>193</v>
      </c>
      <c r="N325" t="s">
        <v>193</v>
      </c>
      <c r="O325" t="s">
        <v>193</v>
      </c>
      <c r="P325" t="s">
        <v>193</v>
      </c>
    </row>
    <row r="326" spans="1:16" x14ac:dyDescent="0.35">
      <c r="A326">
        <v>-41</v>
      </c>
      <c r="B326" t="s">
        <v>193</v>
      </c>
      <c r="C326" t="s">
        <v>193</v>
      </c>
      <c r="D326" t="s">
        <v>193</v>
      </c>
      <c r="E326" t="s">
        <v>193</v>
      </c>
      <c r="F326" t="s">
        <v>193</v>
      </c>
      <c r="G326" t="s">
        <v>193</v>
      </c>
      <c r="H326" t="s">
        <v>193</v>
      </c>
      <c r="I326">
        <v>8.0729166666666696</v>
      </c>
      <c r="J326" t="s">
        <v>193</v>
      </c>
      <c r="K326" t="s">
        <v>193</v>
      </c>
      <c r="L326" t="s">
        <v>193</v>
      </c>
      <c r="M326" t="s">
        <v>193</v>
      </c>
      <c r="N326" t="s">
        <v>193</v>
      </c>
      <c r="O326" t="s">
        <v>193</v>
      </c>
      <c r="P326" t="s">
        <v>193</v>
      </c>
    </row>
    <row r="327" spans="1:16" x14ac:dyDescent="0.35">
      <c r="A327">
        <v>-31.5</v>
      </c>
      <c r="B327" t="s">
        <v>193</v>
      </c>
      <c r="C327" t="s">
        <v>193</v>
      </c>
      <c r="D327" t="s">
        <v>193</v>
      </c>
      <c r="E327" t="s">
        <v>193</v>
      </c>
      <c r="F327" t="s">
        <v>193</v>
      </c>
      <c r="G327" t="s">
        <v>193</v>
      </c>
      <c r="H327" t="s">
        <v>193</v>
      </c>
      <c r="I327">
        <v>33.036597428288815</v>
      </c>
      <c r="J327" t="s">
        <v>193</v>
      </c>
      <c r="K327" t="s">
        <v>193</v>
      </c>
      <c r="L327" t="s">
        <v>193</v>
      </c>
      <c r="M327" t="s">
        <v>193</v>
      </c>
      <c r="N327" t="s">
        <v>193</v>
      </c>
      <c r="O327" t="s">
        <v>193</v>
      </c>
      <c r="P327" t="s">
        <v>193</v>
      </c>
    </row>
    <row r="328" spans="1:16" x14ac:dyDescent="0.35">
      <c r="A328">
        <v>-37</v>
      </c>
      <c r="B328" t="s">
        <v>193</v>
      </c>
      <c r="C328" t="s">
        <v>193</v>
      </c>
      <c r="D328" t="s">
        <v>193</v>
      </c>
      <c r="E328" t="s">
        <v>193</v>
      </c>
      <c r="F328" t="s">
        <v>193</v>
      </c>
      <c r="G328" t="s">
        <v>193</v>
      </c>
      <c r="H328" t="s">
        <v>193</v>
      </c>
      <c r="I328">
        <v>-1.5655577299412986</v>
      </c>
      <c r="J328" t="s">
        <v>193</v>
      </c>
      <c r="K328" t="s">
        <v>193</v>
      </c>
      <c r="L328" t="s">
        <v>193</v>
      </c>
      <c r="M328" t="s">
        <v>193</v>
      </c>
      <c r="N328" t="s">
        <v>193</v>
      </c>
      <c r="O328" t="s">
        <v>193</v>
      </c>
      <c r="P328" t="s">
        <v>193</v>
      </c>
    </row>
    <row r="329" spans="1:16" x14ac:dyDescent="0.35">
      <c r="A329">
        <v>-41</v>
      </c>
      <c r="B329" t="s">
        <v>193</v>
      </c>
      <c r="C329" t="s">
        <v>193</v>
      </c>
      <c r="D329" t="s">
        <v>193</v>
      </c>
      <c r="E329" t="s">
        <v>193</v>
      </c>
      <c r="F329" t="s">
        <v>193</v>
      </c>
      <c r="G329" t="s">
        <v>193</v>
      </c>
      <c r="H329" t="s">
        <v>193</v>
      </c>
      <c r="I329">
        <v>65.269104965804317</v>
      </c>
      <c r="J329" t="s">
        <v>193</v>
      </c>
      <c r="K329" t="s">
        <v>193</v>
      </c>
      <c r="L329" t="s">
        <v>193</v>
      </c>
      <c r="M329" t="s">
        <v>193</v>
      </c>
      <c r="N329" t="s">
        <v>193</v>
      </c>
      <c r="O329" t="s">
        <v>193</v>
      </c>
      <c r="P329" t="s">
        <v>193</v>
      </c>
    </row>
    <row r="330" spans="1:16" x14ac:dyDescent="0.35">
      <c r="A330">
        <v>-44</v>
      </c>
      <c r="B330" t="s">
        <v>193</v>
      </c>
      <c r="C330" t="s">
        <v>193</v>
      </c>
      <c r="D330" t="s">
        <v>193</v>
      </c>
      <c r="E330" t="s">
        <v>193</v>
      </c>
      <c r="F330" t="s">
        <v>193</v>
      </c>
      <c r="G330" t="s">
        <v>193</v>
      </c>
      <c r="H330" t="s">
        <v>193</v>
      </c>
      <c r="I330">
        <v>8.7660524846454564</v>
      </c>
      <c r="J330" t="s">
        <v>193</v>
      </c>
      <c r="K330" t="s">
        <v>193</v>
      </c>
      <c r="L330" t="s">
        <v>193</v>
      </c>
      <c r="M330" t="s">
        <v>193</v>
      </c>
      <c r="N330" t="s">
        <v>193</v>
      </c>
      <c r="O330" t="s">
        <v>193</v>
      </c>
      <c r="P330" t="s">
        <v>193</v>
      </c>
    </row>
    <row r="331" spans="1:16" x14ac:dyDescent="0.35">
      <c r="A331">
        <v>-37</v>
      </c>
      <c r="B331" t="s">
        <v>193</v>
      </c>
      <c r="C331" t="s">
        <v>193</v>
      </c>
      <c r="D331" t="s">
        <v>193</v>
      </c>
      <c r="E331" t="s">
        <v>193</v>
      </c>
      <c r="F331" t="s">
        <v>193</v>
      </c>
      <c r="G331" t="s">
        <v>193</v>
      </c>
      <c r="H331" t="s">
        <v>193</v>
      </c>
      <c r="I331">
        <v>28.192064893798431</v>
      </c>
      <c r="J331" t="s">
        <v>193</v>
      </c>
      <c r="K331" t="s">
        <v>193</v>
      </c>
      <c r="L331" t="s">
        <v>193</v>
      </c>
      <c r="M331" t="s">
        <v>193</v>
      </c>
      <c r="N331" t="s">
        <v>193</v>
      </c>
      <c r="O331" t="s">
        <v>193</v>
      </c>
      <c r="P331" t="s">
        <v>193</v>
      </c>
    </row>
    <row r="332" spans="1:16" x14ac:dyDescent="0.35">
      <c r="A332">
        <v>-31.5</v>
      </c>
      <c r="B332" t="s">
        <v>193</v>
      </c>
      <c r="C332" t="s">
        <v>193</v>
      </c>
      <c r="D332" t="s">
        <v>193</v>
      </c>
      <c r="E332" t="s">
        <v>193</v>
      </c>
      <c r="F332" t="s">
        <v>193</v>
      </c>
      <c r="G332" t="s">
        <v>193</v>
      </c>
      <c r="H332" t="s">
        <v>193</v>
      </c>
      <c r="I332" t="s">
        <v>193</v>
      </c>
      <c r="J332" t="s">
        <v>193</v>
      </c>
      <c r="K332" t="s">
        <v>193</v>
      </c>
      <c r="L332" t="s">
        <v>193</v>
      </c>
      <c r="M332" t="s">
        <v>193</v>
      </c>
      <c r="N332" t="s">
        <v>193</v>
      </c>
      <c r="O332" t="s">
        <v>193</v>
      </c>
      <c r="P332" t="s">
        <v>193</v>
      </c>
    </row>
    <row r="333" spans="1:16" x14ac:dyDescent="0.35">
      <c r="A333">
        <v>-24.5</v>
      </c>
      <c r="B333" t="s">
        <v>193</v>
      </c>
      <c r="C333" t="s">
        <v>193</v>
      </c>
      <c r="D333" t="s">
        <v>193</v>
      </c>
      <c r="E333" t="s">
        <v>193</v>
      </c>
      <c r="F333" t="s">
        <v>193</v>
      </c>
      <c r="G333" t="s">
        <v>193</v>
      </c>
      <c r="H333" t="s">
        <v>193</v>
      </c>
      <c r="I333" t="s">
        <v>193</v>
      </c>
      <c r="J333" t="s">
        <v>193</v>
      </c>
      <c r="K333" t="s">
        <v>193</v>
      </c>
      <c r="L333" t="s">
        <v>193</v>
      </c>
      <c r="M333" t="s">
        <v>193</v>
      </c>
      <c r="N333" t="s">
        <v>193</v>
      </c>
      <c r="O333" t="s">
        <v>193</v>
      </c>
      <c r="P333" t="s">
        <v>193</v>
      </c>
    </row>
    <row r="334" spans="1:16" x14ac:dyDescent="0.35">
      <c r="A334">
        <v>-29</v>
      </c>
      <c r="B334" t="s">
        <v>193</v>
      </c>
      <c r="C334" t="s">
        <v>193</v>
      </c>
      <c r="D334" t="s">
        <v>193</v>
      </c>
      <c r="E334" t="s">
        <v>193</v>
      </c>
      <c r="F334" t="s">
        <v>193</v>
      </c>
      <c r="G334" t="s">
        <v>193</v>
      </c>
      <c r="H334" t="s">
        <v>193</v>
      </c>
      <c r="I334" t="s">
        <v>193</v>
      </c>
      <c r="J334" t="s">
        <v>193</v>
      </c>
      <c r="K334" t="s">
        <v>193</v>
      </c>
      <c r="L334" t="s">
        <v>193</v>
      </c>
      <c r="M334" t="s">
        <v>193</v>
      </c>
      <c r="N334" t="s">
        <v>193</v>
      </c>
      <c r="O334" t="s">
        <v>193</v>
      </c>
      <c r="P334" t="s">
        <v>193</v>
      </c>
    </row>
    <row r="335" spans="1:16" x14ac:dyDescent="0.35">
      <c r="A335">
        <v>-38.5</v>
      </c>
      <c r="B335" t="s">
        <v>193</v>
      </c>
      <c r="C335" t="s">
        <v>193</v>
      </c>
      <c r="D335" t="s">
        <v>193</v>
      </c>
      <c r="E335" t="s">
        <v>193</v>
      </c>
      <c r="F335" t="s">
        <v>193</v>
      </c>
      <c r="G335" t="s">
        <v>193</v>
      </c>
      <c r="H335" t="s">
        <v>193</v>
      </c>
      <c r="I335" t="s">
        <v>193</v>
      </c>
      <c r="J335" t="s">
        <v>193</v>
      </c>
      <c r="K335" t="s">
        <v>193</v>
      </c>
      <c r="L335" t="s">
        <v>193</v>
      </c>
      <c r="M335" t="s">
        <v>193</v>
      </c>
      <c r="N335" t="s">
        <v>193</v>
      </c>
      <c r="O335" t="s">
        <v>193</v>
      </c>
      <c r="P335" t="s">
        <v>193</v>
      </c>
    </row>
    <row r="336" spans="1:16" x14ac:dyDescent="0.35">
      <c r="A336">
        <v>-28.5</v>
      </c>
      <c r="B336" t="s">
        <v>193</v>
      </c>
      <c r="C336" t="s">
        <v>193</v>
      </c>
      <c r="D336" t="s">
        <v>193</v>
      </c>
      <c r="E336" t="s">
        <v>193</v>
      </c>
      <c r="F336" t="s">
        <v>193</v>
      </c>
      <c r="G336" t="s">
        <v>193</v>
      </c>
      <c r="H336" t="s">
        <v>193</v>
      </c>
      <c r="I336" t="s">
        <v>193</v>
      </c>
      <c r="J336" t="s">
        <v>193</v>
      </c>
      <c r="K336" t="s">
        <v>193</v>
      </c>
      <c r="L336" t="s">
        <v>193</v>
      </c>
      <c r="M336" t="s">
        <v>193</v>
      </c>
      <c r="N336" t="s">
        <v>193</v>
      </c>
      <c r="O336" t="s">
        <v>193</v>
      </c>
      <c r="P336" t="s">
        <v>193</v>
      </c>
    </row>
    <row r="337" spans="1:16" x14ac:dyDescent="0.35">
      <c r="A337">
        <v>-1</v>
      </c>
      <c r="B337" t="s">
        <v>193</v>
      </c>
      <c r="C337" t="s">
        <v>193</v>
      </c>
      <c r="D337" t="s">
        <v>193</v>
      </c>
      <c r="E337" t="s">
        <v>193</v>
      </c>
      <c r="F337" t="s">
        <v>193</v>
      </c>
      <c r="G337" t="s">
        <v>193</v>
      </c>
      <c r="H337" t="s">
        <v>193</v>
      </c>
      <c r="I337" t="s">
        <v>193</v>
      </c>
      <c r="J337" t="s">
        <v>193</v>
      </c>
      <c r="K337" t="s">
        <v>193</v>
      </c>
      <c r="L337" t="s">
        <v>193</v>
      </c>
      <c r="M337" t="s">
        <v>193</v>
      </c>
      <c r="N337" t="s">
        <v>193</v>
      </c>
      <c r="O337" t="s">
        <v>193</v>
      </c>
      <c r="P337" t="s">
        <v>193</v>
      </c>
    </row>
    <row r="338" spans="1:16" x14ac:dyDescent="0.35">
      <c r="A338">
        <v>-33.5</v>
      </c>
      <c r="B338" t="s">
        <v>193</v>
      </c>
      <c r="C338" t="s">
        <v>193</v>
      </c>
      <c r="D338" t="s">
        <v>193</v>
      </c>
      <c r="E338" t="s">
        <v>193</v>
      </c>
      <c r="F338" t="s">
        <v>193</v>
      </c>
      <c r="G338" t="s">
        <v>193</v>
      </c>
      <c r="H338" t="s">
        <v>193</v>
      </c>
      <c r="I338" t="s">
        <v>193</v>
      </c>
      <c r="J338" t="s">
        <v>193</v>
      </c>
      <c r="K338" t="s">
        <v>193</v>
      </c>
      <c r="L338" t="s">
        <v>193</v>
      </c>
      <c r="M338" t="s">
        <v>193</v>
      </c>
      <c r="N338" t="s">
        <v>193</v>
      </c>
      <c r="O338" t="s">
        <v>193</v>
      </c>
      <c r="P338" t="s">
        <v>193</v>
      </c>
    </row>
    <row r="339" spans="1:16" x14ac:dyDescent="0.35">
      <c r="A339">
        <v>-38.5</v>
      </c>
      <c r="B339" t="s">
        <v>193</v>
      </c>
      <c r="C339" t="s">
        <v>193</v>
      </c>
      <c r="D339" t="s">
        <v>193</v>
      </c>
      <c r="E339" t="s">
        <v>193</v>
      </c>
      <c r="F339" t="s">
        <v>193</v>
      </c>
      <c r="G339" t="s">
        <v>193</v>
      </c>
      <c r="H339" t="s">
        <v>193</v>
      </c>
      <c r="I339" t="s">
        <v>193</v>
      </c>
      <c r="J339" t="s">
        <v>193</v>
      </c>
      <c r="K339" t="s">
        <v>193</v>
      </c>
      <c r="L339" t="s">
        <v>193</v>
      </c>
      <c r="M339" t="s">
        <v>193</v>
      </c>
      <c r="N339" t="s">
        <v>193</v>
      </c>
      <c r="O339" t="s">
        <v>193</v>
      </c>
      <c r="P339" t="s">
        <v>193</v>
      </c>
    </row>
    <row r="340" spans="1:16" x14ac:dyDescent="0.35">
      <c r="A340">
        <v>-30</v>
      </c>
      <c r="B340" t="s">
        <v>193</v>
      </c>
      <c r="C340" t="s">
        <v>193</v>
      </c>
      <c r="D340" t="s">
        <v>193</v>
      </c>
      <c r="E340" t="s">
        <v>193</v>
      </c>
      <c r="F340" t="s">
        <v>193</v>
      </c>
      <c r="G340" t="s">
        <v>193</v>
      </c>
      <c r="H340" t="s">
        <v>193</v>
      </c>
      <c r="I340" t="s">
        <v>193</v>
      </c>
      <c r="J340" t="s">
        <v>193</v>
      </c>
      <c r="K340" t="s">
        <v>193</v>
      </c>
      <c r="L340" t="s">
        <v>193</v>
      </c>
      <c r="M340" t="s">
        <v>193</v>
      </c>
      <c r="N340" t="s">
        <v>193</v>
      </c>
      <c r="O340" t="s">
        <v>193</v>
      </c>
      <c r="P340" t="s">
        <v>193</v>
      </c>
    </row>
    <row r="341" spans="1:16" x14ac:dyDescent="0.35">
      <c r="A341">
        <v>-15.5</v>
      </c>
      <c r="B341" t="s">
        <v>193</v>
      </c>
      <c r="C341" t="s">
        <v>193</v>
      </c>
      <c r="D341" t="s">
        <v>193</v>
      </c>
      <c r="E341" t="s">
        <v>193</v>
      </c>
      <c r="F341" t="s">
        <v>193</v>
      </c>
      <c r="G341" t="s">
        <v>193</v>
      </c>
      <c r="H341" t="s">
        <v>193</v>
      </c>
      <c r="I341" t="s">
        <v>193</v>
      </c>
      <c r="J341" t="s">
        <v>193</v>
      </c>
      <c r="K341" t="s">
        <v>193</v>
      </c>
      <c r="L341" t="s">
        <v>193</v>
      </c>
      <c r="M341" t="s">
        <v>193</v>
      </c>
      <c r="N341" t="s">
        <v>193</v>
      </c>
      <c r="O341" t="s">
        <v>193</v>
      </c>
      <c r="P341" t="s">
        <v>193</v>
      </c>
    </row>
    <row r="342" spans="1:16" x14ac:dyDescent="0.35">
      <c r="A342">
        <v>6.6666666666666723</v>
      </c>
      <c r="B342" t="s">
        <v>193</v>
      </c>
      <c r="C342" t="s">
        <v>193</v>
      </c>
      <c r="D342" t="s">
        <v>193</v>
      </c>
      <c r="E342" t="s">
        <v>193</v>
      </c>
      <c r="F342" t="s">
        <v>193</v>
      </c>
      <c r="G342" t="s">
        <v>193</v>
      </c>
      <c r="H342" t="s">
        <v>193</v>
      </c>
      <c r="I342" t="s">
        <v>193</v>
      </c>
      <c r="J342" t="s">
        <v>193</v>
      </c>
      <c r="K342" t="s">
        <v>193</v>
      </c>
      <c r="L342" t="s">
        <v>193</v>
      </c>
      <c r="M342" t="s">
        <v>193</v>
      </c>
      <c r="N342" t="s">
        <v>193</v>
      </c>
      <c r="O342" t="s">
        <v>193</v>
      </c>
      <c r="P342" t="s">
        <v>193</v>
      </c>
    </row>
    <row r="343" spans="1:16" x14ac:dyDescent="0.35">
      <c r="A343">
        <v>6.6666666666666723</v>
      </c>
      <c r="B343" t="s">
        <v>193</v>
      </c>
      <c r="C343" t="s">
        <v>193</v>
      </c>
      <c r="D343" t="s">
        <v>193</v>
      </c>
      <c r="E343" t="s">
        <v>193</v>
      </c>
      <c r="F343" t="s">
        <v>193</v>
      </c>
      <c r="G343" t="s">
        <v>193</v>
      </c>
      <c r="H343" t="s">
        <v>193</v>
      </c>
      <c r="I343" t="s">
        <v>193</v>
      </c>
      <c r="J343" t="s">
        <v>193</v>
      </c>
      <c r="K343" t="s">
        <v>193</v>
      </c>
      <c r="L343" t="s">
        <v>193</v>
      </c>
      <c r="M343" t="s">
        <v>193</v>
      </c>
      <c r="N343" t="s">
        <v>193</v>
      </c>
      <c r="O343" t="s">
        <v>193</v>
      </c>
      <c r="P343" t="s">
        <v>193</v>
      </c>
    </row>
    <row r="344" spans="1:16" x14ac:dyDescent="0.35">
      <c r="A344">
        <v>6.7796610169491425</v>
      </c>
      <c r="B344" t="s">
        <v>193</v>
      </c>
      <c r="C344" t="s">
        <v>193</v>
      </c>
      <c r="D344" t="s">
        <v>193</v>
      </c>
      <c r="E344" t="s">
        <v>193</v>
      </c>
      <c r="F344" t="s">
        <v>193</v>
      </c>
      <c r="G344" t="s">
        <v>193</v>
      </c>
      <c r="H344" t="s">
        <v>193</v>
      </c>
      <c r="I344" t="s">
        <v>193</v>
      </c>
      <c r="J344" t="s">
        <v>193</v>
      </c>
      <c r="K344" t="s">
        <v>193</v>
      </c>
      <c r="L344" t="s">
        <v>193</v>
      </c>
      <c r="M344" t="s">
        <v>193</v>
      </c>
      <c r="N344" t="s">
        <v>193</v>
      </c>
      <c r="O344" t="s">
        <v>193</v>
      </c>
      <c r="P344" t="s">
        <v>193</v>
      </c>
    </row>
    <row r="345" spans="1:16" x14ac:dyDescent="0.35">
      <c r="A345">
        <v>6.7796610169491425</v>
      </c>
      <c r="B345" t="s">
        <v>193</v>
      </c>
      <c r="C345" t="s">
        <v>193</v>
      </c>
      <c r="D345" t="s">
        <v>193</v>
      </c>
      <c r="E345" t="s">
        <v>193</v>
      </c>
      <c r="F345" t="s">
        <v>193</v>
      </c>
      <c r="G345" t="s">
        <v>193</v>
      </c>
      <c r="H345" t="s">
        <v>193</v>
      </c>
      <c r="I345" t="s">
        <v>193</v>
      </c>
      <c r="J345" t="s">
        <v>193</v>
      </c>
      <c r="K345" t="s">
        <v>193</v>
      </c>
      <c r="L345" t="s">
        <v>193</v>
      </c>
      <c r="M345" t="s">
        <v>193</v>
      </c>
      <c r="N345" t="s">
        <v>193</v>
      </c>
      <c r="O345" t="s">
        <v>193</v>
      </c>
      <c r="P345" t="s">
        <v>193</v>
      </c>
    </row>
    <row r="346" spans="1:16" x14ac:dyDescent="0.35">
      <c r="A346">
        <v>7.6149425287356349</v>
      </c>
      <c r="B346" t="s">
        <v>193</v>
      </c>
      <c r="C346" t="s">
        <v>193</v>
      </c>
      <c r="D346" t="s">
        <v>193</v>
      </c>
      <c r="E346" t="s">
        <v>193</v>
      </c>
      <c r="F346" t="s">
        <v>193</v>
      </c>
      <c r="G346" t="s">
        <v>193</v>
      </c>
      <c r="H346" t="s">
        <v>193</v>
      </c>
      <c r="I346" t="s">
        <v>193</v>
      </c>
      <c r="J346" t="s">
        <v>193</v>
      </c>
      <c r="K346" t="s">
        <v>193</v>
      </c>
      <c r="L346" t="s">
        <v>193</v>
      </c>
      <c r="M346" t="s">
        <v>193</v>
      </c>
      <c r="N346" t="s">
        <v>193</v>
      </c>
      <c r="O346" t="s">
        <v>193</v>
      </c>
      <c r="P346" t="s">
        <v>193</v>
      </c>
    </row>
    <row r="347" spans="1:16" x14ac:dyDescent="0.35">
      <c r="A347">
        <v>7.6149425287356349</v>
      </c>
      <c r="B347" t="s">
        <v>193</v>
      </c>
      <c r="C347" t="s">
        <v>193</v>
      </c>
      <c r="D347" t="s">
        <v>193</v>
      </c>
      <c r="E347" t="s">
        <v>193</v>
      </c>
      <c r="F347" t="s">
        <v>193</v>
      </c>
      <c r="G347" t="s">
        <v>193</v>
      </c>
      <c r="H347" t="s">
        <v>193</v>
      </c>
      <c r="I347" t="s">
        <v>193</v>
      </c>
      <c r="J347" t="s">
        <v>193</v>
      </c>
      <c r="K347" t="s">
        <v>193</v>
      </c>
      <c r="L347" t="s">
        <v>193</v>
      </c>
      <c r="M347" t="s">
        <v>193</v>
      </c>
      <c r="N347" t="s">
        <v>193</v>
      </c>
      <c r="O347" t="s">
        <v>193</v>
      </c>
      <c r="P347" t="s">
        <v>193</v>
      </c>
    </row>
    <row r="348" spans="1:16" x14ac:dyDescent="0.35">
      <c r="A348">
        <v>15</v>
      </c>
      <c r="B348" t="s">
        <v>193</v>
      </c>
      <c r="C348" t="s">
        <v>193</v>
      </c>
      <c r="D348" t="s">
        <v>193</v>
      </c>
      <c r="E348" t="s">
        <v>193</v>
      </c>
      <c r="F348" t="s">
        <v>193</v>
      </c>
      <c r="G348" t="s">
        <v>193</v>
      </c>
      <c r="H348" t="s">
        <v>193</v>
      </c>
      <c r="I348" t="s">
        <v>193</v>
      </c>
      <c r="J348" t="s">
        <v>193</v>
      </c>
      <c r="K348" t="s">
        <v>193</v>
      </c>
      <c r="L348" t="s">
        <v>193</v>
      </c>
      <c r="M348" t="s">
        <v>193</v>
      </c>
      <c r="N348" t="s">
        <v>193</v>
      </c>
      <c r="O348" t="s">
        <v>193</v>
      </c>
      <c r="P348" t="s">
        <v>193</v>
      </c>
    </row>
    <row r="349" spans="1:16" x14ac:dyDescent="0.35">
      <c r="A349">
        <v>15</v>
      </c>
      <c r="B349" t="s">
        <v>193</v>
      </c>
      <c r="C349" t="s">
        <v>193</v>
      </c>
      <c r="D349" t="s">
        <v>193</v>
      </c>
      <c r="E349" t="s">
        <v>193</v>
      </c>
      <c r="F349" t="s">
        <v>193</v>
      </c>
      <c r="G349" t="s">
        <v>193</v>
      </c>
      <c r="H349" t="s">
        <v>193</v>
      </c>
      <c r="I349" t="s">
        <v>193</v>
      </c>
      <c r="J349" t="s">
        <v>193</v>
      </c>
      <c r="K349" t="s">
        <v>193</v>
      </c>
      <c r="L349" t="s">
        <v>193</v>
      </c>
      <c r="M349" t="s">
        <v>193</v>
      </c>
      <c r="N349" t="s">
        <v>193</v>
      </c>
      <c r="O349" t="s">
        <v>193</v>
      </c>
      <c r="P349" t="s">
        <v>193</v>
      </c>
    </row>
    <row r="350" spans="1:16" x14ac:dyDescent="0.35">
      <c r="A350">
        <v>14.5</v>
      </c>
      <c r="B350" t="s">
        <v>193</v>
      </c>
      <c r="C350" t="s">
        <v>193</v>
      </c>
      <c r="D350" t="s">
        <v>193</v>
      </c>
      <c r="E350" t="s">
        <v>193</v>
      </c>
      <c r="F350" t="s">
        <v>193</v>
      </c>
      <c r="G350" t="s">
        <v>193</v>
      </c>
      <c r="H350" t="s">
        <v>193</v>
      </c>
      <c r="I350" t="s">
        <v>193</v>
      </c>
      <c r="J350" t="s">
        <v>193</v>
      </c>
      <c r="K350" t="s">
        <v>193</v>
      </c>
      <c r="L350" t="s">
        <v>193</v>
      </c>
      <c r="M350" t="s">
        <v>193</v>
      </c>
      <c r="N350" t="s">
        <v>193</v>
      </c>
      <c r="O350" t="s">
        <v>193</v>
      </c>
      <c r="P350" t="s">
        <v>193</v>
      </c>
    </row>
    <row r="351" spans="1:16" x14ac:dyDescent="0.35">
      <c r="A351">
        <v>13</v>
      </c>
      <c r="B351" t="s">
        <v>193</v>
      </c>
      <c r="C351" t="s">
        <v>193</v>
      </c>
      <c r="D351" t="s">
        <v>193</v>
      </c>
      <c r="E351" t="s">
        <v>193</v>
      </c>
      <c r="F351" t="s">
        <v>193</v>
      </c>
      <c r="G351" t="s">
        <v>193</v>
      </c>
      <c r="H351" t="s">
        <v>193</v>
      </c>
      <c r="I351" t="s">
        <v>193</v>
      </c>
      <c r="J351" t="s">
        <v>193</v>
      </c>
      <c r="K351" t="s">
        <v>193</v>
      </c>
      <c r="L351" t="s">
        <v>193</v>
      </c>
      <c r="M351" t="s">
        <v>193</v>
      </c>
      <c r="N351" t="s">
        <v>193</v>
      </c>
      <c r="O351" t="s">
        <v>193</v>
      </c>
      <c r="P351" t="s">
        <v>193</v>
      </c>
    </row>
    <row r="352" spans="1:16" x14ac:dyDescent="0.35">
      <c r="A352">
        <v>13.5</v>
      </c>
      <c r="B352" t="s">
        <v>193</v>
      </c>
      <c r="C352" t="s">
        <v>193</v>
      </c>
      <c r="D352" t="s">
        <v>193</v>
      </c>
      <c r="E352" t="s">
        <v>193</v>
      </c>
      <c r="F352" t="s">
        <v>193</v>
      </c>
      <c r="G352" t="s">
        <v>193</v>
      </c>
      <c r="H352" t="s">
        <v>193</v>
      </c>
      <c r="I352" t="s">
        <v>193</v>
      </c>
      <c r="J352" t="s">
        <v>193</v>
      </c>
      <c r="K352" t="s">
        <v>193</v>
      </c>
      <c r="L352" t="s">
        <v>193</v>
      </c>
      <c r="M352" t="s">
        <v>193</v>
      </c>
      <c r="N352" t="s">
        <v>193</v>
      </c>
      <c r="O352" t="s">
        <v>193</v>
      </c>
      <c r="P352" t="s">
        <v>193</v>
      </c>
    </row>
    <row r="353" spans="1:16" x14ac:dyDescent="0.35">
      <c r="A353">
        <v>13</v>
      </c>
      <c r="B353" t="s">
        <v>193</v>
      </c>
      <c r="C353" t="s">
        <v>193</v>
      </c>
      <c r="D353" t="s">
        <v>193</v>
      </c>
      <c r="E353" t="s">
        <v>193</v>
      </c>
      <c r="F353" t="s">
        <v>193</v>
      </c>
      <c r="G353" t="s">
        <v>193</v>
      </c>
      <c r="H353" t="s">
        <v>193</v>
      </c>
      <c r="I353" t="s">
        <v>193</v>
      </c>
      <c r="J353" t="s">
        <v>193</v>
      </c>
      <c r="K353" t="s">
        <v>193</v>
      </c>
      <c r="L353" t="s">
        <v>193</v>
      </c>
      <c r="M353" t="s">
        <v>193</v>
      </c>
      <c r="N353" t="s">
        <v>193</v>
      </c>
      <c r="O353" t="s">
        <v>193</v>
      </c>
      <c r="P353" t="s">
        <v>193</v>
      </c>
    </row>
    <row r="354" spans="1:16" x14ac:dyDescent="0.35">
      <c r="A354">
        <v>10</v>
      </c>
      <c r="B354" t="s">
        <v>193</v>
      </c>
      <c r="C354" t="s">
        <v>193</v>
      </c>
      <c r="D354" t="s">
        <v>193</v>
      </c>
      <c r="E354" t="s">
        <v>193</v>
      </c>
      <c r="F354" t="s">
        <v>193</v>
      </c>
      <c r="G354" t="s">
        <v>193</v>
      </c>
      <c r="H354" t="s">
        <v>193</v>
      </c>
      <c r="I354" t="s">
        <v>193</v>
      </c>
      <c r="J354" t="s">
        <v>193</v>
      </c>
      <c r="K354" t="s">
        <v>193</v>
      </c>
      <c r="L354" t="s">
        <v>193</v>
      </c>
      <c r="M354" t="s">
        <v>193</v>
      </c>
      <c r="N354" t="s">
        <v>193</v>
      </c>
      <c r="O354" t="s">
        <v>193</v>
      </c>
      <c r="P354" t="s">
        <v>193</v>
      </c>
    </row>
    <row r="355" spans="1:16" x14ac:dyDescent="0.35">
      <c r="A355">
        <v>18</v>
      </c>
      <c r="B355" t="s">
        <v>193</v>
      </c>
      <c r="C355" t="s">
        <v>193</v>
      </c>
      <c r="D355" t="s">
        <v>193</v>
      </c>
      <c r="E355" t="s">
        <v>193</v>
      </c>
      <c r="F355" t="s">
        <v>193</v>
      </c>
      <c r="G355" t="s">
        <v>193</v>
      </c>
      <c r="H355" t="s">
        <v>193</v>
      </c>
      <c r="I355" t="s">
        <v>193</v>
      </c>
      <c r="J355" t="s">
        <v>193</v>
      </c>
      <c r="K355" t="s">
        <v>193</v>
      </c>
      <c r="L355" t="s">
        <v>193</v>
      </c>
      <c r="M355" t="s">
        <v>193</v>
      </c>
      <c r="N355" t="s">
        <v>193</v>
      </c>
      <c r="O355" t="s">
        <v>193</v>
      </c>
      <c r="P355" t="s">
        <v>193</v>
      </c>
    </row>
    <row r="356" spans="1:16" x14ac:dyDescent="0.35">
      <c r="A356">
        <v>19</v>
      </c>
      <c r="B356" t="s">
        <v>193</v>
      </c>
      <c r="C356" t="s">
        <v>193</v>
      </c>
      <c r="D356" t="s">
        <v>193</v>
      </c>
      <c r="E356" t="s">
        <v>193</v>
      </c>
      <c r="F356" t="s">
        <v>193</v>
      </c>
      <c r="G356" t="s">
        <v>193</v>
      </c>
      <c r="H356" t="s">
        <v>193</v>
      </c>
      <c r="I356" t="s">
        <v>193</v>
      </c>
      <c r="J356" t="s">
        <v>193</v>
      </c>
      <c r="K356" t="s">
        <v>193</v>
      </c>
      <c r="L356" t="s">
        <v>193</v>
      </c>
      <c r="M356" t="s">
        <v>193</v>
      </c>
      <c r="N356" t="s">
        <v>193</v>
      </c>
      <c r="O356" t="s">
        <v>193</v>
      </c>
      <c r="P356" t="s">
        <v>193</v>
      </c>
    </row>
    <row r="357" spans="1:16" x14ac:dyDescent="0.35">
      <c r="A357">
        <v>8</v>
      </c>
      <c r="B357" t="s">
        <v>193</v>
      </c>
      <c r="C357" t="s">
        <v>193</v>
      </c>
      <c r="D357" t="s">
        <v>193</v>
      </c>
      <c r="E357" t="s">
        <v>193</v>
      </c>
      <c r="F357" t="s">
        <v>193</v>
      </c>
      <c r="G357" t="s">
        <v>193</v>
      </c>
      <c r="H357" t="s">
        <v>193</v>
      </c>
      <c r="I357" t="s">
        <v>193</v>
      </c>
      <c r="J357" t="s">
        <v>193</v>
      </c>
      <c r="K357" t="s">
        <v>193</v>
      </c>
      <c r="L357" t="s">
        <v>193</v>
      </c>
      <c r="M357" t="s">
        <v>193</v>
      </c>
      <c r="N357" t="s">
        <v>193</v>
      </c>
      <c r="O357" t="s">
        <v>193</v>
      </c>
      <c r="P357" t="s">
        <v>193</v>
      </c>
    </row>
    <row r="358" spans="1:16" x14ac:dyDescent="0.35">
      <c r="A358">
        <v>11</v>
      </c>
      <c r="B358" t="s">
        <v>193</v>
      </c>
      <c r="C358" t="s">
        <v>193</v>
      </c>
      <c r="D358" t="s">
        <v>193</v>
      </c>
      <c r="E358" t="s">
        <v>193</v>
      </c>
      <c r="F358" t="s">
        <v>193</v>
      </c>
      <c r="G358" t="s">
        <v>193</v>
      </c>
      <c r="H358" t="s">
        <v>193</v>
      </c>
      <c r="I358" t="s">
        <v>193</v>
      </c>
      <c r="J358" t="s">
        <v>193</v>
      </c>
      <c r="K358" t="s">
        <v>193</v>
      </c>
      <c r="L358" t="s">
        <v>193</v>
      </c>
      <c r="M358" t="s">
        <v>193</v>
      </c>
      <c r="N358" t="s">
        <v>193</v>
      </c>
      <c r="O358" t="s">
        <v>193</v>
      </c>
      <c r="P358" t="s">
        <v>193</v>
      </c>
    </row>
    <row r="359" spans="1:16" x14ac:dyDescent="0.35">
      <c r="A359">
        <v>11.5</v>
      </c>
      <c r="B359" t="s">
        <v>193</v>
      </c>
      <c r="C359" t="s">
        <v>193</v>
      </c>
      <c r="D359" t="s">
        <v>193</v>
      </c>
      <c r="E359" t="s">
        <v>193</v>
      </c>
      <c r="F359" t="s">
        <v>193</v>
      </c>
      <c r="G359" t="s">
        <v>193</v>
      </c>
      <c r="H359" t="s">
        <v>193</v>
      </c>
      <c r="I359" t="s">
        <v>193</v>
      </c>
      <c r="J359" t="s">
        <v>193</v>
      </c>
      <c r="K359" t="s">
        <v>193</v>
      </c>
      <c r="L359" t="s">
        <v>193</v>
      </c>
      <c r="M359" t="s">
        <v>193</v>
      </c>
      <c r="N359" t="s">
        <v>193</v>
      </c>
      <c r="O359" t="s">
        <v>193</v>
      </c>
      <c r="P359" t="s">
        <v>193</v>
      </c>
    </row>
    <row r="360" spans="1:16" x14ac:dyDescent="0.35">
      <c r="A360">
        <v>10</v>
      </c>
      <c r="B360" t="s">
        <v>193</v>
      </c>
      <c r="C360" t="s">
        <v>193</v>
      </c>
      <c r="D360" t="s">
        <v>193</v>
      </c>
      <c r="E360" t="s">
        <v>193</v>
      </c>
      <c r="F360" t="s">
        <v>193</v>
      </c>
      <c r="G360" t="s">
        <v>193</v>
      </c>
      <c r="H360" t="s">
        <v>193</v>
      </c>
      <c r="I360" t="s">
        <v>193</v>
      </c>
      <c r="J360" t="s">
        <v>193</v>
      </c>
      <c r="K360" t="s">
        <v>193</v>
      </c>
      <c r="L360" t="s">
        <v>193</v>
      </c>
      <c r="M360" t="s">
        <v>193</v>
      </c>
      <c r="N360" t="s">
        <v>193</v>
      </c>
      <c r="O360" t="s">
        <v>193</v>
      </c>
      <c r="P360" t="s">
        <v>193</v>
      </c>
    </row>
    <row r="361" spans="1:16" x14ac:dyDescent="0.35">
      <c r="A361">
        <v>9.5</v>
      </c>
      <c r="B361" t="s">
        <v>193</v>
      </c>
      <c r="C361" t="s">
        <v>193</v>
      </c>
      <c r="D361" t="s">
        <v>193</v>
      </c>
      <c r="E361" t="s">
        <v>193</v>
      </c>
      <c r="F361" t="s">
        <v>193</v>
      </c>
      <c r="G361" t="s">
        <v>193</v>
      </c>
      <c r="H361" t="s">
        <v>193</v>
      </c>
      <c r="I361" t="s">
        <v>193</v>
      </c>
      <c r="J361" t="s">
        <v>193</v>
      </c>
      <c r="K361" t="s">
        <v>193</v>
      </c>
      <c r="L361" t="s">
        <v>193</v>
      </c>
      <c r="M361" t="s">
        <v>193</v>
      </c>
      <c r="N361" t="s">
        <v>193</v>
      </c>
      <c r="O361" t="s">
        <v>193</v>
      </c>
      <c r="P361" t="s">
        <v>193</v>
      </c>
    </row>
    <row r="362" spans="1:16" x14ac:dyDescent="0.35">
      <c r="A362">
        <v>9</v>
      </c>
      <c r="B362" t="s">
        <v>193</v>
      </c>
      <c r="C362" t="s">
        <v>193</v>
      </c>
      <c r="D362" t="s">
        <v>193</v>
      </c>
      <c r="E362" t="s">
        <v>193</v>
      </c>
      <c r="F362" t="s">
        <v>193</v>
      </c>
      <c r="G362" t="s">
        <v>193</v>
      </c>
      <c r="H362" t="s">
        <v>193</v>
      </c>
      <c r="I362" t="s">
        <v>193</v>
      </c>
      <c r="J362" t="s">
        <v>193</v>
      </c>
      <c r="K362" t="s">
        <v>193</v>
      </c>
      <c r="L362" t="s">
        <v>193</v>
      </c>
      <c r="M362" t="s">
        <v>193</v>
      </c>
      <c r="N362" t="s">
        <v>193</v>
      </c>
      <c r="O362" t="s">
        <v>193</v>
      </c>
      <c r="P362" t="s">
        <v>193</v>
      </c>
    </row>
    <row r="363" spans="1:16" x14ac:dyDescent="0.35">
      <c r="A363">
        <v>12</v>
      </c>
      <c r="B363" t="s">
        <v>193</v>
      </c>
      <c r="C363" t="s">
        <v>193</v>
      </c>
      <c r="D363" t="s">
        <v>193</v>
      </c>
      <c r="E363" t="s">
        <v>193</v>
      </c>
      <c r="F363" t="s">
        <v>193</v>
      </c>
      <c r="G363" t="s">
        <v>193</v>
      </c>
      <c r="H363" t="s">
        <v>193</v>
      </c>
      <c r="I363" t="s">
        <v>193</v>
      </c>
      <c r="J363" t="s">
        <v>193</v>
      </c>
      <c r="K363" t="s">
        <v>193</v>
      </c>
      <c r="L363" t="s">
        <v>193</v>
      </c>
      <c r="M363" t="s">
        <v>193</v>
      </c>
      <c r="N363" t="s">
        <v>193</v>
      </c>
      <c r="O363" t="s">
        <v>193</v>
      </c>
      <c r="P363" t="s">
        <v>193</v>
      </c>
    </row>
    <row r="364" spans="1:16" x14ac:dyDescent="0.35">
      <c r="A364">
        <v>9.5</v>
      </c>
      <c r="B364" t="s">
        <v>193</v>
      </c>
      <c r="C364" t="s">
        <v>193</v>
      </c>
      <c r="D364" t="s">
        <v>193</v>
      </c>
      <c r="E364" t="s">
        <v>193</v>
      </c>
      <c r="F364" t="s">
        <v>193</v>
      </c>
      <c r="G364" t="s">
        <v>193</v>
      </c>
      <c r="H364" t="s">
        <v>193</v>
      </c>
      <c r="I364" t="s">
        <v>193</v>
      </c>
      <c r="J364" t="s">
        <v>193</v>
      </c>
      <c r="K364" t="s">
        <v>193</v>
      </c>
      <c r="L364" t="s">
        <v>193</v>
      </c>
      <c r="M364" t="s">
        <v>193</v>
      </c>
      <c r="N364" t="s">
        <v>193</v>
      </c>
      <c r="O364" t="s">
        <v>193</v>
      </c>
      <c r="P364" t="s">
        <v>193</v>
      </c>
    </row>
    <row r="365" spans="1:16" x14ac:dyDescent="0.35">
      <c r="A365">
        <v>3</v>
      </c>
      <c r="B365" t="s">
        <v>193</v>
      </c>
      <c r="C365" t="s">
        <v>193</v>
      </c>
      <c r="D365" t="s">
        <v>193</v>
      </c>
      <c r="E365" t="s">
        <v>193</v>
      </c>
      <c r="F365" t="s">
        <v>193</v>
      </c>
      <c r="G365" t="s">
        <v>193</v>
      </c>
      <c r="H365" t="s">
        <v>193</v>
      </c>
      <c r="I365" t="s">
        <v>193</v>
      </c>
      <c r="J365" t="s">
        <v>193</v>
      </c>
      <c r="K365" t="s">
        <v>193</v>
      </c>
      <c r="L365" t="s">
        <v>193</v>
      </c>
      <c r="M365" t="s">
        <v>193</v>
      </c>
      <c r="N365" t="s">
        <v>193</v>
      </c>
      <c r="O365" t="s">
        <v>193</v>
      </c>
      <c r="P365" t="s">
        <v>193</v>
      </c>
    </row>
    <row r="366" spans="1:16" x14ac:dyDescent="0.35">
      <c r="A366">
        <v>2.5</v>
      </c>
      <c r="B366" t="s">
        <v>193</v>
      </c>
      <c r="C366" t="s">
        <v>193</v>
      </c>
      <c r="D366" t="s">
        <v>193</v>
      </c>
      <c r="E366" t="s">
        <v>193</v>
      </c>
      <c r="F366" t="s">
        <v>193</v>
      </c>
      <c r="G366" t="s">
        <v>193</v>
      </c>
      <c r="H366" t="s">
        <v>193</v>
      </c>
      <c r="I366" t="s">
        <v>193</v>
      </c>
      <c r="J366" t="s">
        <v>193</v>
      </c>
      <c r="K366" t="s">
        <v>193</v>
      </c>
      <c r="L366" t="s">
        <v>193</v>
      </c>
      <c r="M366" t="s">
        <v>193</v>
      </c>
      <c r="N366" t="s">
        <v>193</v>
      </c>
      <c r="O366" t="s">
        <v>193</v>
      </c>
      <c r="P366" t="s">
        <v>193</v>
      </c>
    </row>
    <row r="367" spans="1:16" x14ac:dyDescent="0.35">
      <c r="A367">
        <v>8</v>
      </c>
      <c r="B367" t="s">
        <v>193</v>
      </c>
      <c r="C367" t="s">
        <v>193</v>
      </c>
      <c r="D367" t="s">
        <v>193</v>
      </c>
      <c r="E367" t="s">
        <v>193</v>
      </c>
      <c r="F367" t="s">
        <v>193</v>
      </c>
      <c r="G367" t="s">
        <v>193</v>
      </c>
      <c r="H367" t="s">
        <v>193</v>
      </c>
      <c r="I367" t="s">
        <v>193</v>
      </c>
      <c r="J367" t="s">
        <v>193</v>
      </c>
      <c r="K367" t="s">
        <v>193</v>
      </c>
      <c r="L367" t="s">
        <v>193</v>
      </c>
      <c r="M367" t="s">
        <v>193</v>
      </c>
      <c r="N367" t="s">
        <v>193</v>
      </c>
      <c r="O367" t="s">
        <v>193</v>
      </c>
      <c r="P367" t="s">
        <v>193</v>
      </c>
    </row>
    <row r="368" spans="1:16" x14ac:dyDescent="0.35">
      <c r="A368">
        <v>10.5</v>
      </c>
      <c r="B368" t="s">
        <v>193</v>
      </c>
      <c r="C368" t="s">
        <v>193</v>
      </c>
      <c r="D368" t="s">
        <v>193</v>
      </c>
      <c r="E368" t="s">
        <v>193</v>
      </c>
      <c r="F368" t="s">
        <v>193</v>
      </c>
      <c r="G368" t="s">
        <v>193</v>
      </c>
      <c r="H368" t="s">
        <v>193</v>
      </c>
      <c r="I368" t="s">
        <v>193</v>
      </c>
      <c r="J368" t="s">
        <v>193</v>
      </c>
      <c r="K368" t="s">
        <v>193</v>
      </c>
      <c r="L368" t="s">
        <v>193</v>
      </c>
      <c r="M368" t="s">
        <v>193</v>
      </c>
      <c r="N368" t="s">
        <v>193</v>
      </c>
      <c r="O368" t="s">
        <v>193</v>
      </c>
      <c r="P368" t="s">
        <v>193</v>
      </c>
    </row>
    <row r="369" spans="1:16" x14ac:dyDescent="0.35">
      <c r="A369">
        <v>19</v>
      </c>
      <c r="B369" t="s">
        <v>193</v>
      </c>
      <c r="C369" t="s">
        <v>193</v>
      </c>
      <c r="D369" t="s">
        <v>193</v>
      </c>
      <c r="E369" t="s">
        <v>193</v>
      </c>
      <c r="F369" t="s">
        <v>193</v>
      </c>
      <c r="G369" t="s">
        <v>193</v>
      </c>
      <c r="H369" t="s">
        <v>193</v>
      </c>
      <c r="I369" t="s">
        <v>193</v>
      </c>
      <c r="J369" t="s">
        <v>193</v>
      </c>
      <c r="K369" t="s">
        <v>193</v>
      </c>
      <c r="L369" t="s">
        <v>193</v>
      </c>
      <c r="M369" t="s">
        <v>193</v>
      </c>
      <c r="N369" t="s">
        <v>193</v>
      </c>
      <c r="O369" t="s">
        <v>193</v>
      </c>
      <c r="P369" t="s">
        <v>193</v>
      </c>
    </row>
    <row r="370" spans="1:16" x14ac:dyDescent="0.35">
      <c r="A370">
        <v>7.6149425287356349</v>
      </c>
      <c r="B370" t="s">
        <v>193</v>
      </c>
      <c r="C370" t="s">
        <v>193</v>
      </c>
      <c r="D370" t="s">
        <v>193</v>
      </c>
      <c r="E370" t="s">
        <v>193</v>
      </c>
      <c r="F370" t="s">
        <v>193</v>
      </c>
      <c r="G370" t="s">
        <v>193</v>
      </c>
      <c r="H370" t="s">
        <v>193</v>
      </c>
      <c r="I370" t="s">
        <v>193</v>
      </c>
      <c r="J370" t="s">
        <v>193</v>
      </c>
      <c r="K370" t="s">
        <v>193</v>
      </c>
      <c r="L370" t="s">
        <v>193</v>
      </c>
      <c r="M370" t="s">
        <v>193</v>
      </c>
      <c r="N370" t="s">
        <v>193</v>
      </c>
      <c r="O370" t="s">
        <v>193</v>
      </c>
      <c r="P370" t="s">
        <v>193</v>
      </c>
    </row>
    <row r="371" spans="1:16" x14ac:dyDescent="0.35">
      <c r="A371">
        <v>7.7586206896551762</v>
      </c>
      <c r="B371" t="s">
        <v>193</v>
      </c>
      <c r="C371" t="s">
        <v>193</v>
      </c>
      <c r="D371" t="s">
        <v>193</v>
      </c>
      <c r="E371" t="s">
        <v>193</v>
      </c>
      <c r="F371" t="s">
        <v>193</v>
      </c>
      <c r="G371" t="s">
        <v>193</v>
      </c>
      <c r="H371" t="s">
        <v>193</v>
      </c>
      <c r="I371" t="s">
        <v>193</v>
      </c>
      <c r="J371" t="s">
        <v>193</v>
      </c>
      <c r="K371" t="s">
        <v>193</v>
      </c>
      <c r="L371" t="s">
        <v>193</v>
      </c>
      <c r="M371" t="s">
        <v>193</v>
      </c>
      <c r="N371" t="s">
        <v>193</v>
      </c>
      <c r="O371" t="s">
        <v>193</v>
      </c>
      <c r="P371" t="s">
        <v>193</v>
      </c>
    </row>
    <row r="372" spans="1:16" x14ac:dyDescent="0.35">
      <c r="A372">
        <v>8.6206896551724146</v>
      </c>
      <c r="B372" t="s">
        <v>193</v>
      </c>
      <c r="C372" t="s">
        <v>193</v>
      </c>
      <c r="D372" t="s">
        <v>193</v>
      </c>
      <c r="E372" t="s">
        <v>193</v>
      </c>
      <c r="F372" t="s">
        <v>193</v>
      </c>
      <c r="G372" t="s">
        <v>193</v>
      </c>
      <c r="H372" t="s">
        <v>193</v>
      </c>
      <c r="I372" t="s">
        <v>193</v>
      </c>
      <c r="J372" t="s">
        <v>193</v>
      </c>
      <c r="K372" t="s">
        <v>193</v>
      </c>
      <c r="L372" t="s">
        <v>193</v>
      </c>
      <c r="M372" t="s">
        <v>193</v>
      </c>
      <c r="N372" t="s">
        <v>193</v>
      </c>
      <c r="O372" t="s">
        <v>193</v>
      </c>
      <c r="P372" t="s">
        <v>193</v>
      </c>
    </row>
    <row r="373" spans="1:16" x14ac:dyDescent="0.35">
      <c r="A373">
        <v>9.3220338983050812</v>
      </c>
      <c r="B373" t="s">
        <v>193</v>
      </c>
      <c r="C373" t="s">
        <v>193</v>
      </c>
      <c r="D373" t="s">
        <v>193</v>
      </c>
      <c r="E373" t="s">
        <v>193</v>
      </c>
      <c r="F373" t="s">
        <v>193</v>
      </c>
      <c r="G373" t="s">
        <v>193</v>
      </c>
      <c r="H373" t="s">
        <v>193</v>
      </c>
      <c r="I373" t="s">
        <v>193</v>
      </c>
      <c r="J373" t="s">
        <v>193</v>
      </c>
      <c r="K373" t="s">
        <v>193</v>
      </c>
      <c r="L373" t="s">
        <v>193</v>
      </c>
      <c r="M373" t="s">
        <v>193</v>
      </c>
      <c r="N373" t="s">
        <v>193</v>
      </c>
      <c r="O373" t="s">
        <v>193</v>
      </c>
      <c r="P373" t="s">
        <v>193</v>
      </c>
    </row>
    <row r="374" spans="1:16" x14ac:dyDescent="0.35">
      <c r="A374">
        <v>9.4827586206896601</v>
      </c>
      <c r="B374" t="s">
        <v>193</v>
      </c>
      <c r="C374" t="s">
        <v>193</v>
      </c>
      <c r="D374" t="s">
        <v>193</v>
      </c>
      <c r="E374" t="s">
        <v>193</v>
      </c>
      <c r="F374" t="s">
        <v>193</v>
      </c>
      <c r="G374" t="s">
        <v>193</v>
      </c>
      <c r="H374" t="s">
        <v>193</v>
      </c>
      <c r="I374" t="s">
        <v>193</v>
      </c>
      <c r="J374" t="s">
        <v>193</v>
      </c>
      <c r="K374" t="s">
        <v>193</v>
      </c>
      <c r="L374" t="s">
        <v>193</v>
      </c>
      <c r="M374" t="s">
        <v>193</v>
      </c>
      <c r="N374" t="s">
        <v>193</v>
      </c>
      <c r="O374" t="s">
        <v>193</v>
      </c>
      <c r="P374" t="s">
        <v>193</v>
      </c>
    </row>
    <row r="375" spans="1:16" x14ac:dyDescent="0.35">
      <c r="A375">
        <v>9.9999999999999929</v>
      </c>
      <c r="B375" t="s">
        <v>193</v>
      </c>
      <c r="C375" t="s">
        <v>193</v>
      </c>
      <c r="D375" t="s">
        <v>193</v>
      </c>
      <c r="E375" t="s">
        <v>193</v>
      </c>
      <c r="F375" t="s">
        <v>193</v>
      </c>
      <c r="G375" t="s">
        <v>193</v>
      </c>
      <c r="H375" t="s">
        <v>193</v>
      </c>
      <c r="I375" t="s">
        <v>193</v>
      </c>
      <c r="J375" t="s">
        <v>193</v>
      </c>
      <c r="K375" t="s">
        <v>193</v>
      </c>
      <c r="L375" t="s">
        <v>193</v>
      </c>
      <c r="M375" t="s">
        <v>193</v>
      </c>
      <c r="N375" t="s">
        <v>193</v>
      </c>
      <c r="O375" t="s">
        <v>193</v>
      </c>
      <c r="P375" t="s">
        <v>193</v>
      </c>
    </row>
    <row r="376" spans="1:16" x14ac:dyDescent="0.35">
      <c r="A376">
        <v>22.5</v>
      </c>
      <c r="B376" t="s">
        <v>193</v>
      </c>
      <c r="C376" t="s">
        <v>193</v>
      </c>
      <c r="D376" t="s">
        <v>193</v>
      </c>
      <c r="E376" t="s">
        <v>193</v>
      </c>
      <c r="F376" t="s">
        <v>193</v>
      </c>
      <c r="G376" t="s">
        <v>193</v>
      </c>
      <c r="H376" t="s">
        <v>193</v>
      </c>
      <c r="I376" t="s">
        <v>193</v>
      </c>
      <c r="J376" t="s">
        <v>193</v>
      </c>
      <c r="K376" t="s">
        <v>193</v>
      </c>
      <c r="L376" t="s">
        <v>193</v>
      </c>
      <c r="M376" t="s">
        <v>193</v>
      </c>
      <c r="N376" t="s">
        <v>193</v>
      </c>
      <c r="O376" t="s">
        <v>193</v>
      </c>
      <c r="P376" t="s">
        <v>193</v>
      </c>
    </row>
    <row r="377" spans="1:16" x14ac:dyDescent="0.35">
      <c r="A377">
        <v>22.5</v>
      </c>
      <c r="B377" t="s">
        <v>193</v>
      </c>
      <c r="C377" t="s">
        <v>193</v>
      </c>
      <c r="D377" t="s">
        <v>193</v>
      </c>
      <c r="E377" t="s">
        <v>193</v>
      </c>
      <c r="F377" t="s">
        <v>193</v>
      </c>
      <c r="G377" t="s">
        <v>193</v>
      </c>
      <c r="H377" t="s">
        <v>193</v>
      </c>
      <c r="I377" t="s">
        <v>193</v>
      </c>
      <c r="J377" t="s">
        <v>193</v>
      </c>
      <c r="K377" t="s">
        <v>193</v>
      </c>
      <c r="L377" t="s">
        <v>193</v>
      </c>
      <c r="M377" t="s">
        <v>193</v>
      </c>
      <c r="N377" t="s">
        <v>193</v>
      </c>
      <c r="O377" t="s">
        <v>193</v>
      </c>
      <c r="P377" t="s">
        <v>193</v>
      </c>
    </row>
    <row r="378" spans="1:16" x14ac:dyDescent="0.35">
      <c r="A378">
        <v>23</v>
      </c>
      <c r="B378" t="s">
        <v>193</v>
      </c>
      <c r="C378" t="s">
        <v>193</v>
      </c>
      <c r="D378" t="s">
        <v>193</v>
      </c>
      <c r="E378" t="s">
        <v>193</v>
      </c>
      <c r="F378" t="s">
        <v>193</v>
      </c>
      <c r="G378" t="s">
        <v>193</v>
      </c>
      <c r="H378" t="s">
        <v>193</v>
      </c>
      <c r="I378" t="s">
        <v>193</v>
      </c>
      <c r="J378" t="s">
        <v>193</v>
      </c>
      <c r="K378" t="s">
        <v>193</v>
      </c>
      <c r="L378" t="s">
        <v>193</v>
      </c>
      <c r="M378" t="s">
        <v>193</v>
      </c>
      <c r="N378" t="s">
        <v>193</v>
      </c>
      <c r="O378" t="s">
        <v>193</v>
      </c>
      <c r="P378" t="s">
        <v>193</v>
      </c>
    </row>
    <row r="379" spans="1:16" x14ac:dyDescent="0.35">
      <c r="A379">
        <v>22</v>
      </c>
      <c r="B379" t="s">
        <v>193</v>
      </c>
      <c r="C379" t="s">
        <v>193</v>
      </c>
      <c r="D379" t="s">
        <v>193</v>
      </c>
      <c r="E379" t="s">
        <v>193</v>
      </c>
      <c r="F379" t="s">
        <v>193</v>
      </c>
      <c r="G379" t="s">
        <v>193</v>
      </c>
      <c r="H379" t="s">
        <v>193</v>
      </c>
      <c r="I379" t="s">
        <v>193</v>
      </c>
      <c r="J379" t="s">
        <v>193</v>
      </c>
      <c r="K379" t="s">
        <v>193</v>
      </c>
      <c r="L379" t="s">
        <v>193</v>
      </c>
      <c r="M379" t="s">
        <v>193</v>
      </c>
      <c r="N379" t="s">
        <v>193</v>
      </c>
      <c r="O379" t="s">
        <v>193</v>
      </c>
      <c r="P379" t="s">
        <v>193</v>
      </c>
    </row>
    <row r="380" spans="1:16" x14ac:dyDescent="0.35">
      <c r="A380">
        <v>21</v>
      </c>
      <c r="B380" t="s">
        <v>193</v>
      </c>
      <c r="C380" t="s">
        <v>193</v>
      </c>
      <c r="D380" t="s">
        <v>193</v>
      </c>
      <c r="E380" t="s">
        <v>193</v>
      </c>
      <c r="F380" t="s">
        <v>193</v>
      </c>
      <c r="G380" t="s">
        <v>193</v>
      </c>
      <c r="H380" t="s">
        <v>193</v>
      </c>
      <c r="I380" t="s">
        <v>193</v>
      </c>
      <c r="J380" t="s">
        <v>193</v>
      </c>
      <c r="K380" t="s">
        <v>193</v>
      </c>
      <c r="L380" t="s">
        <v>193</v>
      </c>
      <c r="M380" t="s">
        <v>193</v>
      </c>
      <c r="N380" t="s">
        <v>193</v>
      </c>
      <c r="O380" t="s">
        <v>193</v>
      </c>
      <c r="P380" t="s">
        <v>193</v>
      </c>
    </row>
    <row r="381" spans="1:16" x14ac:dyDescent="0.35">
      <c r="A381">
        <v>21.5</v>
      </c>
      <c r="B381" t="s">
        <v>193</v>
      </c>
      <c r="C381" t="s">
        <v>193</v>
      </c>
      <c r="D381" t="s">
        <v>193</v>
      </c>
      <c r="E381" t="s">
        <v>193</v>
      </c>
      <c r="F381" t="s">
        <v>193</v>
      </c>
      <c r="G381" t="s">
        <v>193</v>
      </c>
      <c r="H381" t="s">
        <v>193</v>
      </c>
      <c r="I381" t="s">
        <v>193</v>
      </c>
      <c r="J381" t="s">
        <v>193</v>
      </c>
      <c r="K381" t="s">
        <v>193</v>
      </c>
      <c r="L381" t="s">
        <v>193</v>
      </c>
      <c r="M381" t="s">
        <v>193</v>
      </c>
      <c r="N381" t="s">
        <v>193</v>
      </c>
      <c r="O381" t="s">
        <v>193</v>
      </c>
      <c r="P381" t="s">
        <v>193</v>
      </c>
    </row>
    <row r="382" spans="1:16" x14ac:dyDescent="0.35">
      <c r="A382">
        <v>15.5</v>
      </c>
      <c r="B382" t="s">
        <v>193</v>
      </c>
      <c r="C382" t="s">
        <v>193</v>
      </c>
      <c r="D382" t="s">
        <v>193</v>
      </c>
      <c r="E382" t="s">
        <v>193</v>
      </c>
      <c r="F382" t="s">
        <v>193</v>
      </c>
      <c r="G382" t="s">
        <v>193</v>
      </c>
      <c r="H382" t="s">
        <v>193</v>
      </c>
      <c r="I382" t="s">
        <v>193</v>
      </c>
      <c r="J382" t="s">
        <v>193</v>
      </c>
      <c r="K382" t="s">
        <v>193</v>
      </c>
      <c r="L382" t="s">
        <v>193</v>
      </c>
      <c r="M382" t="s">
        <v>193</v>
      </c>
      <c r="N382" t="s">
        <v>193</v>
      </c>
      <c r="O382" t="s">
        <v>193</v>
      </c>
      <c r="P382" t="s">
        <v>193</v>
      </c>
    </row>
    <row r="383" spans="1:16" x14ac:dyDescent="0.35">
      <c r="A383">
        <v>28.5</v>
      </c>
      <c r="B383" t="s">
        <v>193</v>
      </c>
      <c r="C383" t="s">
        <v>193</v>
      </c>
      <c r="D383" t="s">
        <v>193</v>
      </c>
      <c r="E383" t="s">
        <v>193</v>
      </c>
      <c r="F383" t="s">
        <v>193</v>
      </c>
      <c r="G383" t="s">
        <v>193</v>
      </c>
      <c r="H383" t="s">
        <v>193</v>
      </c>
      <c r="I383" t="s">
        <v>193</v>
      </c>
      <c r="J383" t="s">
        <v>193</v>
      </c>
      <c r="K383" t="s">
        <v>193</v>
      </c>
      <c r="L383" t="s">
        <v>193</v>
      </c>
      <c r="M383" t="s">
        <v>193</v>
      </c>
      <c r="N383" t="s">
        <v>193</v>
      </c>
      <c r="O383" t="s">
        <v>193</v>
      </c>
      <c r="P383" t="s">
        <v>193</v>
      </c>
    </row>
    <row r="384" spans="1:16" x14ac:dyDescent="0.35">
      <c r="A384">
        <v>28.5</v>
      </c>
      <c r="B384" t="s">
        <v>193</v>
      </c>
      <c r="C384" t="s">
        <v>193</v>
      </c>
      <c r="D384" t="s">
        <v>193</v>
      </c>
      <c r="E384" t="s">
        <v>193</v>
      </c>
      <c r="F384" t="s">
        <v>193</v>
      </c>
      <c r="G384" t="s">
        <v>193</v>
      </c>
      <c r="H384" t="s">
        <v>193</v>
      </c>
      <c r="I384" t="s">
        <v>193</v>
      </c>
      <c r="J384" t="s">
        <v>193</v>
      </c>
      <c r="K384" t="s">
        <v>193</v>
      </c>
      <c r="L384" t="s">
        <v>193</v>
      </c>
      <c r="M384" t="s">
        <v>193</v>
      </c>
      <c r="N384" t="s">
        <v>193</v>
      </c>
      <c r="O384" t="s">
        <v>193</v>
      </c>
      <c r="P384" t="s">
        <v>193</v>
      </c>
    </row>
    <row r="385" spans="1:16" x14ac:dyDescent="0.35">
      <c r="A385">
        <v>15.5</v>
      </c>
      <c r="B385" t="s">
        <v>193</v>
      </c>
      <c r="C385" t="s">
        <v>193</v>
      </c>
      <c r="D385" t="s">
        <v>193</v>
      </c>
      <c r="E385" t="s">
        <v>193</v>
      </c>
      <c r="F385" t="s">
        <v>193</v>
      </c>
      <c r="G385" t="s">
        <v>193</v>
      </c>
      <c r="H385" t="s">
        <v>193</v>
      </c>
      <c r="I385" t="s">
        <v>193</v>
      </c>
      <c r="J385" t="s">
        <v>193</v>
      </c>
      <c r="K385" t="s">
        <v>193</v>
      </c>
      <c r="L385" t="s">
        <v>193</v>
      </c>
      <c r="M385" t="s">
        <v>193</v>
      </c>
      <c r="N385" t="s">
        <v>193</v>
      </c>
      <c r="O385" t="s">
        <v>193</v>
      </c>
      <c r="P385" t="s">
        <v>193</v>
      </c>
    </row>
    <row r="386" spans="1:16" x14ac:dyDescent="0.35">
      <c r="A386">
        <v>-2</v>
      </c>
      <c r="B386" t="s">
        <v>193</v>
      </c>
      <c r="C386" t="s">
        <v>193</v>
      </c>
      <c r="D386" t="s">
        <v>193</v>
      </c>
      <c r="E386" t="s">
        <v>193</v>
      </c>
      <c r="F386" t="s">
        <v>193</v>
      </c>
      <c r="G386" t="s">
        <v>193</v>
      </c>
      <c r="H386" t="s">
        <v>193</v>
      </c>
      <c r="I386" t="s">
        <v>193</v>
      </c>
      <c r="J386" t="s">
        <v>193</v>
      </c>
      <c r="K386" t="s">
        <v>193</v>
      </c>
      <c r="L386" t="s">
        <v>193</v>
      </c>
      <c r="M386" t="s">
        <v>193</v>
      </c>
      <c r="N386" t="s">
        <v>193</v>
      </c>
      <c r="O386" t="s">
        <v>193</v>
      </c>
      <c r="P386" t="s">
        <v>193</v>
      </c>
    </row>
    <row r="387" spans="1:16" x14ac:dyDescent="0.35">
      <c r="A387">
        <v>16.5</v>
      </c>
      <c r="B387" t="s">
        <v>193</v>
      </c>
      <c r="C387" t="s">
        <v>193</v>
      </c>
      <c r="D387" t="s">
        <v>193</v>
      </c>
      <c r="E387" t="s">
        <v>193</v>
      </c>
      <c r="F387" t="s">
        <v>193</v>
      </c>
      <c r="G387" t="s">
        <v>193</v>
      </c>
      <c r="H387" t="s">
        <v>193</v>
      </c>
      <c r="I387" t="s">
        <v>193</v>
      </c>
      <c r="J387" t="s">
        <v>193</v>
      </c>
      <c r="K387" t="s">
        <v>193</v>
      </c>
      <c r="L387" t="s">
        <v>193</v>
      </c>
      <c r="M387" t="s">
        <v>193</v>
      </c>
      <c r="N387" t="s">
        <v>193</v>
      </c>
      <c r="O387" t="s">
        <v>193</v>
      </c>
      <c r="P387" t="s">
        <v>193</v>
      </c>
    </row>
    <row r="388" spans="1:16" x14ac:dyDescent="0.35">
      <c r="A388">
        <v>16</v>
      </c>
      <c r="B388" t="s">
        <v>193</v>
      </c>
      <c r="C388" t="s">
        <v>193</v>
      </c>
      <c r="D388" t="s">
        <v>193</v>
      </c>
      <c r="E388" t="s">
        <v>193</v>
      </c>
      <c r="F388" t="s">
        <v>193</v>
      </c>
      <c r="G388" t="s">
        <v>193</v>
      </c>
      <c r="H388" t="s">
        <v>193</v>
      </c>
      <c r="I388" t="s">
        <v>193</v>
      </c>
      <c r="J388" t="s">
        <v>193</v>
      </c>
      <c r="K388" t="s">
        <v>193</v>
      </c>
      <c r="L388" t="s">
        <v>193</v>
      </c>
      <c r="M388" t="s">
        <v>193</v>
      </c>
      <c r="N388" t="s">
        <v>193</v>
      </c>
      <c r="O388" t="s">
        <v>193</v>
      </c>
      <c r="P388" t="s">
        <v>193</v>
      </c>
    </row>
    <row r="389" spans="1:16" x14ac:dyDescent="0.35">
      <c r="A389">
        <v>12</v>
      </c>
      <c r="B389" t="s">
        <v>193</v>
      </c>
      <c r="C389" t="s">
        <v>193</v>
      </c>
      <c r="D389" t="s">
        <v>193</v>
      </c>
      <c r="E389" t="s">
        <v>193</v>
      </c>
      <c r="F389" t="s">
        <v>193</v>
      </c>
      <c r="G389" t="s">
        <v>193</v>
      </c>
      <c r="H389" t="s">
        <v>193</v>
      </c>
      <c r="I389" t="s">
        <v>193</v>
      </c>
      <c r="J389" t="s">
        <v>193</v>
      </c>
      <c r="K389" t="s">
        <v>193</v>
      </c>
      <c r="L389" t="s">
        <v>193</v>
      </c>
      <c r="M389" t="s">
        <v>193</v>
      </c>
      <c r="N389" t="s">
        <v>193</v>
      </c>
      <c r="O389" t="s">
        <v>193</v>
      </c>
      <c r="P389" t="s">
        <v>193</v>
      </c>
    </row>
    <row r="390" spans="1:16" x14ac:dyDescent="0.35">
      <c r="A390">
        <v>8</v>
      </c>
      <c r="B390" t="s">
        <v>193</v>
      </c>
      <c r="C390" t="s">
        <v>193</v>
      </c>
      <c r="D390" t="s">
        <v>193</v>
      </c>
      <c r="E390" t="s">
        <v>193</v>
      </c>
      <c r="F390" t="s">
        <v>193</v>
      </c>
      <c r="G390" t="s">
        <v>193</v>
      </c>
      <c r="H390" t="s">
        <v>193</v>
      </c>
      <c r="I390" t="s">
        <v>193</v>
      </c>
      <c r="J390" t="s">
        <v>193</v>
      </c>
      <c r="K390" t="s">
        <v>193</v>
      </c>
      <c r="L390" t="s">
        <v>193</v>
      </c>
      <c r="M390" t="s">
        <v>193</v>
      </c>
      <c r="N390" t="s">
        <v>193</v>
      </c>
      <c r="O390" t="s">
        <v>193</v>
      </c>
      <c r="P390" t="s">
        <v>193</v>
      </c>
    </row>
    <row r="391" spans="1:16" x14ac:dyDescent="0.35">
      <c r="A391">
        <v>11</v>
      </c>
      <c r="B391" t="s">
        <v>193</v>
      </c>
      <c r="C391" t="s">
        <v>193</v>
      </c>
      <c r="D391" t="s">
        <v>193</v>
      </c>
      <c r="E391" t="s">
        <v>193</v>
      </c>
      <c r="F391" t="s">
        <v>193</v>
      </c>
      <c r="G391" t="s">
        <v>193</v>
      </c>
      <c r="H391" t="s">
        <v>193</v>
      </c>
      <c r="I391" t="s">
        <v>193</v>
      </c>
      <c r="J391" t="s">
        <v>193</v>
      </c>
      <c r="K391" t="s">
        <v>193</v>
      </c>
      <c r="L391" t="s">
        <v>193</v>
      </c>
      <c r="M391" t="s">
        <v>193</v>
      </c>
      <c r="N391" t="s">
        <v>193</v>
      </c>
      <c r="O391" t="s">
        <v>193</v>
      </c>
      <c r="P391" t="s">
        <v>193</v>
      </c>
    </row>
    <row r="392" spans="1:16" x14ac:dyDescent="0.35">
      <c r="A392">
        <v>13</v>
      </c>
      <c r="B392" t="s">
        <v>193</v>
      </c>
      <c r="C392" t="s">
        <v>193</v>
      </c>
      <c r="D392" t="s">
        <v>193</v>
      </c>
      <c r="E392" t="s">
        <v>193</v>
      </c>
      <c r="F392" t="s">
        <v>193</v>
      </c>
      <c r="G392" t="s">
        <v>193</v>
      </c>
      <c r="H392" t="s">
        <v>193</v>
      </c>
      <c r="I392" t="s">
        <v>193</v>
      </c>
      <c r="J392" t="s">
        <v>193</v>
      </c>
      <c r="K392" t="s">
        <v>193</v>
      </c>
      <c r="L392" t="s">
        <v>193</v>
      </c>
      <c r="M392" t="s">
        <v>193</v>
      </c>
      <c r="N392" t="s">
        <v>193</v>
      </c>
      <c r="O392" t="s">
        <v>193</v>
      </c>
      <c r="P392" t="s">
        <v>193</v>
      </c>
    </row>
    <row r="393" spans="1:16" x14ac:dyDescent="0.35">
      <c r="A393">
        <v>9.5</v>
      </c>
      <c r="B393" t="s">
        <v>193</v>
      </c>
      <c r="C393" t="s">
        <v>193</v>
      </c>
      <c r="D393" t="s">
        <v>193</v>
      </c>
      <c r="E393" t="s">
        <v>193</v>
      </c>
      <c r="F393" t="s">
        <v>193</v>
      </c>
      <c r="G393" t="s">
        <v>193</v>
      </c>
      <c r="H393" t="s">
        <v>193</v>
      </c>
      <c r="I393" t="s">
        <v>193</v>
      </c>
      <c r="J393" t="s">
        <v>193</v>
      </c>
      <c r="K393" t="s">
        <v>193</v>
      </c>
      <c r="L393" t="s">
        <v>193</v>
      </c>
      <c r="M393" t="s">
        <v>193</v>
      </c>
      <c r="N393" t="s">
        <v>193</v>
      </c>
      <c r="O393" t="s">
        <v>193</v>
      </c>
      <c r="P393" t="s">
        <v>193</v>
      </c>
    </row>
    <row r="394" spans="1:16" x14ac:dyDescent="0.35">
      <c r="A394">
        <v>-0.5</v>
      </c>
      <c r="B394" t="s">
        <v>193</v>
      </c>
      <c r="C394" t="s">
        <v>193</v>
      </c>
      <c r="D394" t="s">
        <v>193</v>
      </c>
      <c r="E394" t="s">
        <v>193</v>
      </c>
      <c r="F394" t="s">
        <v>193</v>
      </c>
      <c r="G394" t="s">
        <v>193</v>
      </c>
      <c r="H394" t="s">
        <v>193</v>
      </c>
      <c r="I394" t="s">
        <v>193</v>
      </c>
      <c r="J394" t="s">
        <v>193</v>
      </c>
      <c r="K394" t="s">
        <v>193</v>
      </c>
      <c r="L394" t="s">
        <v>193</v>
      </c>
      <c r="M394" t="s">
        <v>193</v>
      </c>
      <c r="N394" t="s">
        <v>193</v>
      </c>
      <c r="O394" t="s">
        <v>193</v>
      </c>
      <c r="P394" t="s">
        <v>193</v>
      </c>
    </row>
    <row r="395" spans="1:16" x14ac:dyDescent="0.35">
      <c r="A395">
        <v>2.5</v>
      </c>
      <c r="B395" t="s">
        <v>193</v>
      </c>
      <c r="C395" t="s">
        <v>193</v>
      </c>
      <c r="D395" t="s">
        <v>193</v>
      </c>
      <c r="E395" t="s">
        <v>193</v>
      </c>
      <c r="F395" t="s">
        <v>193</v>
      </c>
      <c r="G395" t="s">
        <v>193</v>
      </c>
      <c r="H395" t="s">
        <v>193</v>
      </c>
      <c r="I395" t="s">
        <v>193</v>
      </c>
      <c r="J395" t="s">
        <v>193</v>
      </c>
      <c r="K395" t="s">
        <v>193</v>
      </c>
      <c r="L395" t="s">
        <v>193</v>
      </c>
      <c r="M395" t="s">
        <v>193</v>
      </c>
      <c r="N395" t="s">
        <v>193</v>
      </c>
      <c r="O395" t="s">
        <v>193</v>
      </c>
      <c r="P395" t="s">
        <v>193</v>
      </c>
    </row>
    <row r="396" spans="1:16" x14ac:dyDescent="0.35">
      <c r="A396">
        <v>15</v>
      </c>
      <c r="B396" t="s">
        <v>193</v>
      </c>
      <c r="C396" t="s">
        <v>193</v>
      </c>
      <c r="D396" t="s">
        <v>193</v>
      </c>
      <c r="E396" t="s">
        <v>193</v>
      </c>
      <c r="F396" t="s">
        <v>193</v>
      </c>
      <c r="G396" t="s">
        <v>193</v>
      </c>
      <c r="H396" t="s">
        <v>193</v>
      </c>
      <c r="I396" t="s">
        <v>193</v>
      </c>
      <c r="J396" t="s">
        <v>193</v>
      </c>
      <c r="K396" t="s">
        <v>193</v>
      </c>
      <c r="L396" t="s">
        <v>193</v>
      </c>
      <c r="M396" t="s">
        <v>193</v>
      </c>
      <c r="N396" t="s">
        <v>193</v>
      </c>
      <c r="O396" t="s">
        <v>193</v>
      </c>
      <c r="P396" t="s">
        <v>193</v>
      </c>
    </row>
    <row r="397" spans="1:16" x14ac:dyDescent="0.35">
      <c r="A397">
        <v>3</v>
      </c>
      <c r="B397" t="s">
        <v>193</v>
      </c>
      <c r="C397" t="s">
        <v>193</v>
      </c>
      <c r="D397" t="s">
        <v>193</v>
      </c>
      <c r="E397" t="s">
        <v>193</v>
      </c>
      <c r="F397" t="s">
        <v>193</v>
      </c>
      <c r="G397" t="s">
        <v>193</v>
      </c>
      <c r="H397" t="s">
        <v>193</v>
      </c>
      <c r="I397" t="s">
        <v>193</v>
      </c>
      <c r="J397" t="s">
        <v>193</v>
      </c>
      <c r="K397" t="s">
        <v>193</v>
      </c>
      <c r="L397" t="s">
        <v>193</v>
      </c>
      <c r="M397" t="s">
        <v>193</v>
      </c>
      <c r="N397" t="s">
        <v>193</v>
      </c>
      <c r="O397" t="s">
        <v>193</v>
      </c>
      <c r="P397" t="s">
        <v>193</v>
      </c>
    </row>
    <row r="398" spans="1:16" x14ac:dyDescent="0.35">
      <c r="A398">
        <v>4</v>
      </c>
      <c r="B398" t="s">
        <v>193</v>
      </c>
      <c r="C398" t="s">
        <v>193</v>
      </c>
      <c r="D398" t="s">
        <v>193</v>
      </c>
      <c r="E398" t="s">
        <v>193</v>
      </c>
      <c r="F398" t="s">
        <v>193</v>
      </c>
      <c r="G398" t="s">
        <v>193</v>
      </c>
      <c r="H398" t="s">
        <v>193</v>
      </c>
      <c r="I398" t="s">
        <v>193</v>
      </c>
      <c r="J398" t="s">
        <v>193</v>
      </c>
      <c r="K398" t="s">
        <v>193</v>
      </c>
      <c r="L398" t="s">
        <v>193</v>
      </c>
      <c r="M398" t="s">
        <v>193</v>
      </c>
      <c r="N398" t="s">
        <v>193</v>
      </c>
      <c r="O398" t="s">
        <v>193</v>
      </c>
      <c r="P398" t="s">
        <v>193</v>
      </c>
    </row>
    <row r="399" spans="1:16" x14ac:dyDescent="0.35">
      <c r="A399">
        <v>19</v>
      </c>
      <c r="B399" t="s">
        <v>193</v>
      </c>
      <c r="C399" t="s">
        <v>193</v>
      </c>
      <c r="D399" t="s">
        <v>193</v>
      </c>
      <c r="E399" t="s">
        <v>193</v>
      </c>
      <c r="F399" t="s">
        <v>193</v>
      </c>
      <c r="G399" t="s">
        <v>193</v>
      </c>
      <c r="H399" t="s">
        <v>193</v>
      </c>
      <c r="I399" t="s">
        <v>193</v>
      </c>
      <c r="J399" t="s">
        <v>193</v>
      </c>
      <c r="K399" t="s">
        <v>193</v>
      </c>
      <c r="L399" t="s">
        <v>193</v>
      </c>
      <c r="M399" t="s">
        <v>193</v>
      </c>
      <c r="N399" t="s">
        <v>193</v>
      </c>
      <c r="O399" t="s">
        <v>193</v>
      </c>
      <c r="P399" t="s">
        <v>193</v>
      </c>
    </row>
    <row r="400" spans="1:16" x14ac:dyDescent="0.35">
      <c r="A400">
        <v>29</v>
      </c>
      <c r="B400" t="s">
        <v>193</v>
      </c>
      <c r="C400" t="s">
        <v>193</v>
      </c>
      <c r="D400" t="s">
        <v>193</v>
      </c>
      <c r="E400" t="s">
        <v>193</v>
      </c>
      <c r="F400" t="s">
        <v>193</v>
      </c>
      <c r="G400" t="s">
        <v>193</v>
      </c>
      <c r="H400" t="s">
        <v>193</v>
      </c>
      <c r="I400" t="s">
        <v>193</v>
      </c>
      <c r="J400" t="s">
        <v>193</v>
      </c>
      <c r="K400" t="s">
        <v>193</v>
      </c>
      <c r="L400" t="s">
        <v>193</v>
      </c>
      <c r="M400" t="s">
        <v>193</v>
      </c>
      <c r="N400" t="s">
        <v>193</v>
      </c>
      <c r="O400" t="s">
        <v>193</v>
      </c>
      <c r="P400" t="s">
        <v>193</v>
      </c>
    </row>
    <row r="401" spans="1:16" x14ac:dyDescent="0.35">
      <c r="A401">
        <v>9.9999999999999929</v>
      </c>
      <c r="B401" t="s">
        <v>193</v>
      </c>
      <c r="C401" t="s">
        <v>193</v>
      </c>
      <c r="D401" t="s">
        <v>193</v>
      </c>
      <c r="E401" t="s">
        <v>193</v>
      </c>
      <c r="F401" t="s">
        <v>193</v>
      </c>
      <c r="G401" t="s">
        <v>193</v>
      </c>
      <c r="H401" t="s">
        <v>193</v>
      </c>
      <c r="I401" t="s">
        <v>193</v>
      </c>
      <c r="J401" t="s">
        <v>193</v>
      </c>
      <c r="K401" t="s">
        <v>193</v>
      </c>
      <c r="L401" t="s">
        <v>193</v>
      </c>
      <c r="M401" t="s">
        <v>193</v>
      </c>
      <c r="N401" t="s">
        <v>193</v>
      </c>
      <c r="O401" t="s">
        <v>193</v>
      </c>
      <c r="P401" t="s">
        <v>193</v>
      </c>
    </row>
    <row r="402" spans="1:16" x14ac:dyDescent="0.35">
      <c r="A402">
        <v>10.169491525423723</v>
      </c>
      <c r="B402" t="s">
        <v>193</v>
      </c>
      <c r="C402" t="s">
        <v>193</v>
      </c>
      <c r="D402" t="s">
        <v>193</v>
      </c>
      <c r="E402" t="s">
        <v>193</v>
      </c>
      <c r="F402" t="s">
        <v>193</v>
      </c>
      <c r="G402" t="s">
        <v>193</v>
      </c>
      <c r="H402" t="s">
        <v>193</v>
      </c>
      <c r="I402" t="s">
        <v>193</v>
      </c>
      <c r="J402" t="s">
        <v>193</v>
      </c>
      <c r="K402" t="s">
        <v>193</v>
      </c>
      <c r="L402" t="s">
        <v>193</v>
      </c>
      <c r="M402" t="s">
        <v>193</v>
      </c>
      <c r="N402" t="s">
        <v>193</v>
      </c>
      <c r="O402" t="s">
        <v>193</v>
      </c>
      <c r="P402" t="s">
        <v>193</v>
      </c>
    </row>
    <row r="403" spans="1:16" x14ac:dyDescent="0.35">
      <c r="A403">
        <v>10.833333333333332</v>
      </c>
      <c r="B403" t="s">
        <v>193</v>
      </c>
      <c r="C403" t="s">
        <v>193</v>
      </c>
      <c r="D403" t="s">
        <v>193</v>
      </c>
      <c r="E403" t="s">
        <v>193</v>
      </c>
      <c r="F403" t="s">
        <v>193</v>
      </c>
      <c r="G403" t="s">
        <v>193</v>
      </c>
      <c r="H403" t="s">
        <v>193</v>
      </c>
      <c r="I403" t="s">
        <v>193</v>
      </c>
      <c r="J403" t="s">
        <v>193</v>
      </c>
      <c r="K403" t="s">
        <v>193</v>
      </c>
      <c r="L403" t="s">
        <v>193</v>
      </c>
      <c r="M403" t="s">
        <v>193</v>
      </c>
      <c r="N403" t="s">
        <v>193</v>
      </c>
      <c r="O403" t="s">
        <v>193</v>
      </c>
      <c r="P403" t="s">
        <v>193</v>
      </c>
    </row>
    <row r="404" spans="1:16" x14ac:dyDescent="0.35">
      <c r="A404">
        <v>11.206896551724137</v>
      </c>
      <c r="B404" t="s">
        <v>193</v>
      </c>
      <c r="C404" t="s">
        <v>193</v>
      </c>
      <c r="D404" t="s">
        <v>193</v>
      </c>
      <c r="E404" t="s">
        <v>193</v>
      </c>
      <c r="F404" t="s">
        <v>193</v>
      </c>
      <c r="G404" t="s">
        <v>193</v>
      </c>
      <c r="H404" t="s">
        <v>193</v>
      </c>
      <c r="I404" t="s">
        <v>193</v>
      </c>
      <c r="J404" t="s">
        <v>193</v>
      </c>
      <c r="K404" t="s">
        <v>193</v>
      </c>
      <c r="L404" t="s">
        <v>193</v>
      </c>
      <c r="M404" t="s">
        <v>193</v>
      </c>
      <c r="N404" t="s">
        <v>193</v>
      </c>
      <c r="O404" t="s">
        <v>193</v>
      </c>
      <c r="P404" t="s">
        <v>193</v>
      </c>
    </row>
    <row r="405" spans="1:16" x14ac:dyDescent="0.35">
      <c r="A405">
        <v>11.206896551724144</v>
      </c>
      <c r="B405" t="s">
        <v>193</v>
      </c>
      <c r="C405" t="s">
        <v>193</v>
      </c>
      <c r="D405" t="s">
        <v>193</v>
      </c>
      <c r="E405" t="s">
        <v>193</v>
      </c>
      <c r="F405" t="s">
        <v>193</v>
      </c>
      <c r="G405" t="s">
        <v>193</v>
      </c>
      <c r="H405" t="s">
        <v>193</v>
      </c>
      <c r="I405" t="s">
        <v>193</v>
      </c>
      <c r="J405" t="s">
        <v>193</v>
      </c>
      <c r="K405" t="s">
        <v>193</v>
      </c>
      <c r="L405" t="s">
        <v>193</v>
      </c>
      <c r="M405" t="s">
        <v>193</v>
      </c>
      <c r="N405" t="s">
        <v>193</v>
      </c>
      <c r="O405" t="s">
        <v>193</v>
      </c>
      <c r="P405" t="s">
        <v>193</v>
      </c>
    </row>
    <row r="406" spans="1:16" x14ac:dyDescent="0.35">
      <c r="A406">
        <v>11.5</v>
      </c>
      <c r="B406" t="s">
        <v>193</v>
      </c>
      <c r="C406" t="s">
        <v>193</v>
      </c>
      <c r="D406" t="s">
        <v>193</v>
      </c>
      <c r="E406" t="s">
        <v>193</v>
      </c>
      <c r="F406" t="s">
        <v>193</v>
      </c>
      <c r="G406" t="s">
        <v>193</v>
      </c>
      <c r="H406" t="s">
        <v>193</v>
      </c>
      <c r="I406" t="s">
        <v>193</v>
      </c>
      <c r="J406" t="s">
        <v>193</v>
      </c>
      <c r="K406" t="s">
        <v>193</v>
      </c>
      <c r="L406" t="s">
        <v>193</v>
      </c>
      <c r="M406" t="s">
        <v>193</v>
      </c>
      <c r="N406" t="s">
        <v>193</v>
      </c>
      <c r="O406" t="s">
        <v>193</v>
      </c>
      <c r="P406" t="s">
        <v>193</v>
      </c>
    </row>
    <row r="407" spans="1:16" x14ac:dyDescent="0.35">
      <c r="A407">
        <v>30.5</v>
      </c>
      <c r="B407" t="s">
        <v>193</v>
      </c>
      <c r="C407" t="s">
        <v>193</v>
      </c>
      <c r="D407" t="s">
        <v>193</v>
      </c>
      <c r="E407" t="s">
        <v>193</v>
      </c>
      <c r="F407" t="s">
        <v>193</v>
      </c>
      <c r="G407" t="s">
        <v>193</v>
      </c>
      <c r="H407" t="s">
        <v>193</v>
      </c>
      <c r="I407" t="s">
        <v>193</v>
      </c>
      <c r="J407" t="s">
        <v>193</v>
      </c>
      <c r="K407" t="s">
        <v>193</v>
      </c>
      <c r="L407" t="s">
        <v>193</v>
      </c>
      <c r="M407" t="s">
        <v>193</v>
      </c>
      <c r="N407" t="s">
        <v>193</v>
      </c>
      <c r="O407" t="s">
        <v>193</v>
      </c>
      <c r="P407" t="s">
        <v>193</v>
      </c>
    </row>
    <row r="408" spans="1:16" x14ac:dyDescent="0.35">
      <c r="A408">
        <v>30</v>
      </c>
      <c r="B408" t="s">
        <v>193</v>
      </c>
      <c r="C408" t="s">
        <v>193</v>
      </c>
      <c r="D408" t="s">
        <v>193</v>
      </c>
      <c r="E408" t="s">
        <v>193</v>
      </c>
      <c r="F408" t="s">
        <v>193</v>
      </c>
      <c r="G408" t="s">
        <v>193</v>
      </c>
      <c r="H408" t="s">
        <v>193</v>
      </c>
      <c r="I408" t="s">
        <v>193</v>
      </c>
      <c r="J408" t="s">
        <v>193</v>
      </c>
      <c r="K408" t="s">
        <v>193</v>
      </c>
      <c r="L408" t="s">
        <v>193</v>
      </c>
      <c r="M408" t="s">
        <v>193</v>
      </c>
      <c r="N408" t="s">
        <v>193</v>
      </c>
      <c r="O408" t="s">
        <v>193</v>
      </c>
      <c r="P408" t="s">
        <v>193</v>
      </c>
    </row>
    <row r="409" spans="1:16" x14ac:dyDescent="0.35">
      <c r="A409">
        <v>32</v>
      </c>
      <c r="B409" t="s">
        <v>193</v>
      </c>
      <c r="C409" t="s">
        <v>193</v>
      </c>
      <c r="D409" t="s">
        <v>193</v>
      </c>
      <c r="E409" t="s">
        <v>193</v>
      </c>
      <c r="F409" t="s">
        <v>193</v>
      </c>
      <c r="G409" t="s">
        <v>193</v>
      </c>
      <c r="H409" t="s">
        <v>193</v>
      </c>
      <c r="I409" t="s">
        <v>193</v>
      </c>
      <c r="J409" t="s">
        <v>193</v>
      </c>
      <c r="K409" t="s">
        <v>193</v>
      </c>
      <c r="L409" t="s">
        <v>193</v>
      </c>
      <c r="M409" t="s">
        <v>193</v>
      </c>
      <c r="N409" t="s">
        <v>193</v>
      </c>
      <c r="O409" t="s">
        <v>193</v>
      </c>
      <c r="P409" t="s">
        <v>193</v>
      </c>
    </row>
    <row r="410" spans="1:16" x14ac:dyDescent="0.35">
      <c r="A410">
        <v>31</v>
      </c>
      <c r="B410" t="s">
        <v>193</v>
      </c>
      <c r="C410" t="s">
        <v>193</v>
      </c>
      <c r="D410" t="s">
        <v>193</v>
      </c>
      <c r="E410" t="s">
        <v>193</v>
      </c>
      <c r="F410" t="s">
        <v>193</v>
      </c>
      <c r="G410" t="s">
        <v>193</v>
      </c>
      <c r="H410" t="s">
        <v>193</v>
      </c>
      <c r="I410" t="s">
        <v>193</v>
      </c>
      <c r="J410" t="s">
        <v>193</v>
      </c>
      <c r="K410" t="s">
        <v>193</v>
      </c>
      <c r="L410" t="s">
        <v>193</v>
      </c>
      <c r="M410" t="s">
        <v>193</v>
      </c>
      <c r="N410" t="s">
        <v>193</v>
      </c>
      <c r="O410" t="s">
        <v>193</v>
      </c>
      <c r="P410" t="s">
        <v>193</v>
      </c>
    </row>
    <row r="411" spans="1:16" x14ac:dyDescent="0.35">
      <c r="A411">
        <v>25.5</v>
      </c>
      <c r="B411" t="s">
        <v>193</v>
      </c>
      <c r="C411" t="s">
        <v>193</v>
      </c>
      <c r="D411" t="s">
        <v>193</v>
      </c>
      <c r="E411" t="s">
        <v>193</v>
      </c>
      <c r="F411" t="s">
        <v>193</v>
      </c>
      <c r="G411" t="s">
        <v>193</v>
      </c>
      <c r="H411" t="s">
        <v>193</v>
      </c>
      <c r="I411" t="s">
        <v>193</v>
      </c>
      <c r="J411" t="s">
        <v>193</v>
      </c>
      <c r="K411" t="s">
        <v>193</v>
      </c>
      <c r="L411" t="s">
        <v>193</v>
      </c>
      <c r="M411" t="s">
        <v>193</v>
      </c>
      <c r="N411" t="s">
        <v>193</v>
      </c>
      <c r="O411" t="s">
        <v>193</v>
      </c>
      <c r="P411" t="s">
        <v>193</v>
      </c>
    </row>
    <row r="412" spans="1:16" x14ac:dyDescent="0.35">
      <c r="A412">
        <v>31.5</v>
      </c>
      <c r="B412" t="s">
        <v>193</v>
      </c>
      <c r="C412" t="s">
        <v>193</v>
      </c>
      <c r="D412" t="s">
        <v>193</v>
      </c>
      <c r="E412" t="s">
        <v>193</v>
      </c>
      <c r="F412" t="s">
        <v>193</v>
      </c>
      <c r="G412" t="s">
        <v>193</v>
      </c>
      <c r="H412" t="s">
        <v>193</v>
      </c>
      <c r="I412" t="s">
        <v>193</v>
      </c>
      <c r="J412" t="s">
        <v>193</v>
      </c>
      <c r="K412" t="s">
        <v>193</v>
      </c>
      <c r="L412" t="s">
        <v>193</v>
      </c>
      <c r="M412" t="s">
        <v>193</v>
      </c>
      <c r="N412" t="s">
        <v>193</v>
      </c>
      <c r="O412" t="s">
        <v>193</v>
      </c>
      <c r="P412" t="s">
        <v>193</v>
      </c>
    </row>
    <row r="413" spans="1:16" x14ac:dyDescent="0.35">
      <c r="A413">
        <v>19</v>
      </c>
      <c r="B413" t="s">
        <v>193</v>
      </c>
      <c r="C413" t="s">
        <v>193</v>
      </c>
      <c r="D413" t="s">
        <v>193</v>
      </c>
      <c r="E413" t="s">
        <v>193</v>
      </c>
      <c r="F413" t="s">
        <v>193</v>
      </c>
      <c r="G413" t="s">
        <v>193</v>
      </c>
      <c r="H413" t="s">
        <v>193</v>
      </c>
      <c r="I413" t="s">
        <v>193</v>
      </c>
      <c r="J413" t="s">
        <v>193</v>
      </c>
      <c r="K413" t="s">
        <v>193</v>
      </c>
      <c r="L413" t="s">
        <v>193</v>
      </c>
      <c r="M413" t="s">
        <v>193</v>
      </c>
      <c r="N413" t="s">
        <v>193</v>
      </c>
      <c r="O413" t="s">
        <v>193</v>
      </c>
      <c r="P413" t="s">
        <v>193</v>
      </c>
    </row>
    <row r="414" spans="1:16" x14ac:dyDescent="0.35">
      <c r="A414">
        <v>40</v>
      </c>
      <c r="B414" t="s">
        <v>193</v>
      </c>
      <c r="C414" t="s">
        <v>193</v>
      </c>
      <c r="D414" t="s">
        <v>193</v>
      </c>
      <c r="E414" t="s">
        <v>193</v>
      </c>
      <c r="F414" t="s">
        <v>193</v>
      </c>
      <c r="G414" t="s">
        <v>193</v>
      </c>
      <c r="H414" t="s">
        <v>193</v>
      </c>
      <c r="I414" t="s">
        <v>193</v>
      </c>
      <c r="J414" t="s">
        <v>193</v>
      </c>
      <c r="K414" t="s">
        <v>193</v>
      </c>
      <c r="L414" t="s">
        <v>193</v>
      </c>
      <c r="M414" t="s">
        <v>193</v>
      </c>
      <c r="N414" t="s">
        <v>193</v>
      </c>
      <c r="O414" t="s">
        <v>193</v>
      </c>
      <c r="P414" t="s">
        <v>193</v>
      </c>
    </row>
    <row r="415" spans="1:16" x14ac:dyDescent="0.35">
      <c r="A415">
        <v>29</v>
      </c>
      <c r="B415" t="s">
        <v>193</v>
      </c>
      <c r="C415" t="s">
        <v>193</v>
      </c>
      <c r="D415" t="s">
        <v>193</v>
      </c>
      <c r="E415" t="s">
        <v>193</v>
      </c>
      <c r="F415" t="s">
        <v>193</v>
      </c>
      <c r="G415" t="s">
        <v>193</v>
      </c>
      <c r="H415" t="s">
        <v>193</v>
      </c>
      <c r="I415" t="s">
        <v>193</v>
      </c>
      <c r="J415" t="s">
        <v>193</v>
      </c>
      <c r="K415" t="s">
        <v>193</v>
      </c>
      <c r="L415" t="s">
        <v>193</v>
      </c>
      <c r="M415" t="s">
        <v>193</v>
      </c>
      <c r="N415" t="s">
        <v>193</v>
      </c>
      <c r="O415" t="s">
        <v>193</v>
      </c>
      <c r="P415" t="s">
        <v>193</v>
      </c>
    </row>
    <row r="416" spans="1:16" x14ac:dyDescent="0.35">
      <c r="A416">
        <v>15.5</v>
      </c>
      <c r="B416" t="s">
        <v>193</v>
      </c>
      <c r="C416" t="s">
        <v>193</v>
      </c>
      <c r="D416" t="s">
        <v>193</v>
      </c>
      <c r="E416" t="s">
        <v>193</v>
      </c>
      <c r="F416" t="s">
        <v>193</v>
      </c>
      <c r="G416" t="s">
        <v>193</v>
      </c>
      <c r="H416" t="s">
        <v>193</v>
      </c>
      <c r="I416" t="s">
        <v>193</v>
      </c>
      <c r="J416" t="s">
        <v>193</v>
      </c>
      <c r="K416" t="s">
        <v>193</v>
      </c>
      <c r="L416" t="s">
        <v>193</v>
      </c>
      <c r="M416" t="s">
        <v>193</v>
      </c>
      <c r="N416" t="s">
        <v>193</v>
      </c>
      <c r="O416" t="s">
        <v>193</v>
      </c>
      <c r="P416" t="s">
        <v>193</v>
      </c>
    </row>
    <row r="417" spans="1:16" x14ac:dyDescent="0.35">
      <c r="A417">
        <v>-22.5</v>
      </c>
      <c r="B417" t="s">
        <v>193</v>
      </c>
      <c r="C417" t="s">
        <v>193</v>
      </c>
      <c r="D417" t="s">
        <v>193</v>
      </c>
      <c r="E417" t="s">
        <v>193</v>
      </c>
      <c r="F417" t="s">
        <v>193</v>
      </c>
      <c r="G417" t="s">
        <v>193</v>
      </c>
      <c r="H417" t="s">
        <v>193</v>
      </c>
      <c r="I417" t="s">
        <v>193</v>
      </c>
      <c r="J417" t="s">
        <v>193</v>
      </c>
      <c r="K417" t="s">
        <v>193</v>
      </c>
      <c r="L417" t="s">
        <v>193</v>
      </c>
      <c r="M417" t="s">
        <v>193</v>
      </c>
      <c r="N417" t="s">
        <v>193</v>
      </c>
      <c r="O417" t="s">
        <v>193</v>
      </c>
      <c r="P417" t="s">
        <v>193</v>
      </c>
    </row>
    <row r="418" spans="1:16" x14ac:dyDescent="0.35">
      <c r="A418">
        <v>19</v>
      </c>
      <c r="B418" t="s">
        <v>193</v>
      </c>
      <c r="C418" t="s">
        <v>193</v>
      </c>
      <c r="D418" t="s">
        <v>193</v>
      </c>
      <c r="E418" t="s">
        <v>193</v>
      </c>
      <c r="F418" t="s">
        <v>193</v>
      </c>
      <c r="G418" t="s">
        <v>193</v>
      </c>
      <c r="H418" t="s">
        <v>193</v>
      </c>
      <c r="I418" t="s">
        <v>193</v>
      </c>
      <c r="J418" t="s">
        <v>193</v>
      </c>
      <c r="K418" t="s">
        <v>193</v>
      </c>
      <c r="L418" t="s">
        <v>193</v>
      </c>
      <c r="M418" t="s">
        <v>193</v>
      </c>
      <c r="N418" t="s">
        <v>193</v>
      </c>
      <c r="O418" t="s">
        <v>193</v>
      </c>
      <c r="P418" t="s">
        <v>193</v>
      </c>
    </row>
    <row r="419" spans="1:16" x14ac:dyDescent="0.35">
      <c r="A419">
        <v>14.5</v>
      </c>
      <c r="B419" t="s">
        <v>193</v>
      </c>
      <c r="C419" t="s">
        <v>193</v>
      </c>
      <c r="D419" t="s">
        <v>193</v>
      </c>
      <c r="E419" t="s">
        <v>193</v>
      </c>
      <c r="F419" t="s">
        <v>193</v>
      </c>
      <c r="G419" t="s">
        <v>193</v>
      </c>
      <c r="H419" t="s">
        <v>193</v>
      </c>
      <c r="I419" t="s">
        <v>193</v>
      </c>
      <c r="J419" t="s">
        <v>193</v>
      </c>
      <c r="K419" t="s">
        <v>193</v>
      </c>
      <c r="L419" t="s">
        <v>193</v>
      </c>
      <c r="M419" t="s">
        <v>193</v>
      </c>
      <c r="N419" t="s">
        <v>193</v>
      </c>
      <c r="O419" t="s">
        <v>193</v>
      </c>
      <c r="P419" t="s">
        <v>193</v>
      </c>
    </row>
    <row r="420" spans="1:16" x14ac:dyDescent="0.35">
      <c r="A420">
        <v>10</v>
      </c>
      <c r="B420" t="s">
        <v>193</v>
      </c>
      <c r="C420" t="s">
        <v>193</v>
      </c>
      <c r="D420" t="s">
        <v>193</v>
      </c>
      <c r="E420" t="s">
        <v>193</v>
      </c>
      <c r="F420" t="s">
        <v>193</v>
      </c>
      <c r="G420" t="s">
        <v>193</v>
      </c>
      <c r="H420" t="s">
        <v>193</v>
      </c>
      <c r="I420" t="s">
        <v>193</v>
      </c>
      <c r="J420" t="s">
        <v>193</v>
      </c>
      <c r="K420" t="s">
        <v>193</v>
      </c>
      <c r="L420" t="s">
        <v>193</v>
      </c>
      <c r="M420" t="s">
        <v>193</v>
      </c>
      <c r="N420" t="s">
        <v>193</v>
      </c>
      <c r="O420" t="s">
        <v>193</v>
      </c>
      <c r="P420" t="s">
        <v>193</v>
      </c>
    </row>
    <row r="421" spans="1:16" x14ac:dyDescent="0.35">
      <c r="A421">
        <v>-7.5</v>
      </c>
      <c r="B421" t="s">
        <v>193</v>
      </c>
      <c r="C421" t="s">
        <v>193</v>
      </c>
      <c r="D421" t="s">
        <v>193</v>
      </c>
      <c r="E421" t="s">
        <v>193</v>
      </c>
      <c r="F421" t="s">
        <v>193</v>
      </c>
      <c r="G421" t="s">
        <v>193</v>
      </c>
      <c r="H421" t="s">
        <v>193</v>
      </c>
      <c r="I421" t="s">
        <v>193</v>
      </c>
      <c r="J421" t="s">
        <v>193</v>
      </c>
      <c r="K421" t="s">
        <v>193</v>
      </c>
      <c r="L421" t="s">
        <v>193</v>
      </c>
      <c r="M421" t="s">
        <v>193</v>
      </c>
      <c r="N421" t="s">
        <v>193</v>
      </c>
      <c r="O421" t="s">
        <v>193</v>
      </c>
      <c r="P421" t="s">
        <v>193</v>
      </c>
    </row>
    <row r="422" spans="1:16" x14ac:dyDescent="0.35">
      <c r="A422">
        <v>-11</v>
      </c>
      <c r="B422" t="s">
        <v>193</v>
      </c>
      <c r="C422" t="s">
        <v>193</v>
      </c>
      <c r="D422" t="s">
        <v>193</v>
      </c>
      <c r="E422" t="s">
        <v>193</v>
      </c>
      <c r="F422" t="s">
        <v>193</v>
      </c>
      <c r="G422" t="s">
        <v>193</v>
      </c>
      <c r="H422" t="s">
        <v>193</v>
      </c>
      <c r="I422" t="s">
        <v>193</v>
      </c>
      <c r="J422" t="s">
        <v>193</v>
      </c>
      <c r="K422" t="s">
        <v>193</v>
      </c>
      <c r="L422" t="s">
        <v>193</v>
      </c>
      <c r="M422" t="s">
        <v>193</v>
      </c>
      <c r="N422" t="s">
        <v>193</v>
      </c>
      <c r="O422" t="s">
        <v>193</v>
      </c>
      <c r="P422" t="s">
        <v>193</v>
      </c>
    </row>
    <row r="423" spans="1:16" x14ac:dyDescent="0.35">
      <c r="A423">
        <v>4.5</v>
      </c>
      <c r="B423" t="s">
        <v>193</v>
      </c>
      <c r="C423" t="s">
        <v>193</v>
      </c>
      <c r="D423" t="s">
        <v>193</v>
      </c>
      <c r="E423" t="s">
        <v>193</v>
      </c>
      <c r="F423" t="s">
        <v>193</v>
      </c>
      <c r="G423" t="s">
        <v>193</v>
      </c>
      <c r="H423" t="s">
        <v>193</v>
      </c>
      <c r="I423" t="s">
        <v>193</v>
      </c>
      <c r="J423" t="s">
        <v>193</v>
      </c>
      <c r="K423" t="s">
        <v>193</v>
      </c>
      <c r="L423" t="s">
        <v>193</v>
      </c>
      <c r="M423" t="s">
        <v>193</v>
      </c>
      <c r="N423" t="s">
        <v>193</v>
      </c>
      <c r="O423" t="s">
        <v>193</v>
      </c>
      <c r="P423" t="s">
        <v>193</v>
      </c>
    </row>
    <row r="424" spans="1:16" x14ac:dyDescent="0.35">
      <c r="A424">
        <v>3</v>
      </c>
      <c r="B424" t="s">
        <v>193</v>
      </c>
      <c r="C424" t="s">
        <v>193</v>
      </c>
      <c r="D424" t="s">
        <v>193</v>
      </c>
      <c r="E424" t="s">
        <v>193</v>
      </c>
      <c r="F424" t="s">
        <v>193</v>
      </c>
      <c r="G424" t="s">
        <v>193</v>
      </c>
      <c r="H424" t="s">
        <v>193</v>
      </c>
      <c r="I424" t="s">
        <v>193</v>
      </c>
      <c r="J424" t="s">
        <v>193</v>
      </c>
      <c r="K424" t="s">
        <v>193</v>
      </c>
      <c r="L424" t="s">
        <v>193</v>
      </c>
      <c r="M424" t="s">
        <v>193</v>
      </c>
      <c r="N424" t="s">
        <v>193</v>
      </c>
      <c r="O424" t="s">
        <v>193</v>
      </c>
      <c r="P424" t="s">
        <v>193</v>
      </c>
    </row>
    <row r="425" spans="1:16" x14ac:dyDescent="0.35">
      <c r="A425">
        <v>3</v>
      </c>
      <c r="B425" t="s">
        <v>193</v>
      </c>
      <c r="C425" t="s">
        <v>193</v>
      </c>
      <c r="D425" t="s">
        <v>193</v>
      </c>
      <c r="E425" t="s">
        <v>193</v>
      </c>
      <c r="F425" t="s">
        <v>193</v>
      </c>
      <c r="G425" t="s">
        <v>193</v>
      </c>
      <c r="H425" t="s">
        <v>193</v>
      </c>
      <c r="I425" t="s">
        <v>193</v>
      </c>
      <c r="J425" t="s">
        <v>193</v>
      </c>
      <c r="K425" t="s">
        <v>193</v>
      </c>
      <c r="L425" t="s">
        <v>193</v>
      </c>
      <c r="M425" t="s">
        <v>193</v>
      </c>
      <c r="N425" t="s">
        <v>193</v>
      </c>
      <c r="O425" t="s">
        <v>193</v>
      </c>
      <c r="P425" t="s">
        <v>193</v>
      </c>
    </row>
    <row r="426" spans="1:16" x14ac:dyDescent="0.35">
      <c r="A426">
        <v>-13.5</v>
      </c>
      <c r="B426" t="s">
        <v>193</v>
      </c>
      <c r="C426" t="s">
        <v>193</v>
      </c>
      <c r="D426" t="s">
        <v>193</v>
      </c>
      <c r="E426" t="s">
        <v>193</v>
      </c>
      <c r="F426" t="s">
        <v>193</v>
      </c>
      <c r="G426" t="s">
        <v>193</v>
      </c>
      <c r="H426" t="s">
        <v>193</v>
      </c>
      <c r="I426" t="s">
        <v>193</v>
      </c>
      <c r="J426" t="s">
        <v>193</v>
      </c>
      <c r="K426" t="s">
        <v>193</v>
      </c>
      <c r="L426" t="s">
        <v>193</v>
      </c>
      <c r="M426" t="s">
        <v>193</v>
      </c>
      <c r="N426" t="s">
        <v>193</v>
      </c>
      <c r="O426" t="s">
        <v>193</v>
      </c>
      <c r="P426" t="s">
        <v>193</v>
      </c>
    </row>
    <row r="427" spans="1:16" x14ac:dyDescent="0.35">
      <c r="A427">
        <v>-9.5</v>
      </c>
      <c r="B427" t="s">
        <v>193</v>
      </c>
      <c r="C427" t="s">
        <v>193</v>
      </c>
      <c r="D427" t="s">
        <v>193</v>
      </c>
      <c r="E427" t="s">
        <v>193</v>
      </c>
      <c r="F427" t="s">
        <v>193</v>
      </c>
      <c r="G427" t="s">
        <v>193</v>
      </c>
      <c r="H427" t="s">
        <v>193</v>
      </c>
      <c r="I427" t="s">
        <v>193</v>
      </c>
      <c r="J427" t="s">
        <v>193</v>
      </c>
      <c r="K427" t="s">
        <v>193</v>
      </c>
      <c r="L427" t="s">
        <v>193</v>
      </c>
      <c r="M427" t="s">
        <v>193</v>
      </c>
      <c r="N427" t="s">
        <v>193</v>
      </c>
      <c r="O427" t="s">
        <v>193</v>
      </c>
      <c r="P427" t="s">
        <v>193</v>
      </c>
    </row>
    <row r="428" spans="1:16" x14ac:dyDescent="0.35">
      <c r="A428">
        <v>25</v>
      </c>
      <c r="B428" t="s">
        <v>193</v>
      </c>
      <c r="C428" t="s">
        <v>193</v>
      </c>
      <c r="D428" t="s">
        <v>193</v>
      </c>
      <c r="E428" t="s">
        <v>193</v>
      </c>
      <c r="F428" t="s">
        <v>193</v>
      </c>
      <c r="G428" t="s">
        <v>193</v>
      </c>
      <c r="H428" t="s">
        <v>193</v>
      </c>
      <c r="I428" t="s">
        <v>193</v>
      </c>
      <c r="J428" t="s">
        <v>193</v>
      </c>
      <c r="K428" t="s">
        <v>193</v>
      </c>
      <c r="L428" t="s">
        <v>193</v>
      </c>
      <c r="M428" t="s">
        <v>193</v>
      </c>
      <c r="N428" t="s">
        <v>193</v>
      </c>
      <c r="O428" t="s">
        <v>193</v>
      </c>
      <c r="P428" t="s">
        <v>193</v>
      </c>
    </row>
    <row r="429" spans="1:16" x14ac:dyDescent="0.35">
      <c r="A429">
        <v>0.5</v>
      </c>
      <c r="B429" t="s">
        <v>193</v>
      </c>
      <c r="C429" t="s">
        <v>193</v>
      </c>
      <c r="D429" t="s">
        <v>193</v>
      </c>
      <c r="E429" t="s">
        <v>193</v>
      </c>
      <c r="F429" t="s">
        <v>193</v>
      </c>
      <c r="G429" t="s">
        <v>193</v>
      </c>
      <c r="H429" t="s">
        <v>193</v>
      </c>
      <c r="I429" t="s">
        <v>193</v>
      </c>
      <c r="J429" t="s">
        <v>193</v>
      </c>
      <c r="K429" t="s">
        <v>193</v>
      </c>
      <c r="L429" t="s">
        <v>193</v>
      </c>
      <c r="M429" t="s">
        <v>193</v>
      </c>
      <c r="N429" t="s">
        <v>193</v>
      </c>
      <c r="O429" t="s">
        <v>193</v>
      </c>
      <c r="P429" t="s">
        <v>193</v>
      </c>
    </row>
    <row r="430" spans="1:16" x14ac:dyDescent="0.35">
      <c r="A430">
        <v>2</v>
      </c>
      <c r="B430" t="s">
        <v>193</v>
      </c>
      <c r="C430" t="s">
        <v>193</v>
      </c>
      <c r="D430" t="s">
        <v>193</v>
      </c>
      <c r="E430" t="s">
        <v>193</v>
      </c>
      <c r="F430" t="s">
        <v>193</v>
      </c>
      <c r="G430" t="s">
        <v>193</v>
      </c>
      <c r="H430" t="s">
        <v>193</v>
      </c>
      <c r="I430" t="s">
        <v>193</v>
      </c>
      <c r="J430" t="s">
        <v>193</v>
      </c>
      <c r="K430" t="s">
        <v>193</v>
      </c>
      <c r="L430" t="s">
        <v>193</v>
      </c>
      <c r="M430" t="s">
        <v>193</v>
      </c>
      <c r="N430" t="s">
        <v>193</v>
      </c>
      <c r="O430" t="s">
        <v>193</v>
      </c>
      <c r="P430" t="s">
        <v>193</v>
      </c>
    </row>
    <row r="431" spans="1:16" x14ac:dyDescent="0.35">
      <c r="A431">
        <v>24.5</v>
      </c>
      <c r="B431" t="s">
        <v>193</v>
      </c>
      <c r="C431" t="s">
        <v>193</v>
      </c>
      <c r="D431" t="s">
        <v>193</v>
      </c>
      <c r="E431" t="s">
        <v>193</v>
      </c>
      <c r="F431" t="s">
        <v>193</v>
      </c>
      <c r="G431" t="s">
        <v>193</v>
      </c>
      <c r="H431" t="s">
        <v>193</v>
      </c>
      <c r="I431" t="s">
        <v>193</v>
      </c>
      <c r="J431" t="s">
        <v>193</v>
      </c>
      <c r="K431" t="s">
        <v>193</v>
      </c>
      <c r="L431" t="s">
        <v>193</v>
      </c>
      <c r="M431" t="s">
        <v>193</v>
      </c>
      <c r="N431" t="s">
        <v>193</v>
      </c>
      <c r="O431" t="s">
        <v>193</v>
      </c>
      <c r="P431" t="s">
        <v>193</v>
      </c>
    </row>
    <row r="432" spans="1:16" x14ac:dyDescent="0.35">
      <c r="A432">
        <v>31</v>
      </c>
      <c r="B432" t="s">
        <v>193</v>
      </c>
      <c r="C432" t="s">
        <v>193</v>
      </c>
      <c r="D432" t="s">
        <v>193</v>
      </c>
      <c r="E432" t="s">
        <v>193</v>
      </c>
      <c r="F432" t="s">
        <v>193</v>
      </c>
      <c r="G432" t="s">
        <v>193</v>
      </c>
      <c r="H432" t="s">
        <v>193</v>
      </c>
      <c r="I432" t="s">
        <v>193</v>
      </c>
      <c r="J432" t="s">
        <v>193</v>
      </c>
      <c r="K432" t="s">
        <v>193</v>
      </c>
      <c r="L432" t="s">
        <v>193</v>
      </c>
      <c r="M432" t="s">
        <v>193</v>
      </c>
      <c r="N432" t="s">
        <v>193</v>
      </c>
      <c r="O432" t="s">
        <v>193</v>
      </c>
      <c r="P432" t="s">
        <v>193</v>
      </c>
    </row>
    <row r="433" spans="1:16" x14ac:dyDescent="0.35">
      <c r="A433">
        <v>11.66666666666667</v>
      </c>
      <c r="B433" t="s">
        <v>193</v>
      </c>
      <c r="C433" t="s">
        <v>193</v>
      </c>
      <c r="D433" t="s">
        <v>193</v>
      </c>
      <c r="E433" t="s">
        <v>193</v>
      </c>
      <c r="F433" t="s">
        <v>193</v>
      </c>
      <c r="G433" t="s">
        <v>193</v>
      </c>
      <c r="H433" t="s">
        <v>193</v>
      </c>
      <c r="I433" t="s">
        <v>193</v>
      </c>
      <c r="J433" t="s">
        <v>193</v>
      </c>
      <c r="K433" t="s">
        <v>193</v>
      </c>
      <c r="L433" t="s">
        <v>193</v>
      </c>
      <c r="M433" t="s">
        <v>193</v>
      </c>
      <c r="N433" t="s">
        <v>193</v>
      </c>
      <c r="O433" t="s">
        <v>193</v>
      </c>
      <c r="P433" t="s">
        <v>193</v>
      </c>
    </row>
    <row r="434" spans="1:16" x14ac:dyDescent="0.35">
      <c r="A434">
        <v>8.5</v>
      </c>
      <c r="B434" t="s">
        <v>193</v>
      </c>
      <c r="C434" t="s">
        <v>193</v>
      </c>
      <c r="D434" t="s">
        <v>193</v>
      </c>
      <c r="E434" t="s">
        <v>193</v>
      </c>
      <c r="F434" t="s">
        <v>193</v>
      </c>
      <c r="G434" t="s">
        <v>193</v>
      </c>
      <c r="H434" t="s">
        <v>193</v>
      </c>
      <c r="I434" t="s">
        <v>193</v>
      </c>
      <c r="J434" t="s">
        <v>193</v>
      </c>
      <c r="K434" t="s">
        <v>193</v>
      </c>
      <c r="L434" t="s">
        <v>193</v>
      </c>
      <c r="M434" t="s">
        <v>193</v>
      </c>
      <c r="N434" t="s">
        <v>193</v>
      </c>
      <c r="O434" t="s">
        <v>193</v>
      </c>
      <c r="P434" t="s">
        <v>193</v>
      </c>
    </row>
    <row r="435" spans="1:16" x14ac:dyDescent="0.35">
      <c r="A435">
        <v>7.5</v>
      </c>
      <c r="B435" t="s">
        <v>193</v>
      </c>
      <c r="C435" t="s">
        <v>193</v>
      </c>
      <c r="D435" t="s">
        <v>193</v>
      </c>
      <c r="E435" t="s">
        <v>193</v>
      </c>
      <c r="F435" t="s">
        <v>193</v>
      </c>
      <c r="G435" t="s">
        <v>193</v>
      </c>
      <c r="H435" t="s">
        <v>193</v>
      </c>
      <c r="I435" t="s">
        <v>193</v>
      </c>
      <c r="J435" t="s">
        <v>193</v>
      </c>
      <c r="K435" t="s">
        <v>193</v>
      </c>
      <c r="L435" t="s">
        <v>193</v>
      </c>
      <c r="M435" t="s">
        <v>193</v>
      </c>
      <c r="N435" t="s">
        <v>193</v>
      </c>
      <c r="O435" t="s">
        <v>193</v>
      </c>
      <c r="P435" t="s">
        <v>193</v>
      </c>
    </row>
    <row r="436" spans="1:16" x14ac:dyDescent="0.35">
      <c r="A436">
        <v>8</v>
      </c>
      <c r="B436" t="s">
        <v>193</v>
      </c>
      <c r="C436" t="s">
        <v>193</v>
      </c>
      <c r="D436" t="s">
        <v>193</v>
      </c>
      <c r="E436" t="s">
        <v>193</v>
      </c>
      <c r="F436" t="s">
        <v>193</v>
      </c>
      <c r="G436" t="s">
        <v>193</v>
      </c>
      <c r="H436" t="s">
        <v>193</v>
      </c>
      <c r="I436" t="s">
        <v>193</v>
      </c>
      <c r="J436" t="s">
        <v>193</v>
      </c>
      <c r="K436" t="s">
        <v>193</v>
      </c>
      <c r="L436" t="s">
        <v>193</v>
      </c>
      <c r="M436" t="s">
        <v>193</v>
      </c>
      <c r="N436" t="s">
        <v>193</v>
      </c>
      <c r="O436" t="s">
        <v>193</v>
      </c>
      <c r="P436" t="s">
        <v>193</v>
      </c>
    </row>
    <row r="437" spans="1:16" x14ac:dyDescent="0.35">
      <c r="A437">
        <v>5.5</v>
      </c>
      <c r="B437" t="s">
        <v>193</v>
      </c>
      <c r="C437" t="s">
        <v>193</v>
      </c>
      <c r="D437" t="s">
        <v>193</v>
      </c>
      <c r="E437" t="s">
        <v>193</v>
      </c>
      <c r="F437" t="s">
        <v>193</v>
      </c>
      <c r="G437" t="s">
        <v>193</v>
      </c>
      <c r="H437" t="s">
        <v>193</v>
      </c>
      <c r="I437" t="s">
        <v>193</v>
      </c>
      <c r="J437" t="s">
        <v>193</v>
      </c>
      <c r="K437" t="s">
        <v>193</v>
      </c>
      <c r="L437" t="s">
        <v>193</v>
      </c>
      <c r="M437" t="s">
        <v>193</v>
      </c>
      <c r="N437" t="s">
        <v>193</v>
      </c>
      <c r="O437" t="s">
        <v>193</v>
      </c>
      <c r="P437" t="s">
        <v>193</v>
      </c>
    </row>
    <row r="438" spans="1:16" x14ac:dyDescent="0.35">
      <c r="A438">
        <v>-2</v>
      </c>
      <c r="B438" t="s">
        <v>193</v>
      </c>
      <c r="C438" t="s">
        <v>193</v>
      </c>
      <c r="D438" t="s">
        <v>193</v>
      </c>
      <c r="E438" t="s">
        <v>193</v>
      </c>
      <c r="F438" t="s">
        <v>193</v>
      </c>
      <c r="G438" t="s">
        <v>193</v>
      </c>
      <c r="H438" t="s">
        <v>193</v>
      </c>
      <c r="I438" t="s">
        <v>193</v>
      </c>
      <c r="J438" t="s">
        <v>193</v>
      </c>
      <c r="K438" t="s">
        <v>193</v>
      </c>
      <c r="L438" t="s">
        <v>193</v>
      </c>
      <c r="M438" t="s">
        <v>193</v>
      </c>
      <c r="N438" t="s">
        <v>193</v>
      </c>
      <c r="O438" t="s">
        <v>193</v>
      </c>
      <c r="P438" t="s">
        <v>193</v>
      </c>
    </row>
    <row r="439" spans="1:16" x14ac:dyDescent="0.35">
      <c r="A439">
        <v>-4.5</v>
      </c>
      <c r="B439" t="s">
        <v>193</v>
      </c>
      <c r="C439" t="s">
        <v>193</v>
      </c>
      <c r="D439" t="s">
        <v>193</v>
      </c>
      <c r="E439" t="s">
        <v>193</v>
      </c>
      <c r="F439" t="s">
        <v>193</v>
      </c>
      <c r="G439" t="s">
        <v>193</v>
      </c>
      <c r="H439" t="s">
        <v>193</v>
      </c>
      <c r="I439" t="s">
        <v>193</v>
      </c>
      <c r="J439" t="s">
        <v>193</v>
      </c>
      <c r="K439" t="s">
        <v>193</v>
      </c>
      <c r="L439" t="s">
        <v>193</v>
      </c>
      <c r="M439" t="s">
        <v>193</v>
      </c>
      <c r="N439" t="s">
        <v>193</v>
      </c>
      <c r="O439" t="s">
        <v>193</v>
      </c>
      <c r="P439" t="s">
        <v>193</v>
      </c>
    </row>
    <row r="440" spans="1:16" x14ac:dyDescent="0.35">
      <c r="A440">
        <v>9.5</v>
      </c>
      <c r="B440" t="s">
        <v>193</v>
      </c>
      <c r="C440" t="s">
        <v>193</v>
      </c>
      <c r="D440" t="s">
        <v>193</v>
      </c>
      <c r="E440" t="s">
        <v>193</v>
      </c>
      <c r="F440" t="s">
        <v>193</v>
      </c>
      <c r="G440" t="s">
        <v>193</v>
      </c>
      <c r="H440" t="s">
        <v>193</v>
      </c>
      <c r="I440" t="s">
        <v>193</v>
      </c>
      <c r="J440" t="s">
        <v>193</v>
      </c>
      <c r="K440" t="s">
        <v>193</v>
      </c>
      <c r="L440" t="s">
        <v>193</v>
      </c>
      <c r="M440" t="s">
        <v>193</v>
      </c>
      <c r="N440" t="s">
        <v>193</v>
      </c>
      <c r="O440" t="s">
        <v>193</v>
      </c>
      <c r="P440" t="s">
        <v>193</v>
      </c>
    </row>
    <row r="441" spans="1:16" x14ac:dyDescent="0.35">
      <c r="A441">
        <v>16</v>
      </c>
      <c r="B441" t="s">
        <v>193</v>
      </c>
      <c r="C441" t="s">
        <v>193</v>
      </c>
      <c r="D441" t="s">
        <v>193</v>
      </c>
      <c r="E441" t="s">
        <v>193</v>
      </c>
      <c r="F441" t="s">
        <v>193</v>
      </c>
      <c r="G441" t="s">
        <v>193</v>
      </c>
      <c r="H441" t="s">
        <v>193</v>
      </c>
      <c r="I441" t="s">
        <v>193</v>
      </c>
      <c r="J441" t="s">
        <v>193</v>
      </c>
      <c r="K441" t="s">
        <v>193</v>
      </c>
      <c r="L441" t="s">
        <v>193</v>
      </c>
      <c r="M441" t="s">
        <v>193</v>
      </c>
      <c r="N441" t="s">
        <v>193</v>
      </c>
      <c r="O441" t="s">
        <v>193</v>
      </c>
      <c r="P441" t="s">
        <v>193</v>
      </c>
    </row>
    <row r="442" spans="1:16" x14ac:dyDescent="0.35">
      <c r="A442">
        <v>12</v>
      </c>
      <c r="B442" t="s">
        <v>193</v>
      </c>
      <c r="C442" t="s">
        <v>193</v>
      </c>
      <c r="D442" t="s">
        <v>193</v>
      </c>
      <c r="E442" t="s">
        <v>193</v>
      </c>
      <c r="F442" t="s">
        <v>193</v>
      </c>
      <c r="G442" t="s">
        <v>193</v>
      </c>
      <c r="H442" t="s">
        <v>193</v>
      </c>
      <c r="I442" t="s">
        <v>193</v>
      </c>
      <c r="J442" t="s">
        <v>193</v>
      </c>
      <c r="K442" t="s">
        <v>193</v>
      </c>
      <c r="L442" t="s">
        <v>193</v>
      </c>
      <c r="M442" t="s">
        <v>193</v>
      </c>
      <c r="N442" t="s">
        <v>193</v>
      </c>
      <c r="O442" t="s">
        <v>193</v>
      </c>
      <c r="P442" t="s">
        <v>193</v>
      </c>
    </row>
    <row r="443" spans="1:16" x14ac:dyDescent="0.35">
      <c r="A443">
        <v>7</v>
      </c>
      <c r="B443" t="s">
        <v>193</v>
      </c>
      <c r="C443" t="s">
        <v>193</v>
      </c>
      <c r="D443" t="s">
        <v>193</v>
      </c>
      <c r="E443" t="s">
        <v>193</v>
      </c>
      <c r="F443" t="s">
        <v>193</v>
      </c>
      <c r="G443" t="s">
        <v>193</v>
      </c>
      <c r="H443" t="s">
        <v>193</v>
      </c>
      <c r="I443" t="s">
        <v>193</v>
      </c>
      <c r="J443" t="s">
        <v>193</v>
      </c>
      <c r="K443" t="s">
        <v>193</v>
      </c>
      <c r="L443" t="s">
        <v>193</v>
      </c>
      <c r="M443" t="s">
        <v>193</v>
      </c>
      <c r="N443" t="s">
        <v>193</v>
      </c>
      <c r="O443" t="s">
        <v>193</v>
      </c>
      <c r="P443" t="s">
        <v>193</v>
      </c>
    </row>
    <row r="444" spans="1:16" x14ac:dyDescent="0.35">
      <c r="A444">
        <v>12.068965517241383</v>
      </c>
      <c r="B444" t="s">
        <v>193</v>
      </c>
      <c r="C444" t="s">
        <v>193</v>
      </c>
      <c r="D444" t="s">
        <v>193</v>
      </c>
      <c r="E444" t="s">
        <v>193</v>
      </c>
      <c r="F444" t="s">
        <v>193</v>
      </c>
      <c r="G444" t="s">
        <v>193</v>
      </c>
      <c r="H444" t="s">
        <v>193</v>
      </c>
      <c r="I444" t="s">
        <v>193</v>
      </c>
      <c r="J444" t="s">
        <v>193</v>
      </c>
      <c r="K444" t="s">
        <v>193</v>
      </c>
      <c r="L444" t="s">
        <v>193</v>
      </c>
      <c r="M444" t="s">
        <v>193</v>
      </c>
      <c r="N444" t="s">
        <v>193</v>
      </c>
      <c r="O444" t="s">
        <v>193</v>
      </c>
      <c r="P444" t="s">
        <v>193</v>
      </c>
    </row>
    <row r="445" spans="1:16" x14ac:dyDescent="0.35">
      <c r="A445">
        <v>9</v>
      </c>
      <c r="B445" t="s">
        <v>193</v>
      </c>
      <c r="C445" t="s">
        <v>193</v>
      </c>
      <c r="D445" t="s">
        <v>193</v>
      </c>
      <c r="E445" t="s">
        <v>193</v>
      </c>
      <c r="F445" t="s">
        <v>193</v>
      </c>
      <c r="G445" t="s">
        <v>193</v>
      </c>
      <c r="H445" t="s">
        <v>193</v>
      </c>
      <c r="I445" t="s">
        <v>193</v>
      </c>
      <c r="J445" t="s">
        <v>193</v>
      </c>
      <c r="K445" t="s">
        <v>193</v>
      </c>
      <c r="L445" t="s">
        <v>193</v>
      </c>
      <c r="M445" t="s">
        <v>193</v>
      </c>
      <c r="N445" t="s">
        <v>193</v>
      </c>
      <c r="O445" t="s">
        <v>193</v>
      </c>
      <c r="P445" t="s">
        <v>193</v>
      </c>
    </row>
    <row r="446" spans="1:16" x14ac:dyDescent="0.35">
      <c r="A446">
        <v>8.5</v>
      </c>
      <c r="B446" t="s">
        <v>193</v>
      </c>
      <c r="C446" t="s">
        <v>193</v>
      </c>
      <c r="D446" t="s">
        <v>193</v>
      </c>
      <c r="E446" t="s">
        <v>193</v>
      </c>
      <c r="F446" t="s">
        <v>193</v>
      </c>
      <c r="G446" t="s">
        <v>193</v>
      </c>
      <c r="H446" t="s">
        <v>193</v>
      </c>
      <c r="I446" t="s">
        <v>193</v>
      </c>
      <c r="J446" t="s">
        <v>193</v>
      </c>
      <c r="K446" t="s">
        <v>193</v>
      </c>
      <c r="L446" t="s">
        <v>193</v>
      </c>
      <c r="M446" t="s">
        <v>193</v>
      </c>
      <c r="N446" t="s">
        <v>193</v>
      </c>
      <c r="O446" t="s">
        <v>193</v>
      </c>
      <c r="P446" t="s">
        <v>193</v>
      </c>
    </row>
    <row r="447" spans="1:16" x14ac:dyDescent="0.35">
      <c r="A447">
        <v>9</v>
      </c>
      <c r="B447" t="s">
        <v>193</v>
      </c>
      <c r="C447" t="s">
        <v>193</v>
      </c>
      <c r="D447" t="s">
        <v>193</v>
      </c>
      <c r="E447" t="s">
        <v>193</v>
      </c>
      <c r="F447" t="s">
        <v>193</v>
      </c>
      <c r="G447" t="s">
        <v>193</v>
      </c>
      <c r="H447" t="s">
        <v>193</v>
      </c>
      <c r="I447" t="s">
        <v>193</v>
      </c>
      <c r="J447" t="s">
        <v>193</v>
      </c>
      <c r="K447" t="s">
        <v>193</v>
      </c>
      <c r="L447" t="s">
        <v>193</v>
      </c>
      <c r="M447" t="s">
        <v>193</v>
      </c>
      <c r="N447" t="s">
        <v>193</v>
      </c>
      <c r="O447" t="s">
        <v>193</v>
      </c>
      <c r="P447" t="s">
        <v>193</v>
      </c>
    </row>
    <row r="448" spans="1:16" x14ac:dyDescent="0.35">
      <c r="A448">
        <v>5.5</v>
      </c>
      <c r="B448" t="s">
        <v>193</v>
      </c>
      <c r="C448" t="s">
        <v>193</v>
      </c>
      <c r="D448" t="s">
        <v>193</v>
      </c>
      <c r="E448" t="s">
        <v>193</v>
      </c>
      <c r="F448" t="s">
        <v>193</v>
      </c>
      <c r="G448" t="s">
        <v>193</v>
      </c>
      <c r="H448" t="s">
        <v>193</v>
      </c>
      <c r="I448" t="s">
        <v>193</v>
      </c>
      <c r="J448" t="s">
        <v>193</v>
      </c>
      <c r="K448" t="s">
        <v>193</v>
      </c>
      <c r="L448" t="s">
        <v>193</v>
      </c>
      <c r="M448" t="s">
        <v>193</v>
      </c>
      <c r="N448" t="s">
        <v>193</v>
      </c>
      <c r="O448" t="s">
        <v>193</v>
      </c>
      <c r="P448" t="s">
        <v>193</v>
      </c>
    </row>
    <row r="449" spans="1:16" x14ac:dyDescent="0.35">
      <c r="A449">
        <v>1.5</v>
      </c>
      <c r="B449" t="s">
        <v>193</v>
      </c>
      <c r="C449" t="s">
        <v>193</v>
      </c>
      <c r="D449" t="s">
        <v>193</v>
      </c>
      <c r="E449" t="s">
        <v>193</v>
      </c>
      <c r="F449" t="s">
        <v>193</v>
      </c>
      <c r="G449" t="s">
        <v>193</v>
      </c>
      <c r="H449" t="s">
        <v>193</v>
      </c>
      <c r="I449" t="s">
        <v>193</v>
      </c>
      <c r="J449" t="s">
        <v>193</v>
      </c>
      <c r="K449" t="s">
        <v>193</v>
      </c>
      <c r="L449" t="s">
        <v>193</v>
      </c>
      <c r="M449" t="s">
        <v>193</v>
      </c>
      <c r="N449" t="s">
        <v>193</v>
      </c>
      <c r="O449" t="s">
        <v>193</v>
      </c>
      <c r="P449" t="s">
        <v>193</v>
      </c>
    </row>
    <row r="450" spans="1:16" x14ac:dyDescent="0.35">
      <c r="A450">
        <v>-4.5</v>
      </c>
      <c r="B450" t="s">
        <v>193</v>
      </c>
      <c r="C450" t="s">
        <v>193</v>
      </c>
      <c r="D450" t="s">
        <v>193</v>
      </c>
      <c r="E450" t="s">
        <v>193</v>
      </c>
      <c r="F450" t="s">
        <v>193</v>
      </c>
      <c r="G450" t="s">
        <v>193</v>
      </c>
      <c r="H450" t="s">
        <v>193</v>
      </c>
      <c r="I450" t="s">
        <v>193</v>
      </c>
      <c r="J450" t="s">
        <v>193</v>
      </c>
      <c r="K450" t="s">
        <v>193</v>
      </c>
      <c r="L450" t="s">
        <v>193</v>
      </c>
      <c r="M450" t="s">
        <v>193</v>
      </c>
      <c r="N450" t="s">
        <v>193</v>
      </c>
      <c r="O450" t="s">
        <v>193</v>
      </c>
      <c r="P450" t="s">
        <v>193</v>
      </c>
    </row>
    <row r="451" spans="1:16" x14ac:dyDescent="0.35">
      <c r="A451">
        <v>1</v>
      </c>
      <c r="B451" t="s">
        <v>193</v>
      </c>
      <c r="C451" t="s">
        <v>193</v>
      </c>
      <c r="D451" t="s">
        <v>193</v>
      </c>
      <c r="E451" t="s">
        <v>193</v>
      </c>
      <c r="F451" t="s">
        <v>193</v>
      </c>
      <c r="G451" t="s">
        <v>193</v>
      </c>
      <c r="H451" t="s">
        <v>193</v>
      </c>
      <c r="I451" t="s">
        <v>193</v>
      </c>
      <c r="J451" t="s">
        <v>193</v>
      </c>
      <c r="K451" t="s">
        <v>193</v>
      </c>
      <c r="L451" t="s">
        <v>193</v>
      </c>
      <c r="M451" t="s">
        <v>193</v>
      </c>
      <c r="N451" t="s">
        <v>193</v>
      </c>
      <c r="O451" t="s">
        <v>193</v>
      </c>
      <c r="P451" t="s">
        <v>193</v>
      </c>
    </row>
    <row r="452" spans="1:16" x14ac:dyDescent="0.35">
      <c r="A452">
        <v>-15</v>
      </c>
      <c r="B452" t="s">
        <v>193</v>
      </c>
      <c r="C452" t="s">
        <v>193</v>
      </c>
      <c r="D452" t="s">
        <v>193</v>
      </c>
      <c r="E452" t="s">
        <v>193</v>
      </c>
      <c r="F452" t="s">
        <v>193</v>
      </c>
      <c r="G452" t="s">
        <v>193</v>
      </c>
      <c r="H452" t="s">
        <v>193</v>
      </c>
      <c r="I452" t="s">
        <v>193</v>
      </c>
      <c r="J452" t="s">
        <v>193</v>
      </c>
      <c r="K452" t="s">
        <v>193</v>
      </c>
      <c r="L452" t="s">
        <v>193</v>
      </c>
      <c r="M452" t="s">
        <v>193</v>
      </c>
      <c r="N452" t="s">
        <v>193</v>
      </c>
      <c r="O452" t="s">
        <v>193</v>
      </c>
      <c r="P452" t="s">
        <v>193</v>
      </c>
    </row>
    <row r="453" spans="1:16" x14ac:dyDescent="0.35">
      <c r="A453">
        <v>-4</v>
      </c>
      <c r="B453" t="s">
        <v>193</v>
      </c>
      <c r="C453" t="s">
        <v>193</v>
      </c>
      <c r="D453" t="s">
        <v>193</v>
      </c>
      <c r="E453" t="s">
        <v>193</v>
      </c>
      <c r="F453" t="s">
        <v>193</v>
      </c>
      <c r="G453" t="s">
        <v>193</v>
      </c>
      <c r="H453" t="s">
        <v>193</v>
      </c>
      <c r="I453" t="s">
        <v>193</v>
      </c>
      <c r="J453" t="s">
        <v>193</v>
      </c>
      <c r="K453" t="s">
        <v>193</v>
      </c>
      <c r="L453" t="s">
        <v>193</v>
      </c>
      <c r="M453" t="s">
        <v>193</v>
      </c>
      <c r="N453" t="s">
        <v>193</v>
      </c>
      <c r="O453" t="s">
        <v>193</v>
      </c>
      <c r="P453" t="s">
        <v>193</v>
      </c>
    </row>
    <row r="454" spans="1:16" x14ac:dyDescent="0.35">
      <c r="A454">
        <v>-4</v>
      </c>
      <c r="B454" t="s">
        <v>193</v>
      </c>
      <c r="C454" t="s">
        <v>193</v>
      </c>
      <c r="D454" t="s">
        <v>193</v>
      </c>
      <c r="E454" t="s">
        <v>193</v>
      </c>
      <c r="F454" t="s">
        <v>193</v>
      </c>
      <c r="G454" t="s">
        <v>193</v>
      </c>
      <c r="H454" t="s">
        <v>193</v>
      </c>
      <c r="I454" t="s">
        <v>193</v>
      </c>
      <c r="J454" t="s">
        <v>193</v>
      </c>
      <c r="K454" t="s">
        <v>193</v>
      </c>
      <c r="L454" t="s">
        <v>193</v>
      </c>
      <c r="M454" t="s">
        <v>193</v>
      </c>
      <c r="N454" t="s">
        <v>193</v>
      </c>
      <c r="O454" t="s">
        <v>193</v>
      </c>
      <c r="P454" t="s">
        <v>193</v>
      </c>
    </row>
    <row r="455" spans="1:16" x14ac:dyDescent="0.35">
      <c r="A455">
        <v>-2.5</v>
      </c>
      <c r="B455" t="s">
        <v>193</v>
      </c>
      <c r="C455" t="s">
        <v>193</v>
      </c>
      <c r="D455" t="s">
        <v>193</v>
      </c>
      <c r="E455" t="s">
        <v>193</v>
      </c>
      <c r="F455" t="s">
        <v>193</v>
      </c>
      <c r="G455" t="s">
        <v>193</v>
      </c>
      <c r="H455" t="s">
        <v>193</v>
      </c>
      <c r="I455" t="s">
        <v>193</v>
      </c>
      <c r="J455" t="s">
        <v>193</v>
      </c>
      <c r="K455" t="s">
        <v>193</v>
      </c>
      <c r="L455" t="s">
        <v>193</v>
      </c>
      <c r="M455" t="s">
        <v>193</v>
      </c>
      <c r="N455" t="s">
        <v>193</v>
      </c>
      <c r="O455" t="s">
        <v>193</v>
      </c>
      <c r="P455" t="s">
        <v>193</v>
      </c>
    </row>
    <row r="456" spans="1:16" x14ac:dyDescent="0.35">
      <c r="A456">
        <v>8.5</v>
      </c>
      <c r="B456" t="s">
        <v>193</v>
      </c>
      <c r="C456" t="s">
        <v>193</v>
      </c>
      <c r="D456" t="s">
        <v>193</v>
      </c>
      <c r="E456" t="s">
        <v>193</v>
      </c>
      <c r="F456" t="s">
        <v>193</v>
      </c>
      <c r="G456" t="s">
        <v>193</v>
      </c>
      <c r="H456" t="s">
        <v>193</v>
      </c>
      <c r="I456" t="s">
        <v>193</v>
      </c>
      <c r="J456" t="s">
        <v>193</v>
      </c>
      <c r="K456" t="s">
        <v>193</v>
      </c>
      <c r="L456" t="s">
        <v>193</v>
      </c>
      <c r="M456" t="s">
        <v>193</v>
      </c>
      <c r="N456" t="s">
        <v>193</v>
      </c>
      <c r="O456" t="s">
        <v>193</v>
      </c>
      <c r="P456" t="s">
        <v>193</v>
      </c>
    </row>
    <row r="457" spans="1:16" x14ac:dyDescent="0.35">
      <c r="A457">
        <v>14</v>
      </c>
      <c r="B457" t="s">
        <v>193</v>
      </c>
      <c r="C457" t="s">
        <v>193</v>
      </c>
      <c r="D457" t="s">
        <v>193</v>
      </c>
      <c r="E457" t="s">
        <v>193</v>
      </c>
      <c r="F457" t="s">
        <v>193</v>
      </c>
      <c r="G457" t="s">
        <v>193</v>
      </c>
      <c r="H457" t="s">
        <v>193</v>
      </c>
      <c r="I457" t="s">
        <v>193</v>
      </c>
      <c r="J457" t="s">
        <v>193</v>
      </c>
      <c r="K457" t="s">
        <v>193</v>
      </c>
      <c r="L457" t="s">
        <v>193</v>
      </c>
      <c r="M457" t="s">
        <v>193</v>
      </c>
      <c r="N457" t="s">
        <v>193</v>
      </c>
      <c r="O457" t="s">
        <v>193</v>
      </c>
      <c r="P457" t="s">
        <v>193</v>
      </c>
    </row>
    <row r="458" spans="1:16" x14ac:dyDescent="0.35">
      <c r="A458">
        <v>11.5</v>
      </c>
      <c r="B458" t="s">
        <v>193</v>
      </c>
      <c r="C458" t="s">
        <v>193</v>
      </c>
      <c r="D458" t="s">
        <v>193</v>
      </c>
      <c r="E458" t="s">
        <v>193</v>
      </c>
      <c r="F458" t="s">
        <v>193</v>
      </c>
      <c r="G458" t="s">
        <v>193</v>
      </c>
      <c r="H458" t="s">
        <v>193</v>
      </c>
      <c r="I458" t="s">
        <v>193</v>
      </c>
      <c r="J458" t="s">
        <v>193</v>
      </c>
      <c r="K458" t="s">
        <v>193</v>
      </c>
      <c r="L458" t="s">
        <v>193</v>
      </c>
      <c r="M458" t="s">
        <v>193</v>
      </c>
      <c r="N458" t="s">
        <v>193</v>
      </c>
      <c r="O458" t="s">
        <v>193</v>
      </c>
      <c r="P458" t="s">
        <v>193</v>
      </c>
    </row>
    <row r="459" spans="1:16" x14ac:dyDescent="0.35">
      <c r="A459">
        <v>7</v>
      </c>
      <c r="B459" t="s">
        <v>193</v>
      </c>
      <c r="C459" t="s">
        <v>193</v>
      </c>
      <c r="D459" t="s">
        <v>193</v>
      </c>
      <c r="E459" t="s">
        <v>193</v>
      </c>
      <c r="F459" t="s">
        <v>193</v>
      </c>
      <c r="G459" t="s">
        <v>193</v>
      </c>
      <c r="H459" t="s">
        <v>193</v>
      </c>
      <c r="I459" t="s">
        <v>193</v>
      </c>
      <c r="J459" t="s">
        <v>193</v>
      </c>
      <c r="K459" t="s">
        <v>193</v>
      </c>
      <c r="L459" t="s">
        <v>193</v>
      </c>
      <c r="M459" t="s">
        <v>193</v>
      </c>
      <c r="N459" t="s">
        <v>193</v>
      </c>
      <c r="O459" t="s">
        <v>193</v>
      </c>
      <c r="P459" t="s">
        <v>193</v>
      </c>
    </row>
    <row r="460" spans="1:16" x14ac:dyDescent="0.35">
      <c r="A460">
        <v>-2</v>
      </c>
      <c r="B460" t="s">
        <v>193</v>
      </c>
      <c r="C460" t="s">
        <v>193</v>
      </c>
      <c r="D460" t="s">
        <v>193</v>
      </c>
      <c r="E460" t="s">
        <v>193</v>
      </c>
      <c r="F460" t="s">
        <v>193</v>
      </c>
      <c r="G460" t="s">
        <v>193</v>
      </c>
      <c r="H460" t="s">
        <v>193</v>
      </c>
      <c r="I460" t="s">
        <v>193</v>
      </c>
      <c r="J460" t="s">
        <v>193</v>
      </c>
      <c r="K460" t="s">
        <v>193</v>
      </c>
      <c r="L460" t="s">
        <v>193</v>
      </c>
      <c r="M460" t="s">
        <v>193</v>
      </c>
      <c r="N460" t="s">
        <v>193</v>
      </c>
      <c r="O460" t="s">
        <v>193</v>
      </c>
      <c r="P460" t="s">
        <v>193</v>
      </c>
    </row>
    <row r="461" spans="1:16" x14ac:dyDescent="0.35">
      <c r="A461">
        <v>12.711864406779654</v>
      </c>
      <c r="B461" t="s">
        <v>193</v>
      </c>
      <c r="C461" t="s">
        <v>193</v>
      </c>
      <c r="D461" t="s">
        <v>193</v>
      </c>
      <c r="E461" t="s">
        <v>193</v>
      </c>
      <c r="F461" t="s">
        <v>193</v>
      </c>
      <c r="G461" t="s">
        <v>193</v>
      </c>
      <c r="H461" t="s">
        <v>193</v>
      </c>
      <c r="I461" t="s">
        <v>193</v>
      </c>
      <c r="J461" t="s">
        <v>193</v>
      </c>
      <c r="K461" t="s">
        <v>193</v>
      </c>
      <c r="L461" t="s">
        <v>193</v>
      </c>
      <c r="M461" t="s">
        <v>193</v>
      </c>
      <c r="N461" t="s">
        <v>193</v>
      </c>
      <c r="O461" t="s">
        <v>193</v>
      </c>
      <c r="P461" t="s">
        <v>193</v>
      </c>
    </row>
    <row r="462" spans="1:16" x14ac:dyDescent="0.35">
      <c r="A462">
        <v>6</v>
      </c>
      <c r="B462" t="s">
        <v>193</v>
      </c>
      <c r="C462" t="s">
        <v>193</v>
      </c>
      <c r="D462" t="s">
        <v>193</v>
      </c>
      <c r="E462" t="s">
        <v>193</v>
      </c>
      <c r="F462" t="s">
        <v>193</v>
      </c>
      <c r="G462" t="s">
        <v>193</v>
      </c>
      <c r="H462" t="s">
        <v>193</v>
      </c>
      <c r="I462" t="s">
        <v>193</v>
      </c>
      <c r="J462" t="s">
        <v>193</v>
      </c>
      <c r="K462" t="s">
        <v>193</v>
      </c>
      <c r="L462" t="s">
        <v>193</v>
      </c>
      <c r="M462" t="s">
        <v>193</v>
      </c>
      <c r="N462" t="s">
        <v>193</v>
      </c>
      <c r="O462" t="s">
        <v>193</v>
      </c>
      <c r="P462" t="s">
        <v>193</v>
      </c>
    </row>
    <row r="463" spans="1:16" x14ac:dyDescent="0.35">
      <c r="A463">
        <v>8.5</v>
      </c>
      <c r="B463" t="s">
        <v>193</v>
      </c>
      <c r="C463" t="s">
        <v>193</v>
      </c>
      <c r="D463" t="s">
        <v>193</v>
      </c>
      <c r="E463" t="s">
        <v>193</v>
      </c>
      <c r="F463" t="s">
        <v>193</v>
      </c>
      <c r="G463" t="s">
        <v>193</v>
      </c>
      <c r="H463" t="s">
        <v>193</v>
      </c>
      <c r="I463" t="s">
        <v>193</v>
      </c>
      <c r="J463" t="s">
        <v>193</v>
      </c>
      <c r="K463" t="s">
        <v>193</v>
      </c>
      <c r="L463" t="s">
        <v>193</v>
      </c>
      <c r="M463" t="s">
        <v>193</v>
      </c>
      <c r="N463" t="s">
        <v>193</v>
      </c>
      <c r="O463" t="s">
        <v>193</v>
      </c>
      <c r="P463" t="s">
        <v>193</v>
      </c>
    </row>
    <row r="464" spans="1:16" x14ac:dyDescent="0.35">
      <c r="A464">
        <v>9.5</v>
      </c>
      <c r="B464" t="s">
        <v>193</v>
      </c>
      <c r="C464" t="s">
        <v>193</v>
      </c>
      <c r="D464" t="s">
        <v>193</v>
      </c>
      <c r="E464" t="s">
        <v>193</v>
      </c>
      <c r="F464" t="s">
        <v>193</v>
      </c>
      <c r="G464" t="s">
        <v>193</v>
      </c>
      <c r="H464" t="s">
        <v>193</v>
      </c>
      <c r="I464" t="s">
        <v>193</v>
      </c>
      <c r="J464" t="s">
        <v>193</v>
      </c>
      <c r="K464" t="s">
        <v>193</v>
      </c>
      <c r="L464" t="s">
        <v>193</v>
      </c>
      <c r="M464" t="s">
        <v>193</v>
      </c>
      <c r="N464" t="s">
        <v>193</v>
      </c>
      <c r="O464" t="s">
        <v>193</v>
      </c>
      <c r="P464" t="s">
        <v>193</v>
      </c>
    </row>
    <row r="465" spans="1:16" x14ac:dyDescent="0.35">
      <c r="A465">
        <v>3</v>
      </c>
      <c r="B465" t="s">
        <v>193</v>
      </c>
      <c r="C465" t="s">
        <v>193</v>
      </c>
      <c r="D465" t="s">
        <v>193</v>
      </c>
      <c r="E465" t="s">
        <v>193</v>
      </c>
      <c r="F465" t="s">
        <v>193</v>
      </c>
      <c r="G465" t="s">
        <v>193</v>
      </c>
      <c r="H465" t="s">
        <v>193</v>
      </c>
      <c r="I465" t="s">
        <v>193</v>
      </c>
      <c r="J465" t="s">
        <v>193</v>
      </c>
      <c r="K465" t="s">
        <v>193</v>
      </c>
      <c r="L465" t="s">
        <v>193</v>
      </c>
      <c r="M465" t="s">
        <v>193</v>
      </c>
      <c r="N465" t="s">
        <v>193</v>
      </c>
      <c r="O465" t="s">
        <v>193</v>
      </c>
      <c r="P465" t="s">
        <v>193</v>
      </c>
    </row>
    <row r="466" spans="1:16" x14ac:dyDescent="0.35">
      <c r="A466">
        <v>-18</v>
      </c>
      <c r="B466" t="s">
        <v>193</v>
      </c>
      <c r="C466" t="s">
        <v>193</v>
      </c>
      <c r="D466" t="s">
        <v>193</v>
      </c>
      <c r="E466" t="s">
        <v>193</v>
      </c>
      <c r="F466" t="s">
        <v>193</v>
      </c>
      <c r="G466" t="s">
        <v>193</v>
      </c>
      <c r="H466" t="s">
        <v>193</v>
      </c>
      <c r="I466" t="s">
        <v>193</v>
      </c>
      <c r="J466" t="s">
        <v>193</v>
      </c>
      <c r="K466" t="s">
        <v>193</v>
      </c>
      <c r="L466" t="s">
        <v>193</v>
      </c>
      <c r="M466" t="s">
        <v>193</v>
      </c>
      <c r="N466" t="s">
        <v>193</v>
      </c>
      <c r="O466" t="s">
        <v>193</v>
      </c>
      <c r="P466" t="s">
        <v>193</v>
      </c>
    </row>
    <row r="467" spans="1:16" x14ac:dyDescent="0.35">
      <c r="A467">
        <v>-0.5</v>
      </c>
      <c r="B467" t="s">
        <v>193</v>
      </c>
      <c r="C467" t="s">
        <v>193</v>
      </c>
      <c r="D467" t="s">
        <v>193</v>
      </c>
      <c r="E467" t="s">
        <v>193</v>
      </c>
      <c r="F467" t="s">
        <v>193</v>
      </c>
      <c r="G467" t="s">
        <v>193</v>
      </c>
      <c r="H467" t="s">
        <v>193</v>
      </c>
      <c r="I467" t="s">
        <v>193</v>
      </c>
      <c r="J467" t="s">
        <v>193</v>
      </c>
      <c r="K467" t="s">
        <v>193</v>
      </c>
      <c r="L467" t="s">
        <v>193</v>
      </c>
      <c r="M467" t="s">
        <v>193</v>
      </c>
      <c r="N467" t="s">
        <v>193</v>
      </c>
      <c r="O467" t="s">
        <v>193</v>
      </c>
      <c r="P467" t="s">
        <v>193</v>
      </c>
    </row>
    <row r="468" spans="1:16" x14ac:dyDescent="0.35">
      <c r="A468">
        <v>-8</v>
      </c>
      <c r="B468" t="s">
        <v>193</v>
      </c>
      <c r="C468" t="s">
        <v>193</v>
      </c>
      <c r="D468" t="s">
        <v>193</v>
      </c>
      <c r="E468" t="s">
        <v>193</v>
      </c>
      <c r="F468" t="s">
        <v>193</v>
      </c>
      <c r="G468" t="s">
        <v>193</v>
      </c>
      <c r="H468" t="s">
        <v>193</v>
      </c>
      <c r="I468" t="s">
        <v>193</v>
      </c>
      <c r="J468" t="s">
        <v>193</v>
      </c>
      <c r="K468" t="s">
        <v>193</v>
      </c>
      <c r="L468" t="s">
        <v>193</v>
      </c>
      <c r="M468" t="s">
        <v>193</v>
      </c>
      <c r="N468" t="s">
        <v>193</v>
      </c>
      <c r="O468" t="s">
        <v>193</v>
      </c>
      <c r="P468" t="s">
        <v>193</v>
      </c>
    </row>
    <row r="469" spans="1:16" x14ac:dyDescent="0.35">
      <c r="A469">
        <v>-2</v>
      </c>
      <c r="B469" t="s">
        <v>193</v>
      </c>
      <c r="C469" t="s">
        <v>193</v>
      </c>
      <c r="D469" t="s">
        <v>193</v>
      </c>
      <c r="E469" t="s">
        <v>193</v>
      </c>
      <c r="F469" t="s">
        <v>193</v>
      </c>
      <c r="G469" t="s">
        <v>193</v>
      </c>
      <c r="H469" t="s">
        <v>193</v>
      </c>
      <c r="I469" t="s">
        <v>193</v>
      </c>
      <c r="J469" t="s">
        <v>193</v>
      </c>
      <c r="K469" t="s">
        <v>193</v>
      </c>
      <c r="L469" t="s">
        <v>193</v>
      </c>
      <c r="M469" t="s">
        <v>193</v>
      </c>
      <c r="N469" t="s">
        <v>193</v>
      </c>
      <c r="O469" t="s">
        <v>193</v>
      </c>
      <c r="P469" t="s">
        <v>193</v>
      </c>
    </row>
    <row r="470" spans="1:16" x14ac:dyDescent="0.35">
      <c r="A470">
        <v>-20</v>
      </c>
      <c r="B470" t="s">
        <v>193</v>
      </c>
      <c r="C470" t="s">
        <v>193</v>
      </c>
      <c r="D470" t="s">
        <v>193</v>
      </c>
      <c r="E470" t="s">
        <v>193</v>
      </c>
      <c r="F470" t="s">
        <v>193</v>
      </c>
      <c r="G470" t="s">
        <v>193</v>
      </c>
      <c r="H470" t="s">
        <v>193</v>
      </c>
      <c r="I470" t="s">
        <v>193</v>
      </c>
      <c r="J470" t="s">
        <v>193</v>
      </c>
      <c r="K470" t="s">
        <v>193</v>
      </c>
      <c r="L470" t="s">
        <v>193</v>
      </c>
      <c r="M470" t="s">
        <v>193</v>
      </c>
      <c r="N470" t="s">
        <v>193</v>
      </c>
      <c r="O470" t="s">
        <v>193</v>
      </c>
      <c r="P470" t="s">
        <v>193</v>
      </c>
    </row>
    <row r="471" spans="1:16" x14ac:dyDescent="0.35">
      <c r="A471">
        <v>-2</v>
      </c>
      <c r="B471" t="s">
        <v>193</v>
      </c>
      <c r="C471" t="s">
        <v>193</v>
      </c>
      <c r="D471" t="s">
        <v>193</v>
      </c>
      <c r="E471" t="s">
        <v>193</v>
      </c>
      <c r="F471" t="s">
        <v>193</v>
      </c>
      <c r="G471" t="s">
        <v>193</v>
      </c>
      <c r="H471" t="s">
        <v>193</v>
      </c>
      <c r="I471" t="s">
        <v>193</v>
      </c>
      <c r="J471" t="s">
        <v>193</v>
      </c>
      <c r="K471" t="s">
        <v>193</v>
      </c>
      <c r="L471" t="s">
        <v>193</v>
      </c>
      <c r="M471" t="s">
        <v>193</v>
      </c>
      <c r="N471" t="s">
        <v>193</v>
      </c>
      <c r="O471" t="s">
        <v>193</v>
      </c>
      <c r="P471" t="s">
        <v>193</v>
      </c>
    </row>
    <row r="472" spans="1:16" x14ac:dyDescent="0.35">
      <c r="A472">
        <v>-38</v>
      </c>
      <c r="B472" t="s">
        <v>193</v>
      </c>
      <c r="C472" t="s">
        <v>193</v>
      </c>
      <c r="D472" t="s">
        <v>193</v>
      </c>
      <c r="E472" t="s">
        <v>193</v>
      </c>
      <c r="F472" t="s">
        <v>193</v>
      </c>
      <c r="G472" t="s">
        <v>193</v>
      </c>
      <c r="H472" t="s">
        <v>193</v>
      </c>
      <c r="I472" t="s">
        <v>193</v>
      </c>
      <c r="J472" t="s">
        <v>193</v>
      </c>
      <c r="K472" t="s">
        <v>193</v>
      </c>
      <c r="L472" t="s">
        <v>193</v>
      </c>
      <c r="M472" t="s">
        <v>193</v>
      </c>
      <c r="N472" t="s">
        <v>193</v>
      </c>
      <c r="O472" t="s">
        <v>193</v>
      </c>
      <c r="P472" t="s">
        <v>193</v>
      </c>
    </row>
    <row r="473" spans="1:16" x14ac:dyDescent="0.35">
      <c r="A473">
        <v>-12.5</v>
      </c>
      <c r="B473" t="s">
        <v>193</v>
      </c>
      <c r="C473" t="s">
        <v>193</v>
      </c>
      <c r="D473" t="s">
        <v>193</v>
      </c>
      <c r="E473" t="s">
        <v>193</v>
      </c>
      <c r="F473" t="s">
        <v>193</v>
      </c>
      <c r="G473" t="s">
        <v>193</v>
      </c>
      <c r="H473" t="s">
        <v>193</v>
      </c>
      <c r="I473" t="s">
        <v>193</v>
      </c>
      <c r="J473" t="s">
        <v>193</v>
      </c>
      <c r="K473" t="s">
        <v>193</v>
      </c>
      <c r="L473" t="s">
        <v>193</v>
      </c>
      <c r="M473" t="s">
        <v>193</v>
      </c>
      <c r="N473" t="s">
        <v>193</v>
      </c>
      <c r="O473" t="s">
        <v>193</v>
      </c>
      <c r="P473" t="s">
        <v>193</v>
      </c>
    </row>
    <row r="474" spans="1:16" x14ac:dyDescent="0.35">
      <c r="A474">
        <v>-17</v>
      </c>
      <c r="B474" t="s">
        <v>193</v>
      </c>
      <c r="C474" t="s">
        <v>193</v>
      </c>
      <c r="D474" t="s">
        <v>193</v>
      </c>
      <c r="E474" t="s">
        <v>193</v>
      </c>
      <c r="F474" t="s">
        <v>193</v>
      </c>
      <c r="G474" t="s">
        <v>193</v>
      </c>
      <c r="H474" t="s">
        <v>193</v>
      </c>
      <c r="I474" t="s">
        <v>193</v>
      </c>
      <c r="J474" t="s">
        <v>193</v>
      </c>
      <c r="K474" t="s">
        <v>193</v>
      </c>
      <c r="L474" t="s">
        <v>193</v>
      </c>
      <c r="M474" t="s">
        <v>193</v>
      </c>
      <c r="N474" t="s">
        <v>193</v>
      </c>
      <c r="O474" t="s">
        <v>193</v>
      </c>
      <c r="P474" t="s">
        <v>193</v>
      </c>
    </row>
    <row r="475" spans="1:16" x14ac:dyDescent="0.35">
      <c r="A475">
        <v>-19.5</v>
      </c>
      <c r="B475" t="s">
        <v>193</v>
      </c>
      <c r="C475" t="s">
        <v>193</v>
      </c>
      <c r="D475" t="s">
        <v>193</v>
      </c>
      <c r="E475" t="s">
        <v>193</v>
      </c>
      <c r="F475" t="s">
        <v>193</v>
      </c>
      <c r="G475" t="s">
        <v>193</v>
      </c>
      <c r="H475" t="s">
        <v>193</v>
      </c>
      <c r="I475" t="s">
        <v>193</v>
      </c>
      <c r="J475" t="s">
        <v>193</v>
      </c>
      <c r="K475" t="s">
        <v>193</v>
      </c>
      <c r="L475" t="s">
        <v>193</v>
      </c>
      <c r="M475" t="s">
        <v>193</v>
      </c>
      <c r="N475" t="s">
        <v>193</v>
      </c>
      <c r="O475" t="s">
        <v>193</v>
      </c>
      <c r="P475" t="s">
        <v>193</v>
      </c>
    </row>
    <row r="476" spans="1:16" x14ac:dyDescent="0.35">
      <c r="A476">
        <v>-9</v>
      </c>
      <c r="B476" t="s">
        <v>193</v>
      </c>
      <c r="C476" t="s">
        <v>193</v>
      </c>
      <c r="D476" t="s">
        <v>193</v>
      </c>
      <c r="E476" t="s">
        <v>193</v>
      </c>
      <c r="F476" t="s">
        <v>193</v>
      </c>
      <c r="G476" t="s">
        <v>193</v>
      </c>
      <c r="H476" t="s">
        <v>193</v>
      </c>
      <c r="I476" t="s">
        <v>193</v>
      </c>
      <c r="J476" t="s">
        <v>193</v>
      </c>
      <c r="K476" t="s">
        <v>193</v>
      </c>
      <c r="L476" t="s">
        <v>193</v>
      </c>
      <c r="M476" t="s">
        <v>193</v>
      </c>
      <c r="N476" t="s">
        <v>193</v>
      </c>
      <c r="O476" t="s">
        <v>193</v>
      </c>
      <c r="P476" t="s">
        <v>193</v>
      </c>
    </row>
    <row r="477" spans="1:16" x14ac:dyDescent="0.35">
      <c r="A477">
        <v>-5</v>
      </c>
      <c r="B477" t="s">
        <v>193</v>
      </c>
      <c r="C477" t="s">
        <v>193</v>
      </c>
      <c r="D477" t="s">
        <v>193</v>
      </c>
      <c r="E477" t="s">
        <v>193</v>
      </c>
      <c r="F477" t="s">
        <v>193</v>
      </c>
      <c r="G477" t="s">
        <v>193</v>
      </c>
      <c r="H477" t="s">
        <v>193</v>
      </c>
      <c r="I477" t="s">
        <v>193</v>
      </c>
      <c r="J477" t="s">
        <v>193</v>
      </c>
      <c r="K477" t="s">
        <v>193</v>
      </c>
      <c r="L477" t="s">
        <v>193</v>
      </c>
      <c r="M477" t="s">
        <v>193</v>
      </c>
      <c r="N477" t="s">
        <v>193</v>
      </c>
      <c r="O477" t="s">
        <v>193</v>
      </c>
      <c r="P477" t="s">
        <v>193</v>
      </c>
    </row>
    <row r="478" spans="1:16" x14ac:dyDescent="0.35">
      <c r="A478">
        <v>1.5</v>
      </c>
      <c r="B478" t="s">
        <v>193</v>
      </c>
      <c r="C478" t="s">
        <v>193</v>
      </c>
      <c r="D478" t="s">
        <v>193</v>
      </c>
      <c r="E478" t="s">
        <v>193</v>
      </c>
      <c r="F478" t="s">
        <v>193</v>
      </c>
      <c r="G478" t="s">
        <v>193</v>
      </c>
      <c r="H478" t="s">
        <v>193</v>
      </c>
      <c r="I478" t="s">
        <v>193</v>
      </c>
      <c r="J478" t="s">
        <v>193</v>
      </c>
      <c r="K478" t="s">
        <v>193</v>
      </c>
      <c r="L478" t="s">
        <v>193</v>
      </c>
      <c r="M478" t="s">
        <v>193</v>
      </c>
      <c r="N478" t="s">
        <v>193</v>
      </c>
      <c r="O478" t="s">
        <v>193</v>
      </c>
      <c r="P478" t="s">
        <v>193</v>
      </c>
    </row>
    <row r="479" spans="1:16" x14ac:dyDescent="0.35">
      <c r="A479">
        <v>-1</v>
      </c>
      <c r="B479" t="s">
        <v>193</v>
      </c>
      <c r="C479" t="s">
        <v>193</v>
      </c>
      <c r="D479" t="s">
        <v>193</v>
      </c>
      <c r="E479" t="s">
        <v>193</v>
      </c>
      <c r="F479" t="s">
        <v>193</v>
      </c>
      <c r="G479" t="s">
        <v>193</v>
      </c>
      <c r="H479" t="s">
        <v>193</v>
      </c>
      <c r="I479" t="s">
        <v>193</v>
      </c>
      <c r="J479" t="s">
        <v>193</v>
      </c>
      <c r="K479" t="s">
        <v>193</v>
      </c>
      <c r="L479" t="s">
        <v>193</v>
      </c>
      <c r="M479" t="s">
        <v>193</v>
      </c>
      <c r="N479" t="s">
        <v>193</v>
      </c>
      <c r="O479" t="s">
        <v>193</v>
      </c>
      <c r="P479" t="s">
        <v>193</v>
      </c>
    </row>
    <row r="480" spans="1:16" x14ac:dyDescent="0.35">
      <c r="A480">
        <v>-16.5</v>
      </c>
      <c r="B480" t="s">
        <v>193</v>
      </c>
      <c r="C480" t="s">
        <v>193</v>
      </c>
      <c r="D480" t="s">
        <v>193</v>
      </c>
      <c r="E480" t="s">
        <v>193</v>
      </c>
      <c r="F480" t="s">
        <v>193</v>
      </c>
      <c r="G480" t="s">
        <v>193</v>
      </c>
      <c r="H480" t="s">
        <v>193</v>
      </c>
      <c r="I480" t="s">
        <v>193</v>
      </c>
      <c r="J480" t="s">
        <v>193</v>
      </c>
      <c r="K480" t="s">
        <v>193</v>
      </c>
      <c r="L480" t="s">
        <v>193</v>
      </c>
      <c r="M480" t="s">
        <v>193</v>
      </c>
      <c r="N480" t="s">
        <v>193</v>
      </c>
      <c r="O480" t="s">
        <v>193</v>
      </c>
      <c r="P480" t="s">
        <v>193</v>
      </c>
    </row>
    <row r="481" spans="1:16" x14ac:dyDescent="0.35">
      <c r="A481">
        <v>-2</v>
      </c>
      <c r="B481" t="s">
        <v>193</v>
      </c>
      <c r="C481" t="s">
        <v>193</v>
      </c>
      <c r="D481" t="s">
        <v>193</v>
      </c>
      <c r="E481" t="s">
        <v>193</v>
      </c>
      <c r="F481" t="s">
        <v>193</v>
      </c>
      <c r="G481" t="s">
        <v>193</v>
      </c>
      <c r="H481" t="s">
        <v>193</v>
      </c>
      <c r="I481" t="s">
        <v>193</v>
      </c>
      <c r="J481" t="s">
        <v>193</v>
      </c>
      <c r="K481" t="s">
        <v>193</v>
      </c>
      <c r="L481" t="s">
        <v>193</v>
      </c>
      <c r="M481" t="s">
        <v>193</v>
      </c>
      <c r="N481" t="s">
        <v>193</v>
      </c>
      <c r="O481" t="s">
        <v>193</v>
      </c>
      <c r="P481" t="s">
        <v>193</v>
      </c>
    </row>
    <row r="482" spans="1:16" x14ac:dyDescent="0.35">
      <c r="A482">
        <v>-2</v>
      </c>
      <c r="B482" t="s">
        <v>193</v>
      </c>
      <c r="C482" t="s">
        <v>193</v>
      </c>
      <c r="D482" t="s">
        <v>193</v>
      </c>
      <c r="E482" t="s">
        <v>193</v>
      </c>
      <c r="F482" t="s">
        <v>193</v>
      </c>
      <c r="G482" t="s">
        <v>193</v>
      </c>
      <c r="H482" t="s">
        <v>193</v>
      </c>
      <c r="I482" t="s">
        <v>193</v>
      </c>
      <c r="J482" t="s">
        <v>193</v>
      </c>
      <c r="K482" t="s">
        <v>193</v>
      </c>
      <c r="L482" t="s">
        <v>193</v>
      </c>
      <c r="M482" t="s">
        <v>193</v>
      </c>
      <c r="N482" t="s">
        <v>193</v>
      </c>
      <c r="O482" t="s">
        <v>193</v>
      </c>
      <c r="P482" t="s">
        <v>193</v>
      </c>
    </row>
    <row r="483" spans="1:16" x14ac:dyDescent="0.35">
      <c r="A483">
        <v>-2</v>
      </c>
      <c r="B483" t="s">
        <v>193</v>
      </c>
      <c r="C483" t="s">
        <v>193</v>
      </c>
      <c r="D483" t="s">
        <v>193</v>
      </c>
      <c r="E483" t="s">
        <v>193</v>
      </c>
      <c r="F483" t="s">
        <v>193</v>
      </c>
      <c r="G483" t="s">
        <v>193</v>
      </c>
      <c r="H483" t="s">
        <v>193</v>
      </c>
      <c r="I483" t="s">
        <v>193</v>
      </c>
      <c r="J483" t="s">
        <v>193</v>
      </c>
      <c r="K483" t="s">
        <v>193</v>
      </c>
      <c r="L483" t="s">
        <v>193</v>
      </c>
      <c r="M483" t="s">
        <v>193</v>
      </c>
      <c r="N483" t="s">
        <v>193</v>
      </c>
      <c r="O483" t="s">
        <v>193</v>
      </c>
      <c r="P483" t="s">
        <v>193</v>
      </c>
    </row>
    <row r="484" spans="1:16" x14ac:dyDescent="0.35">
      <c r="A484">
        <v>-17.647058823529413</v>
      </c>
      <c r="B484" t="s">
        <v>193</v>
      </c>
      <c r="C484" t="s">
        <v>193</v>
      </c>
      <c r="D484" t="s">
        <v>193</v>
      </c>
      <c r="E484" t="s">
        <v>193</v>
      </c>
      <c r="F484" t="s">
        <v>193</v>
      </c>
      <c r="G484" t="s">
        <v>193</v>
      </c>
      <c r="H484" t="s">
        <v>193</v>
      </c>
      <c r="I484" t="s">
        <v>193</v>
      </c>
      <c r="J484" t="s">
        <v>193</v>
      </c>
      <c r="K484" t="s">
        <v>193</v>
      </c>
      <c r="L484" t="s">
        <v>193</v>
      </c>
      <c r="M484" t="s">
        <v>193</v>
      </c>
      <c r="N484" t="s">
        <v>193</v>
      </c>
      <c r="O484" t="s">
        <v>193</v>
      </c>
      <c r="P484" t="s">
        <v>193</v>
      </c>
    </row>
    <row r="485" spans="1:16" x14ac:dyDescent="0.35">
      <c r="A485">
        <v>-15.5</v>
      </c>
      <c r="B485" t="s">
        <v>193</v>
      </c>
      <c r="C485" t="s">
        <v>193</v>
      </c>
      <c r="D485" t="s">
        <v>193</v>
      </c>
      <c r="E485" t="s">
        <v>193</v>
      </c>
      <c r="F485" t="s">
        <v>193</v>
      </c>
      <c r="G485" t="s">
        <v>193</v>
      </c>
      <c r="H485" t="s">
        <v>193</v>
      </c>
      <c r="I485" t="s">
        <v>193</v>
      </c>
      <c r="J485" t="s">
        <v>193</v>
      </c>
      <c r="K485" t="s">
        <v>193</v>
      </c>
      <c r="L485" t="s">
        <v>193</v>
      </c>
      <c r="M485" t="s">
        <v>193</v>
      </c>
      <c r="N485" t="s">
        <v>193</v>
      </c>
      <c r="O485" t="s">
        <v>193</v>
      </c>
      <c r="P485" t="s">
        <v>193</v>
      </c>
    </row>
    <row r="486" spans="1:16" x14ac:dyDescent="0.35">
      <c r="A486">
        <v>-4.8</v>
      </c>
      <c r="B486" t="s">
        <v>193</v>
      </c>
      <c r="C486" t="s">
        <v>193</v>
      </c>
      <c r="D486" t="s">
        <v>193</v>
      </c>
      <c r="E486" t="s">
        <v>193</v>
      </c>
      <c r="F486" t="s">
        <v>193</v>
      </c>
      <c r="G486" t="s">
        <v>193</v>
      </c>
      <c r="H486" t="s">
        <v>193</v>
      </c>
      <c r="I486" t="s">
        <v>193</v>
      </c>
      <c r="J486" t="s">
        <v>193</v>
      </c>
      <c r="K486" t="s">
        <v>193</v>
      </c>
      <c r="L486" t="s">
        <v>193</v>
      </c>
      <c r="M486" t="s">
        <v>193</v>
      </c>
      <c r="N486" t="s">
        <v>193</v>
      </c>
      <c r="O486" t="s">
        <v>193</v>
      </c>
      <c r="P486" t="s">
        <v>193</v>
      </c>
    </row>
    <row r="487" spans="1:16" x14ac:dyDescent="0.35">
      <c r="A487">
        <v>6</v>
      </c>
      <c r="B487" t="s">
        <v>193</v>
      </c>
      <c r="C487" t="s">
        <v>193</v>
      </c>
      <c r="D487" t="s">
        <v>193</v>
      </c>
      <c r="E487" t="s">
        <v>193</v>
      </c>
      <c r="F487" t="s">
        <v>193</v>
      </c>
      <c r="G487" t="s">
        <v>193</v>
      </c>
      <c r="H487" t="s">
        <v>193</v>
      </c>
      <c r="I487" t="s">
        <v>193</v>
      </c>
      <c r="J487" t="s">
        <v>193</v>
      </c>
      <c r="K487" t="s">
        <v>193</v>
      </c>
      <c r="L487" t="s">
        <v>193</v>
      </c>
      <c r="M487" t="s">
        <v>193</v>
      </c>
      <c r="N487" t="s">
        <v>193</v>
      </c>
      <c r="O487" t="s">
        <v>193</v>
      </c>
      <c r="P487" t="s">
        <v>193</v>
      </c>
    </row>
    <row r="488" spans="1:16" x14ac:dyDescent="0.35">
      <c r="A488">
        <v>0.5</v>
      </c>
      <c r="B488" t="s">
        <v>193</v>
      </c>
      <c r="C488" t="s">
        <v>193</v>
      </c>
      <c r="D488" t="s">
        <v>193</v>
      </c>
      <c r="E488" t="s">
        <v>193</v>
      </c>
      <c r="F488" t="s">
        <v>193</v>
      </c>
      <c r="G488" t="s">
        <v>193</v>
      </c>
      <c r="H488" t="s">
        <v>193</v>
      </c>
      <c r="I488" t="s">
        <v>193</v>
      </c>
      <c r="J488" t="s">
        <v>193</v>
      </c>
      <c r="K488" t="s">
        <v>193</v>
      </c>
      <c r="L488" t="s">
        <v>193</v>
      </c>
      <c r="M488" t="s">
        <v>193</v>
      </c>
      <c r="N488" t="s">
        <v>193</v>
      </c>
      <c r="O488" t="s">
        <v>193</v>
      </c>
      <c r="P488" t="s">
        <v>193</v>
      </c>
    </row>
    <row r="489" spans="1:16" x14ac:dyDescent="0.35">
      <c r="A489">
        <v>-6</v>
      </c>
      <c r="B489" t="s">
        <v>193</v>
      </c>
      <c r="C489" t="s">
        <v>193</v>
      </c>
      <c r="D489" t="s">
        <v>193</v>
      </c>
      <c r="E489" t="s">
        <v>193</v>
      </c>
      <c r="F489" t="s">
        <v>193</v>
      </c>
      <c r="G489" t="s">
        <v>193</v>
      </c>
      <c r="H489" t="s">
        <v>193</v>
      </c>
      <c r="I489" t="s">
        <v>193</v>
      </c>
      <c r="J489" t="s">
        <v>193</v>
      </c>
      <c r="K489" t="s">
        <v>193</v>
      </c>
      <c r="L489" t="s">
        <v>193</v>
      </c>
      <c r="M489" t="s">
        <v>193</v>
      </c>
      <c r="N489" t="s">
        <v>193</v>
      </c>
      <c r="O489" t="s">
        <v>193</v>
      </c>
      <c r="P489" t="s">
        <v>193</v>
      </c>
    </row>
    <row r="490" spans="1:16" x14ac:dyDescent="0.35">
      <c r="A490">
        <v>8</v>
      </c>
      <c r="B490" t="s">
        <v>193</v>
      </c>
      <c r="C490" t="s">
        <v>193</v>
      </c>
      <c r="D490" t="s">
        <v>193</v>
      </c>
      <c r="E490" t="s">
        <v>193</v>
      </c>
      <c r="F490" t="s">
        <v>193</v>
      </c>
      <c r="G490" t="s">
        <v>193</v>
      </c>
      <c r="H490" t="s">
        <v>193</v>
      </c>
      <c r="I490" t="s">
        <v>193</v>
      </c>
      <c r="J490" t="s">
        <v>193</v>
      </c>
      <c r="K490" t="s">
        <v>193</v>
      </c>
      <c r="L490" t="s">
        <v>193</v>
      </c>
      <c r="M490" t="s">
        <v>193</v>
      </c>
      <c r="N490" t="s">
        <v>193</v>
      </c>
      <c r="O490" t="s">
        <v>193</v>
      </c>
      <c r="P490" t="s">
        <v>193</v>
      </c>
    </row>
    <row r="491" spans="1:16" x14ac:dyDescent="0.35">
      <c r="A491">
        <v>13</v>
      </c>
      <c r="B491" t="s">
        <v>193</v>
      </c>
      <c r="C491" t="s">
        <v>193</v>
      </c>
      <c r="D491" t="s">
        <v>193</v>
      </c>
      <c r="E491" t="s">
        <v>193</v>
      </c>
      <c r="F491" t="s">
        <v>193</v>
      </c>
      <c r="G491" t="s">
        <v>193</v>
      </c>
      <c r="H491" t="s">
        <v>193</v>
      </c>
      <c r="I491" t="s">
        <v>193</v>
      </c>
      <c r="J491" t="s">
        <v>193</v>
      </c>
      <c r="K491" t="s">
        <v>193</v>
      </c>
      <c r="L491" t="s">
        <v>193</v>
      </c>
      <c r="M491" t="s">
        <v>193</v>
      </c>
      <c r="N491" t="s">
        <v>193</v>
      </c>
      <c r="O491" t="s">
        <v>193</v>
      </c>
      <c r="P491" t="s">
        <v>193</v>
      </c>
    </row>
    <row r="492" spans="1:16" x14ac:dyDescent="0.35">
      <c r="A492">
        <v>21</v>
      </c>
      <c r="B492" t="s">
        <v>193</v>
      </c>
      <c r="C492" t="s">
        <v>193</v>
      </c>
      <c r="D492" t="s">
        <v>193</v>
      </c>
      <c r="E492" t="s">
        <v>193</v>
      </c>
      <c r="F492" t="s">
        <v>193</v>
      </c>
      <c r="G492" t="s">
        <v>193</v>
      </c>
      <c r="H492" t="s">
        <v>193</v>
      </c>
      <c r="I492" t="s">
        <v>193</v>
      </c>
      <c r="J492" t="s">
        <v>193</v>
      </c>
      <c r="K492" t="s">
        <v>193</v>
      </c>
      <c r="L492" t="s">
        <v>193</v>
      </c>
      <c r="M492" t="s">
        <v>193</v>
      </c>
      <c r="N492" t="s">
        <v>193</v>
      </c>
      <c r="O492" t="s">
        <v>193</v>
      </c>
      <c r="P492" t="s">
        <v>193</v>
      </c>
    </row>
    <row r="493" spans="1:16" x14ac:dyDescent="0.35">
      <c r="A493">
        <v>9</v>
      </c>
      <c r="B493" t="s">
        <v>193</v>
      </c>
      <c r="C493" t="s">
        <v>193</v>
      </c>
      <c r="D493" t="s">
        <v>193</v>
      </c>
      <c r="E493" t="s">
        <v>193</v>
      </c>
      <c r="F493" t="s">
        <v>193</v>
      </c>
      <c r="G493" t="s">
        <v>193</v>
      </c>
      <c r="H493" t="s">
        <v>193</v>
      </c>
      <c r="I493" t="s">
        <v>193</v>
      </c>
      <c r="J493" t="s">
        <v>193</v>
      </c>
      <c r="K493" t="s">
        <v>193</v>
      </c>
      <c r="L493" t="s">
        <v>193</v>
      </c>
      <c r="M493" t="s">
        <v>193</v>
      </c>
      <c r="N493" t="s">
        <v>193</v>
      </c>
      <c r="O493" t="s">
        <v>193</v>
      </c>
      <c r="P493" t="s">
        <v>193</v>
      </c>
    </row>
    <row r="494" spans="1:16" x14ac:dyDescent="0.35">
      <c r="A494">
        <v>13</v>
      </c>
      <c r="B494" t="s">
        <v>193</v>
      </c>
      <c r="C494" t="s">
        <v>193</v>
      </c>
      <c r="D494" t="s">
        <v>193</v>
      </c>
      <c r="E494" t="s">
        <v>193</v>
      </c>
      <c r="F494" t="s">
        <v>193</v>
      </c>
      <c r="G494" t="s">
        <v>193</v>
      </c>
      <c r="H494" t="s">
        <v>193</v>
      </c>
      <c r="I494" t="s">
        <v>193</v>
      </c>
      <c r="J494" t="s">
        <v>193</v>
      </c>
      <c r="K494" t="s">
        <v>193</v>
      </c>
      <c r="L494" t="s">
        <v>193</v>
      </c>
      <c r="M494" t="s">
        <v>193</v>
      </c>
      <c r="N494" t="s">
        <v>193</v>
      </c>
      <c r="O494" t="s">
        <v>193</v>
      </c>
      <c r="P494" t="s">
        <v>193</v>
      </c>
    </row>
    <row r="495" spans="1:16" x14ac:dyDescent="0.35">
      <c r="A495">
        <v>16.5</v>
      </c>
      <c r="B495" t="s">
        <v>193</v>
      </c>
      <c r="C495" t="s">
        <v>193</v>
      </c>
      <c r="D495" t="s">
        <v>193</v>
      </c>
      <c r="E495" t="s">
        <v>193</v>
      </c>
      <c r="F495" t="s">
        <v>193</v>
      </c>
      <c r="G495" t="s">
        <v>193</v>
      </c>
      <c r="H495" t="s">
        <v>193</v>
      </c>
      <c r="I495" t="s">
        <v>193</v>
      </c>
      <c r="J495" t="s">
        <v>193</v>
      </c>
      <c r="K495" t="s">
        <v>193</v>
      </c>
      <c r="L495" t="s">
        <v>193</v>
      </c>
      <c r="M495" t="s">
        <v>193</v>
      </c>
      <c r="N495" t="s">
        <v>193</v>
      </c>
      <c r="O495" t="s">
        <v>193</v>
      </c>
      <c r="P495" t="s">
        <v>193</v>
      </c>
    </row>
    <row r="496" spans="1:16" x14ac:dyDescent="0.35">
      <c r="A496">
        <v>6</v>
      </c>
      <c r="B496" t="s">
        <v>193</v>
      </c>
      <c r="C496" t="s">
        <v>193</v>
      </c>
      <c r="D496" t="s">
        <v>193</v>
      </c>
      <c r="E496" t="s">
        <v>193</v>
      </c>
      <c r="F496" t="s">
        <v>193</v>
      </c>
      <c r="G496" t="s">
        <v>193</v>
      </c>
      <c r="H496" t="s">
        <v>193</v>
      </c>
      <c r="I496" t="s">
        <v>193</v>
      </c>
      <c r="J496" t="s">
        <v>193</v>
      </c>
      <c r="K496" t="s">
        <v>193</v>
      </c>
      <c r="L496" t="s">
        <v>193</v>
      </c>
      <c r="M496" t="s">
        <v>193</v>
      </c>
      <c r="N496" t="s">
        <v>193</v>
      </c>
      <c r="O496" t="s">
        <v>193</v>
      </c>
      <c r="P496" t="s">
        <v>193</v>
      </c>
    </row>
    <row r="497" spans="1:16" x14ac:dyDescent="0.35">
      <c r="A497">
        <v>8</v>
      </c>
      <c r="B497" t="s">
        <v>193</v>
      </c>
      <c r="C497" t="s">
        <v>193</v>
      </c>
      <c r="D497" t="s">
        <v>193</v>
      </c>
      <c r="E497" t="s">
        <v>193</v>
      </c>
      <c r="F497" t="s">
        <v>193</v>
      </c>
      <c r="G497" t="s">
        <v>193</v>
      </c>
      <c r="H497" t="s">
        <v>193</v>
      </c>
      <c r="I497" t="s">
        <v>193</v>
      </c>
      <c r="J497" t="s">
        <v>193</v>
      </c>
      <c r="K497" t="s">
        <v>193</v>
      </c>
      <c r="L497" t="s">
        <v>193</v>
      </c>
      <c r="M497" t="s">
        <v>193</v>
      </c>
      <c r="N497" t="s">
        <v>193</v>
      </c>
      <c r="O497" t="s">
        <v>193</v>
      </c>
      <c r="P497" t="s">
        <v>193</v>
      </c>
    </row>
    <row r="498" spans="1:16" x14ac:dyDescent="0.35">
      <c r="A498">
        <v>9.5</v>
      </c>
      <c r="B498" t="s">
        <v>193</v>
      </c>
      <c r="C498" t="s">
        <v>193</v>
      </c>
      <c r="D498" t="s">
        <v>193</v>
      </c>
      <c r="E498" t="s">
        <v>193</v>
      </c>
      <c r="F498" t="s">
        <v>193</v>
      </c>
      <c r="G498" t="s">
        <v>193</v>
      </c>
      <c r="H498" t="s">
        <v>193</v>
      </c>
      <c r="I498" t="s">
        <v>193</v>
      </c>
      <c r="J498" t="s">
        <v>193</v>
      </c>
      <c r="K498" t="s">
        <v>193</v>
      </c>
      <c r="L498" t="s">
        <v>193</v>
      </c>
      <c r="M498" t="s">
        <v>193</v>
      </c>
      <c r="N498" t="s">
        <v>193</v>
      </c>
      <c r="O498" t="s">
        <v>193</v>
      </c>
      <c r="P498" t="s">
        <v>193</v>
      </c>
    </row>
    <row r="499" spans="1:16" x14ac:dyDescent="0.35">
      <c r="A499">
        <v>7.5</v>
      </c>
      <c r="B499" t="s">
        <v>193</v>
      </c>
      <c r="C499" t="s">
        <v>193</v>
      </c>
      <c r="D499" t="s">
        <v>193</v>
      </c>
      <c r="E499" t="s">
        <v>193</v>
      </c>
      <c r="F499" t="s">
        <v>193</v>
      </c>
      <c r="G499" t="s">
        <v>193</v>
      </c>
      <c r="H499" t="s">
        <v>193</v>
      </c>
      <c r="I499" t="s">
        <v>193</v>
      </c>
      <c r="J499" t="s">
        <v>193</v>
      </c>
      <c r="K499" t="s">
        <v>193</v>
      </c>
      <c r="L499" t="s">
        <v>193</v>
      </c>
      <c r="M499" t="s">
        <v>193</v>
      </c>
      <c r="N499" t="s">
        <v>193</v>
      </c>
      <c r="O499" t="s">
        <v>193</v>
      </c>
      <c r="P499" t="s">
        <v>193</v>
      </c>
    </row>
    <row r="500" spans="1:16" x14ac:dyDescent="0.35">
      <c r="A500">
        <v>11</v>
      </c>
      <c r="B500" t="s">
        <v>193</v>
      </c>
      <c r="C500" t="s">
        <v>193</v>
      </c>
      <c r="D500" t="s">
        <v>193</v>
      </c>
      <c r="E500" t="s">
        <v>193</v>
      </c>
      <c r="F500" t="s">
        <v>193</v>
      </c>
      <c r="G500" t="s">
        <v>193</v>
      </c>
      <c r="H500" t="s">
        <v>193</v>
      </c>
      <c r="I500" t="s">
        <v>193</v>
      </c>
      <c r="J500" t="s">
        <v>193</v>
      </c>
      <c r="K500" t="s">
        <v>193</v>
      </c>
      <c r="L500" t="s">
        <v>193</v>
      </c>
      <c r="M500" t="s">
        <v>193</v>
      </c>
      <c r="N500" t="s">
        <v>193</v>
      </c>
      <c r="O500" t="s">
        <v>193</v>
      </c>
      <c r="P500" t="s">
        <v>193</v>
      </c>
    </row>
    <row r="501" spans="1:16" x14ac:dyDescent="0.35">
      <c r="A501">
        <v>13.5</v>
      </c>
      <c r="B501" t="s">
        <v>193</v>
      </c>
      <c r="C501" t="s">
        <v>193</v>
      </c>
      <c r="D501" t="s">
        <v>193</v>
      </c>
      <c r="E501" t="s">
        <v>193</v>
      </c>
      <c r="F501" t="s">
        <v>193</v>
      </c>
      <c r="G501" t="s">
        <v>193</v>
      </c>
      <c r="H501" t="s">
        <v>193</v>
      </c>
      <c r="I501" t="s">
        <v>193</v>
      </c>
      <c r="J501" t="s">
        <v>193</v>
      </c>
      <c r="K501" t="s">
        <v>193</v>
      </c>
      <c r="L501" t="s">
        <v>193</v>
      </c>
      <c r="M501" t="s">
        <v>193</v>
      </c>
      <c r="N501" t="s">
        <v>193</v>
      </c>
      <c r="O501" t="s">
        <v>193</v>
      </c>
      <c r="P501" t="s">
        <v>193</v>
      </c>
    </row>
    <row r="502" spans="1:16" x14ac:dyDescent="0.35">
      <c r="A502">
        <v>9</v>
      </c>
      <c r="B502" t="s">
        <v>193</v>
      </c>
      <c r="C502" t="s">
        <v>193</v>
      </c>
      <c r="D502" t="s">
        <v>193</v>
      </c>
      <c r="E502" t="s">
        <v>193</v>
      </c>
      <c r="F502" t="s">
        <v>193</v>
      </c>
      <c r="G502" t="s">
        <v>193</v>
      </c>
      <c r="H502" t="s">
        <v>193</v>
      </c>
      <c r="I502" t="s">
        <v>193</v>
      </c>
      <c r="J502" t="s">
        <v>193</v>
      </c>
      <c r="K502" t="s">
        <v>193</v>
      </c>
      <c r="L502" t="s">
        <v>193</v>
      </c>
      <c r="M502" t="s">
        <v>193</v>
      </c>
      <c r="N502" t="s">
        <v>193</v>
      </c>
      <c r="O502" t="s">
        <v>193</v>
      </c>
      <c r="P502" t="s">
        <v>193</v>
      </c>
    </row>
    <row r="503" spans="1:16" x14ac:dyDescent="0.35">
      <c r="A503">
        <v>13.5</v>
      </c>
      <c r="B503" t="s">
        <v>193</v>
      </c>
      <c r="C503" t="s">
        <v>193</v>
      </c>
      <c r="D503" t="s">
        <v>193</v>
      </c>
      <c r="E503" t="s">
        <v>193</v>
      </c>
      <c r="F503" t="s">
        <v>193</v>
      </c>
      <c r="G503" t="s">
        <v>193</v>
      </c>
      <c r="H503" t="s">
        <v>193</v>
      </c>
      <c r="I503" t="s">
        <v>193</v>
      </c>
      <c r="J503" t="s">
        <v>193</v>
      </c>
      <c r="K503" t="s">
        <v>193</v>
      </c>
      <c r="L503" t="s">
        <v>193</v>
      </c>
      <c r="M503" t="s">
        <v>193</v>
      </c>
      <c r="N503" t="s">
        <v>193</v>
      </c>
      <c r="O503" t="s">
        <v>193</v>
      </c>
      <c r="P503" t="s">
        <v>193</v>
      </c>
    </row>
    <row r="504" spans="1:16" x14ac:dyDescent="0.35">
      <c r="A504">
        <v>17</v>
      </c>
      <c r="B504" t="s">
        <v>193</v>
      </c>
      <c r="C504" t="s">
        <v>193</v>
      </c>
      <c r="D504" t="s">
        <v>193</v>
      </c>
      <c r="E504" t="s">
        <v>193</v>
      </c>
      <c r="F504" t="s">
        <v>193</v>
      </c>
      <c r="G504" t="s">
        <v>193</v>
      </c>
      <c r="H504" t="s">
        <v>193</v>
      </c>
      <c r="I504" t="s">
        <v>193</v>
      </c>
      <c r="J504" t="s">
        <v>193</v>
      </c>
      <c r="K504" t="s">
        <v>193</v>
      </c>
      <c r="L504" t="s">
        <v>193</v>
      </c>
      <c r="M504" t="s">
        <v>193</v>
      </c>
      <c r="N504" t="s">
        <v>193</v>
      </c>
      <c r="O504" t="s">
        <v>193</v>
      </c>
      <c r="P504" t="s">
        <v>193</v>
      </c>
    </row>
    <row r="505" spans="1:16" x14ac:dyDescent="0.35">
      <c r="A505">
        <v>9.5</v>
      </c>
      <c r="B505" t="s">
        <v>193</v>
      </c>
      <c r="C505" t="s">
        <v>193</v>
      </c>
      <c r="D505" t="s">
        <v>193</v>
      </c>
      <c r="E505" t="s">
        <v>193</v>
      </c>
      <c r="F505" t="s">
        <v>193</v>
      </c>
      <c r="G505" t="s">
        <v>193</v>
      </c>
      <c r="H505" t="s">
        <v>193</v>
      </c>
      <c r="I505" t="s">
        <v>193</v>
      </c>
      <c r="J505" t="s">
        <v>193</v>
      </c>
      <c r="K505" t="s">
        <v>193</v>
      </c>
      <c r="L505" t="s">
        <v>193</v>
      </c>
      <c r="M505" t="s">
        <v>193</v>
      </c>
      <c r="N505" t="s">
        <v>193</v>
      </c>
      <c r="O505" t="s">
        <v>193</v>
      </c>
      <c r="P505" t="s">
        <v>193</v>
      </c>
    </row>
    <row r="506" spans="1:16" x14ac:dyDescent="0.35">
      <c r="A506">
        <v>13.5</v>
      </c>
      <c r="B506" t="s">
        <v>193</v>
      </c>
      <c r="C506" t="s">
        <v>193</v>
      </c>
      <c r="D506" t="s">
        <v>193</v>
      </c>
      <c r="E506" t="s">
        <v>193</v>
      </c>
      <c r="F506" t="s">
        <v>193</v>
      </c>
      <c r="G506" t="s">
        <v>193</v>
      </c>
      <c r="H506" t="s">
        <v>193</v>
      </c>
      <c r="I506" t="s">
        <v>193</v>
      </c>
      <c r="J506" t="s">
        <v>193</v>
      </c>
      <c r="K506" t="s">
        <v>193</v>
      </c>
      <c r="L506" t="s">
        <v>193</v>
      </c>
      <c r="M506" t="s">
        <v>193</v>
      </c>
      <c r="N506" t="s">
        <v>193</v>
      </c>
      <c r="O506" t="s">
        <v>193</v>
      </c>
      <c r="P506" t="s">
        <v>193</v>
      </c>
    </row>
    <row r="507" spans="1:16" x14ac:dyDescent="0.35">
      <c r="A507">
        <v>13.5</v>
      </c>
      <c r="B507" t="s">
        <v>193</v>
      </c>
      <c r="C507" t="s">
        <v>193</v>
      </c>
      <c r="D507" t="s">
        <v>193</v>
      </c>
      <c r="E507" t="s">
        <v>193</v>
      </c>
      <c r="F507" t="s">
        <v>193</v>
      </c>
      <c r="G507" t="s">
        <v>193</v>
      </c>
      <c r="H507" t="s">
        <v>193</v>
      </c>
      <c r="I507" t="s">
        <v>193</v>
      </c>
      <c r="J507" t="s">
        <v>193</v>
      </c>
      <c r="K507" t="s">
        <v>193</v>
      </c>
      <c r="L507" t="s">
        <v>193</v>
      </c>
      <c r="M507" t="s">
        <v>193</v>
      </c>
      <c r="N507" t="s">
        <v>193</v>
      </c>
      <c r="O507" t="s">
        <v>193</v>
      </c>
      <c r="P507" t="s">
        <v>193</v>
      </c>
    </row>
    <row r="508" spans="1:16" x14ac:dyDescent="0.35">
      <c r="A508">
        <v>10.879629629629624</v>
      </c>
      <c r="B508" t="s">
        <v>193</v>
      </c>
      <c r="C508" t="s">
        <v>193</v>
      </c>
      <c r="D508" t="s">
        <v>193</v>
      </c>
      <c r="E508" t="s">
        <v>193</v>
      </c>
      <c r="F508" t="s">
        <v>193</v>
      </c>
      <c r="G508" t="s">
        <v>193</v>
      </c>
      <c r="H508" t="s">
        <v>193</v>
      </c>
      <c r="I508" t="s">
        <v>193</v>
      </c>
      <c r="J508" t="s">
        <v>193</v>
      </c>
      <c r="K508" t="s">
        <v>193</v>
      </c>
      <c r="L508" t="s">
        <v>193</v>
      </c>
      <c r="M508" t="s">
        <v>193</v>
      </c>
      <c r="N508" t="s">
        <v>193</v>
      </c>
      <c r="O508" t="s">
        <v>193</v>
      </c>
      <c r="P508" t="s">
        <v>193</v>
      </c>
    </row>
    <row r="509" spans="1:16" x14ac:dyDescent="0.35">
      <c r="A509">
        <v>-7.6388888888888893</v>
      </c>
      <c r="B509" t="s">
        <v>193</v>
      </c>
      <c r="C509" t="s">
        <v>193</v>
      </c>
      <c r="D509" t="s">
        <v>193</v>
      </c>
      <c r="E509" t="s">
        <v>193</v>
      </c>
      <c r="F509" t="s">
        <v>193</v>
      </c>
      <c r="G509" t="s">
        <v>193</v>
      </c>
      <c r="H509" t="s">
        <v>193</v>
      </c>
      <c r="I509" t="s">
        <v>193</v>
      </c>
      <c r="J509" t="s">
        <v>193</v>
      </c>
      <c r="K509" t="s">
        <v>193</v>
      </c>
      <c r="L509" t="s">
        <v>193</v>
      </c>
      <c r="M509" t="s">
        <v>193</v>
      </c>
      <c r="N509" t="s">
        <v>193</v>
      </c>
      <c r="O509" t="s">
        <v>193</v>
      </c>
      <c r="P509" t="s">
        <v>193</v>
      </c>
    </row>
    <row r="510" spans="1:16" x14ac:dyDescent="0.35">
      <c r="A510">
        <v>11.538461538461489</v>
      </c>
      <c r="B510" t="s">
        <v>193</v>
      </c>
      <c r="C510" t="s">
        <v>193</v>
      </c>
      <c r="D510" t="s">
        <v>193</v>
      </c>
      <c r="E510" t="s">
        <v>193</v>
      </c>
      <c r="F510" t="s">
        <v>193</v>
      </c>
      <c r="G510" t="s">
        <v>193</v>
      </c>
      <c r="H510" t="s">
        <v>193</v>
      </c>
      <c r="I510" t="s">
        <v>193</v>
      </c>
      <c r="J510" t="s">
        <v>193</v>
      </c>
      <c r="K510" t="s">
        <v>193</v>
      </c>
      <c r="L510" t="s">
        <v>193</v>
      </c>
      <c r="M510" t="s">
        <v>193</v>
      </c>
      <c r="N510" t="s">
        <v>193</v>
      </c>
      <c r="O510" t="s">
        <v>193</v>
      </c>
      <c r="P510" t="s">
        <v>193</v>
      </c>
    </row>
    <row r="511" spans="1:16" x14ac:dyDescent="0.35">
      <c r="A511">
        <v>6.9930069930069916</v>
      </c>
      <c r="B511" t="s">
        <v>193</v>
      </c>
      <c r="C511" t="s">
        <v>193</v>
      </c>
      <c r="D511" t="s">
        <v>193</v>
      </c>
      <c r="E511" t="s">
        <v>193</v>
      </c>
      <c r="F511" t="s">
        <v>193</v>
      </c>
      <c r="G511" t="s">
        <v>193</v>
      </c>
      <c r="H511" t="s">
        <v>193</v>
      </c>
      <c r="I511" t="s">
        <v>193</v>
      </c>
      <c r="J511" t="s">
        <v>193</v>
      </c>
      <c r="K511" t="s">
        <v>193</v>
      </c>
      <c r="L511" t="s">
        <v>193</v>
      </c>
      <c r="M511" t="s">
        <v>193</v>
      </c>
      <c r="N511" t="s">
        <v>193</v>
      </c>
      <c r="O511" t="s">
        <v>193</v>
      </c>
      <c r="P511" t="s">
        <v>193</v>
      </c>
    </row>
    <row r="512" spans="1:16" x14ac:dyDescent="0.35">
      <c r="A512">
        <v>9.790209790209639</v>
      </c>
      <c r="B512" t="s">
        <v>193</v>
      </c>
      <c r="C512" t="s">
        <v>193</v>
      </c>
      <c r="D512" t="s">
        <v>193</v>
      </c>
      <c r="E512" t="s">
        <v>193</v>
      </c>
      <c r="F512" t="s">
        <v>193</v>
      </c>
      <c r="G512" t="s">
        <v>193</v>
      </c>
      <c r="H512" t="s">
        <v>193</v>
      </c>
      <c r="I512" t="s">
        <v>193</v>
      </c>
      <c r="J512" t="s">
        <v>193</v>
      </c>
      <c r="K512" t="s">
        <v>193</v>
      </c>
      <c r="L512" t="s">
        <v>193</v>
      </c>
      <c r="M512" t="s">
        <v>193</v>
      </c>
      <c r="N512" t="s">
        <v>193</v>
      </c>
      <c r="O512" t="s">
        <v>193</v>
      </c>
      <c r="P512" t="s">
        <v>193</v>
      </c>
    </row>
    <row r="513" spans="1:16" x14ac:dyDescent="0.35">
      <c r="A513">
        <v>16.433566433566444</v>
      </c>
      <c r="B513" t="s">
        <v>193</v>
      </c>
      <c r="C513" t="s">
        <v>193</v>
      </c>
      <c r="D513" t="s">
        <v>193</v>
      </c>
      <c r="E513" t="s">
        <v>193</v>
      </c>
      <c r="F513" t="s">
        <v>193</v>
      </c>
      <c r="G513" t="s">
        <v>193</v>
      </c>
      <c r="H513" t="s">
        <v>193</v>
      </c>
      <c r="I513" t="s">
        <v>193</v>
      </c>
      <c r="J513" t="s">
        <v>193</v>
      </c>
      <c r="K513" t="s">
        <v>193</v>
      </c>
      <c r="L513" t="s">
        <v>193</v>
      </c>
      <c r="M513" t="s">
        <v>193</v>
      </c>
      <c r="N513" t="s">
        <v>193</v>
      </c>
      <c r="O513" t="s">
        <v>193</v>
      </c>
      <c r="P513" t="s">
        <v>193</v>
      </c>
    </row>
    <row r="514" spans="1:16" x14ac:dyDescent="0.35">
      <c r="A514">
        <v>15.034965034964916</v>
      </c>
      <c r="B514" t="s">
        <v>193</v>
      </c>
      <c r="C514" t="s">
        <v>193</v>
      </c>
      <c r="D514" t="s">
        <v>193</v>
      </c>
      <c r="E514" t="s">
        <v>193</v>
      </c>
      <c r="F514" t="s">
        <v>193</v>
      </c>
      <c r="G514" t="s">
        <v>193</v>
      </c>
      <c r="H514" t="s">
        <v>193</v>
      </c>
      <c r="I514" t="s">
        <v>193</v>
      </c>
      <c r="J514" t="s">
        <v>193</v>
      </c>
      <c r="K514" t="s">
        <v>193</v>
      </c>
      <c r="L514" t="s">
        <v>193</v>
      </c>
      <c r="M514" t="s">
        <v>193</v>
      </c>
      <c r="N514" t="s">
        <v>193</v>
      </c>
      <c r="O514" t="s">
        <v>193</v>
      </c>
      <c r="P514" t="s">
        <v>193</v>
      </c>
    </row>
    <row r="515" spans="1:16" x14ac:dyDescent="0.35">
      <c r="A515">
        <v>19.930069930069887</v>
      </c>
      <c r="B515" t="s">
        <v>193</v>
      </c>
      <c r="C515" t="s">
        <v>193</v>
      </c>
      <c r="D515" t="s">
        <v>193</v>
      </c>
      <c r="E515" t="s">
        <v>193</v>
      </c>
      <c r="F515" t="s">
        <v>193</v>
      </c>
      <c r="G515" t="s">
        <v>193</v>
      </c>
      <c r="H515" t="s">
        <v>193</v>
      </c>
      <c r="I515" t="s">
        <v>193</v>
      </c>
      <c r="J515" t="s">
        <v>193</v>
      </c>
      <c r="K515" t="s">
        <v>193</v>
      </c>
      <c r="L515" t="s">
        <v>193</v>
      </c>
      <c r="M515" t="s">
        <v>193</v>
      </c>
      <c r="N515" t="s">
        <v>193</v>
      </c>
      <c r="O515" t="s">
        <v>193</v>
      </c>
      <c r="P515" t="s">
        <v>193</v>
      </c>
    </row>
    <row r="516" spans="1:16" x14ac:dyDescent="0.35">
      <c r="A516">
        <v>20.97902097902082</v>
      </c>
      <c r="B516" t="s">
        <v>193</v>
      </c>
      <c r="C516" t="s">
        <v>193</v>
      </c>
      <c r="D516" t="s">
        <v>193</v>
      </c>
      <c r="E516" t="s">
        <v>193</v>
      </c>
      <c r="F516" t="s">
        <v>193</v>
      </c>
      <c r="G516" t="s">
        <v>193</v>
      </c>
      <c r="H516" t="s">
        <v>193</v>
      </c>
      <c r="I516" t="s">
        <v>193</v>
      </c>
      <c r="J516" t="s">
        <v>193</v>
      </c>
      <c r="K516" t="s">
        <v>193</v>
      </c>
      <c r="L516" t="s">
        <v>193</v>
      </c>
      <c r="M516" t="s">
        <v>193</v>
      </c>
      <c r="N516" t="s">
        <v>193</v>
      </c>
      <c r="O516" t="s">
        <v>193</v>
      </c>
      <c r="P516" t="s">
        <v>193</v>
      </c>
    </row>
    <row r="517" spans="1:16" x14ac:dyDescent="0.35">
      <c r="A517">
        <v>14.335664335664285</v>
      </c>
      <c r="B517" t="s">
        <v>193</v>
      </c>
      <c r="C517" t="s">
        <v>193</v>
      </c>
      <c r="D517" t="s">
        <v>193</v>
      </c>
      <c r="E517" t="s">
        <v>193</v>
      </c>
      <c r="F517" t="s">
        <v>193</v>
      </c>
      <c r="G517" t="s">
        <v>193</v>
      </c>
      <c r="H517" t="s">
        <v>193</v>
      </c>
      <c r="I517" t="s">
        <v>193</v>
      </c>
      <c r="J517" t="s">
        <v>193</v>
      </c>
      <c r="K517" t="s">
        <v>193</v>
      </c>
      <c r="L517" t="s">
        <v>193</v>
      </c>
      <c r="M517" t="s">
        <v>193</v>
      </c>
      <c r="N517" t="s">
        <v>193</v>
      </c>
      <c r="O517" t="s">
        <v>193</v>
      </c>
      <c r="P517" t="s">
        <v>193</v>
      </c>
    </row>
    <row r="518" spans="1:16" x14ac:dyDescent="0.35">
      <c r="A518">
        <v>20.629370629370516</v>
      </c>
      <c r="B518" t="s">
        <v>193</v>
      </c>
      <c r="C518" t="s">
        <v>193</v>
      </c>
      <c r="D518" t="s">
        <v>193</v>
      </c>
      <c r="E518" t="s">
        <v>193</v>
      </c>
      <c r="F518" t="s">
        <v>193</v>
      </c>
      <c r="G518" t="s">
        <v>193</v>
      </c>
      <c r="H518" t="s">
        <v>193</v>
      </c>
      <c r="I518" t="s">
        <v>193</v>
      </c>
      <c r="J518" t="s">
        <v>193</v>
      </c>
      <c r="K518" t="s">
        <v>193</v>
      </c>
      <c r="L518" t="s">
        <v>193</v>
      </c>
      <c r="M518" t="s">
        <v>193</v>
      </c>
      <c r="N518" t="s">
        <v>193</v>
      </c>
      <c r="O518" t="s">
        <v>193</v>
      </c>
      <c r="P518" t="s">
        <v>193</v>
      </c>
    </row>
    <row r="519" spans="1:16" x14ac:dyDescent="0.35">
      <c r="A519">
        <v>-22.7</v>
      </c>
      <c r="B519" t="s">
        <v>193</v>
      </c>
      <c r="C519" t="s">
        <v>193</v>
      </c>
      <c r="D519" t="s">
        <v>193</v>
      </c>
      <c r="E519" t="s">
        <v>193</v>
      </c>
      <c r="F519" t="s">
        <v>193</v>
      </c>
      <c r="G519" t="s">
        <v>193</v>
      </c>
      <c r="H519" t="s">
        <v>193</v>
      </c>
      <c r="I519" t="s">
        <v>193</v>
      </c>
      <c r="J519" t="s">
        <v>193</v>
      </c>
      <c r="K519" t="s">
        <v>193</v>
      </c>
      <c r="L519" t="s">
        <v>193</v>
      </c>
      <c r="M519" t="s">
        <v>193</v>
      </c>
      <c r="N519" t="s">
        <v>193</v>
      </c>
      <c r="O519" t="s">
        <v>193</v>
      </c>
      <c r="P519" t="s">
        <v>193</v>
      </c>
    </row>
    <row r="520" spans="1:16" x14ac:dyDescent="0.35">
      <c r="A520">
        <v>-30.1</v>
      </c>
      <c r="B520" t="s">
        <v>193</v>
      </c>
      <c r="C520" t="s">
        <v>193</v>
      </c>
      <c r="D520" t="s">
        <v>193</v>
      </c>
      <c r="E520" t="s">
        <v>193</v>
      </c>
      <c r="F520" t="s">
        <v>193</v>
      </c>
      <c r="G520" t="s">
        <v>193</v>
      </c>
      <c r="H520" t="s">
        <v>193</v>
      </c>
      <c r="I520" t="s">
        <v>193</v>
      </c>
      <c r="J520" t="s">
        <v>193</v>
      </c>
      <c r="K520" t="s">
        <v>193</v>
      </c>
      <c r="L520" t="s">
        <v>193</v>
      </c>
      <c r="M520" t="s">
        <v>193</v>
      </c>
      <c r="N520" t="s">
        <v>193</v>
      </c>
      <c r="O520" t="s">
        <v>193</v>
      </c>
      <c r="P520" t="s">
        <v>193</v>
      </c>
    </row>
    <row r="521" spans="1:16" x14ac:dyDescent="0.35">
      <c r="A521">
        <v>13.793103448275859</v>
      </c>
      <c r="B521" t="s">
        <v>193</v>
      </c>
      <c r="C521" t="s">
        <v>193</v>
      </c>
      <c r="D521" t="s">
        <v>193</v>
      </c>
      <c r="E521" t="s">
        <v>193</v>
      </c>
      <c r="F521" t="s">
        <v>193</v>
      </c>
      <c r="G521" t="s">
        <v>193</v>
      </c>
      <c r="H521" t="s">
        <v>193</v>
      </c>
      <c r="I521" t="s">
        <v>193</v>
      </c>
      <c r="J521" t="s">
        <v>193</v>
      </c>
      <c r="K521" t="s">
        <v>193</v>
      </c>
      <c r="L521" t="s">
        <v>193</v>
      </c>
      <c r="M521" t="s">
        <v>193</v>
      </c>
      <c r="N521" t="s">
        <v>193</v>
      </c>
      <c r="O521" t="s">
        <v>193</v>
      </c>
      <c r="P521" t="s">
        <v>193</v>
      </c>
    </row>
    <row r="522" spans="1:16" x14ac:dyDescent="0.35">
      <c r="A522">
        <v>22.222222222222221</v>
      </c>
      <c r="B522" t="s">
        <v>193</v>
      </c>
      <c r="C522" t="s">
        <v>193</v>
      </c>
      <c r="D522" t="s">
        <v>193</v>
      </c>
      <c r="E522" t="s">
        <v>193</v>
      </c>
      <c r="F522" t="s">
        <v>193</v>
      </c>
      <c r="G522" t="s">
        <v>193</v>
      </c>
      <c r="H522" t="s">
        <v>193</v>
      </c>
      <c r="I522" t="s">
        <v>193</v>
      </c>
      <c r="J522" t="s">
        <v>193</v>
      </c>
      <c r="K522" t="s">
        <v>193</v>
      </c>
      <c r="L522" t="s">
        <v>193</v>
      </c>
      <c r="M522" t="s">
        <v>193</v>
      </c>
      <c r="N522" t="s">
        <v>193</v>
      </c>
      <c r="O522" t="s">
        <v>193</v>
      </c>
      <c r="P522" t="s">
        <v>193</v>
      </c>
    </row>
    <row r="523" spans="1:16" x14ac:dyDescent="0.35">
      <c r="A523">
        <v>21.428571428571427</v>
      </c>
      <c r="B523" t="s">
        <v>193</v>
      </c>
      <c r="C523" t="s">
        <v>193</v>
      </c>
      <c r="D523" t="s">
        <v>193</v>
      </c>
      <c r="E523" t="s">
        <v>193</v>
      </c>
      <c r="F523" t="s">
        <v>193</v>
      </c>
      <c r="G523" t="s">
        <v>193</v>
      </c>
      <c r="H523" t="s">
        <v>193</v>
      </c>
      <c r="I523" t="s">
        <v>193</v>
      </c>
      <c r="J523" t="s">
        <v>193</v>
      </c>
      <c r="K523" t="s">
        <v>193</v>
      </c>
      <c r="L523" t="s">
        <v>193</v>
      </c>
      <c r="M523" t="s">
        <v>193</v>
      </c>
      <c r="N523" t="s">
        <v>193</v>
      </c>
      <c r="O523" t="s">
        <v>193</v>
      </c>
      <c r="P523" t="s">
        <v>193</v>
      </c>
    </row>
    <row r="524" spans="1:16" x14ac:dyDescent="0.35">
      <c r="A524">
        <v>-21.373223297048028</v>
      </c>
      <c r="B524" t="s">
        <v>193</v>
      </c>
      <c r="C524" t="s">
        <v>193</v>
      </c>
      <c r="D524" t="s">
        <v>193</v>
      </c>
      <c r="E524" t="s">
        <v>193</v>
      </c>
      <c r="F524" t="s">
        <v>193</v>
      </c>
      <c r="G524" t="s">
        <v>193</v>
      </c>
      <c r="H524" t="s">
        <v>193</v>
      </c>
      <c r="I524" t="s">
        <v>193</v>
      </c>
      <c r="J524" t="s">
        <v>193</v>
      </c>
      <c r="K524" t="s">
        <v>193</v>
      </c>
      <c r="L524" t="s">
        <v>193</v>
      </c>
      <c r="M524" t="s">
        <v>193</v>
      </c>
      <c r="N524" t="s">
        <v>193</v>
      </c>
      <c r="O524" t="s">
        <v>193</v>
      </c>
      <c r="P524" t="s">
        <v>193</v>
      </c>
    </row>
    <row r="525" spans="1:16" x14ac:dyDescent="0.35">
      <c r="A525">
        <v>34.553247323133412</v>
      </c>
      <c r="B525" t="s">
        <v>193</v>
      </c>
      <c r="C525" t="s">
        <v>193</v>
      </c>
      <c r="D525" t="s">
        <v>193</v>
      </c>
      <c r="E525" t="s">
        <v>193</v>
      </c>
      <c r="F525" t="s">
        <v>193</v>
      </c>
      <c r="G525" t="s">
        <v>193</v>
      </c>
      <c r="H525" t="s">
        <v>193</v>
      </c>
      <c r="I525" t="s">
        <v>193</v>
      </c>
      <c r="J525" t="s">
        <v>193</v>
      </c>
      <c r="K525" t="s">
        <v>193</v>
      </c>
      <c r="L525" t="s">
        <v>193</v>
      </c>
      <c r="M525" t="s">
        <v>193</v>
      </c>
      <c r="N525" t="s">
        <v>193</v>
      </c>
      <c r="O525" t="s">
        <v>193</v>
      </c>
      <c r="P525" t="s">
        <v>193</v>
      </c>
    </row>
    <row r="526" spans="1:16" x14ac:dyDescent="0.35">
      <c r="A526">
        <v>-20.691108393271904</v>
      </c>
      <c r="B526" t="s">
        <v>193</v>
      </c>
      <c r="C526" t="s">
        <v>193</v>
      </c>
      <c r="D526" t="s">
        <v>193</v>
      </c>
      <c r="E526" t="s">
        <v>193</v>
      </c>
      <c r="F526" t="s">
        <v>193</v>
      </c>
      <c r="G526" t="s">
        <v>193</v>
      </c>
      <c r="H526" t="s">
        <v>193</v>
      </c>
      <c r="I526" t="s">
        <v>193</v>
      </c>
      <c r="J526" t="s">
        <v>193</v>
      </c>
      <c r="K526" t="s">
        <v>193</v>
      </c>
      <c r="L526" t="s">
        <v>193</v>
      </c>
      <c r="M526" t="s">
        <v>193</v>
      </c>
      <c r="N526" t="s">
        <v>193</v>
      </c>
      <c r="O526" t="s">
        <v>193</v>
      </c>
      <c r="P526" t="s">
        <v>193</v>
      </c>
    </row>
    <row r="527" spans="1:16" x14ac:dyDescent="0.35">
      <c r="A527">
        <v>36.727542887431305</v>
      </c>
      <c r="B527" t="s">
        <v>193</v>
      </c>
      <c r="C527" t="s">
        <v>193</v>
      </c>
      <c r="D527" t="s">
        <v>193</v>
      </c>
      <c r="E527" t="s">
        <v>193</v>
      </c>
      <c r="F527" t="s">
        <v>193</v>
      </c>
      <c r="G527" t="s">
        <v>193</v>
      </c>
      <c r="H527" t="s">
        <v>193</v>
      </c>
      <c r="I527" t="s">
        <v>193</v>
      </c>
      <c r="J527" t="s">
        <v>193</v>
      </c>
      <c r="K527" t="s">
        <v>193</v>
      </c>
      <c r="L527" t="s">
        <v>193</v>
      </c>
      <c r="M527" t="s">
        <v>193</v>
      </c>
      <c r="N527" t="s">
        <v>193</v>
      </c>
      <c r="O527" t="s">
        <v>193</v>
      </c>
      <c r="P527" t="s">
        <v>193</v>
      </c>
    </row>
    <row r="528" spans="1:16" x14ac:dyDescent="0.35">
      <c r="A528">
        <v>-25.970547408072026</v>
      </c>
      <c r="B528" t="s">
        <v>193</v>
      </c>
      <c r="C528" t="s">
        <v>193</v>
      </c>
      <c r="D528" t="s">
        <v>193</v>
      </c>
      <c r="E528" t="s">
        <v>193</v>
      </c>
      <c r="F528" t="s">
        <v>193</v>
      </c>
      <c r="G528" t="s">
        <v>193</v>
      </c>
      <c r="H528" t="s">
        <v>193</v>
      </c>
      <c r="I528" t="s">
        <v>193</v>
      </c>
      <c r="J528" t="s">
        <v>193</v>
      </c>
      <c r="K528" t="s">
        <v>193</v>
      </c>
      <c r="L528" t="s">
        <v>193</v>
      </c>
      <c r="M528" t="s">
        <v>193</v>
      </c>
      <c r="N528" t="s">
        <v>193</v>
      </c>
      <c r="O528" t="s">
        <v>193</v>
      </c>
      <c r="P528" t="s">
        <v>193</v>
      </c>
    </row>
    <row r="529" spans="1:16" x14ac:dyDescent="0.35">
      <c r="A529">
        <v>29.808855763110166</v>
      </c>
      <c r="B529" t="s">
        <v>193</v>
      </c>
      <c r="C529" t="s">
        <v>193</v>
      </c>
      <c r="D529" t="s">
        <v>193</v>
      </c>
      <c r="E529" t="s">
        <v>193</v>
      </c>
      <c r="F529" t="s">
        <v>193</v>
      </c>
      <c r="G529" t="s">
        <v>193</v>
      </c>
      <c r="H529" t="s">
        <v>193</v>
      </c>
      <c r="I529" t="s">
        <v>193</v>
      </c>
      <c r="J529" t="s">
        <v>193</v>
      </c>
      <c r="K529" t="s">
        <v>193</v>
      </c>
      <c r="L529" t="s">
        <v>193</v>
      </c>
      <c r="M529" t="s">
        <v>193</v>
      </c>
      <c r="N529" t="s">
        <v>193</v>
      </c>
      <c r="O529" t="s">
        <v>193</v>
      </c>
      <c r="P529" t="s">
        <v>193</v>
      </c>
    </row>
    <row r="530" spans="1:16" x14ac:dyDescent="0.35">
      <c r="A530">
        <v>-28.56692872333727</v>
      </c>
      <c r="B530" t="s">
        <v>193</v>
      </c>
      <c r="C530" t="s">
        <v>193</v>
      </c>
      <c r="D530" t="s">
        <v>193</v>
      </c>
      <c r="E530" t="s">
        <v>193</v>
      </c>
      <c r="F530" t="s">
        <v>193</v>
      </c>
      <c r="G530" t="s">
        <v>193</v>
      </c>
      <c r="H530" t="s">
        <v>193</v>
      </c>
      <c r="I530" t="s">
        <v>193</v>
      </c>
      <c r="J530" t="s">
        <v>193</v>
      </c>
      <c r="K530" t="s">
        <v>193</v>
      </c>
      <c r="L530" t="s">
        <v>193</v>
      </c>
      <c r="M530" t="s">
        <v>193</v>
      </c>
      <c r="N530" t="s">
        <v>193</v>
      </c>
      <c r="O530" t="s">
        <v>193</v>
      </c>
      <c r="P530" t="s">
        <v>193</v>
      </c>
    </row>
    <row r="531" spans="1:16" x14ac:dyDescent="0.35">
      <c r="A531">
        <v>27.80660956307684</v>
      </c>
      <c r="B531" t="s">
        <v>193</v>
      </c>
      <c r="C531" t="s">
        <v>193</v>
      </c>
      <c r="D531" t="s">
        <v>193</v>
      </c>
      <c r="E531" t="s">
        <v>193</v>
      </c>
      <c r="F531" t="s">
        <v>193</v>
      </c>
      <c r="G531" t="s">
        <v>193</v>
      </c>
      <c r="H531" t="s">
        <v>193</v>
      </c>
      <c r="I531" t="s">
        <v>193</v>
      </c>
      <c r="J531" t="s">
        <v>193</v>
      </c>
      <c r="K531" t="s">
        <v>193</v>
      </c>
      <c r="L531" t="s">
        <v>193</v>
      </c>
      <c r="M531" t="s">
        <v>193</v>
      </c>
      <c r="N531" t="s">
        <v>193</v>
      </c>
      <c r="O531" t="s">
        <v>193</v>
      </c>
      <c r="P531" t="s">
        <v>193</v>
      </c>
    </row>
    <row r="532" spans="1:16" x14ac:dyDescent="0.35">
      <c r="A532">
        <v>-11</v>
      </c>
      <c r="B532" t="s">
        <v>193</v>
      </c>
      <c r="C532" t="s">
        <v>193</v>
      </c>
      <c r="D532" t="s">
        <v>193</v>
      </c>
      <c r="E532" t="s">
        <v>193</v>
      </c>
      <c r="F532" t="s">
        <v>193</v>
      </c>
      <c r="G532" t="s">
        <v>193</v>
      </c>
      <c r="H532" t="s">
        <v>193</v>
      </c>
      <c r="I532" t="s">
        <v>193</v>
      </c>
      <c r="J532" t="s">
        <v>193</v>
      </c>
      <c r="K532" t="s">
        <v>193</v>
      </c>
      <c r="L532" t="s">
        <v>193</v>
      </c>
      <c r="M532" t="s">
        <v>193</v>
      </c>
      <c r="N532" t="s">
        <v>193</v>
      </c>
      <c r="O532" t="s">
        <v>193</v>
      </c>
      <c r="P532" t="s">
        <v>193</v>
      </c>
    </row>
    <row r="533" spans="1:16" x14ac:dyDescent="0.35">
      <c r="A533">
        <v>-15</v>
      </c>
      <c r="B533" t="s">
        <v>193</v>
      </c>
      <c r="C533" t="s">
        <v>193</v>
      </c>
      <c r="D533" t="s">
        <v>193</v>
      </c>
      <c r="E533" t="s">
        <v>193</v>
      </c>
      <c r="F533" t="s">
        <v>193</v>
      </c>
      <c r="G533" t="s">
        <v>193</v>
      </c>
      <c r="H533" t="s">
        <v>193</v>
      </c>
      <c r="I533" t="s">
        <v>193</v>
      </c>
      <c r="J533" t="s">
        <v>193</v>
      </c>
      <c r="K533" t="s">
        <v>193</v>
      </c>
      <c r="L533" t="s">
        <v>193</v>
      </c>
      <c r="M533" t="s">
        <v>193</v>
      </c>
      <c r="N533" t="s">
        <v>193</v>
      </c>
      <c r="O533" t="s">
        <v>193</v>
      </c>
      <c r="P533" t="s">
        <v>193</v>
      </c>
    </row>
    <row r="534" spans="1:16" x14ac:dyDescent="0.35">
      <c r="A534">
        <v>-0.38698334142385504</v>
      </c>
      <c r="B534" t="s">
        <v>193</v>
      </c>
      <c r="C534" t="s">
        <v>193</v>
      </c>
      <c r="D534" t="s">
        <v>193</v>
      </c>
      <c r="E534" t="s">
        <v>193</v>
      </c>
      <c r="F534" t="s">
        <v>193</v>
      </c>
      <c r="G534" t="s">
        <v>193</v>
      </c>
      <c r="H534" t="s">
        <v>193</v>
      </c>
      <c r="I534" t="s">
        <v>193</v>
      </c>
      <c r="J534" t="s">
        <v>193</v>
      </c>
      <c r="K534" t="s">
        <v>193</v>
      </c>
      <c r="L534" t="s">
        <v>193</v>
      </c>
      <c r="M534" t="s">
        <v>193</v>
      </c>
      <c r="N534" t="s">
        <v>193</v>
      </c>
      <c r="O534" t="s">
        <v>193</v>
      </c>
      <c r="P534" t="s">
        <v>193</v>
      </c>
    </row>
    <row r="535" spans="1:16" x14ac:dyDescent="0.35">
      <c r="A535">
        <v>1.5627330957483299</v>
      </c>
      <c r="B535" t="s">
        <v>193</v>
      </c>
      <c r="C535" t="s">
        <v>193</v>
      </c>
      <c r="D535" t="s">
        <v>193</v>
      </c>
      <c r="E535" t="s">
        <v>193</v>
      </c>
      <c r="F535" t="s">
        <v>193</v>
      </c>
      <c r="G535" t="s">
        <v>193</v>
      </c>
      <c r="H535" t="s">
        <v>193</v>
      </c>
      <c r="I535" t="s">
        <v>193</v>
      </c>
      <c r="J535" t="s">
        <v>193</v>
      </c>
      <c r="K535" t="s">
        <v>193</v>
      </c>
      <c r="L535" t="s">
        <v>193</v>
      </c>
      <c r="M535" t="s">
        <v>193</v>
      </c>
      <c r="N535" t="s">
        <v>193</v>
      </c>
      <c r="O535" t="s">
        <v>193</v>
      </c>
      <c r="P535" t="s">
        <v>193</v>
      </c>
    </row>
    <row r="536" spans="1:16" x14ac:dyDescent="0.35">
      <c r="A536">
        <v>0.56212334687014986</v>
      </c>
      <c r="B536" t="s">
        <v>193</v>
      </c>
      <c r="C536" t="s">
        <v>193</v>
      </c>
      <c r="D536" t="s">
        <v>193</v>
      </c>
      <c r="E536" t="s">
        <v>193</v>
      </c>
      <c r="F536" t="s">
        <v>193</v>
      </c>
      <c r="G536" t="s">
        <v>193</v>
      </c>
      <c r="H536" t="s">
        <v>193</v>
      </c>
      <c r="I536" t="s">
        <v>193</v>
      </c>
      <c r="J536" t="s">
        <v>193</v>
      </c>
      <c r="K536" t="s">
        <v>193</v>
      </c>
      <c r="L536" t="s">
        <v>193</v>
      </c>
      <c r="M536" t="s">
        <v>193</v>
      </c>
      <c r="N536" t="s">
        <v>193</v>
      </c>
      <c r="O536" t="s">
        <v>193</v>
      </c>
      <c r="P536" t="s">
        <v>193</v>
      </c>
    </row>
    <row r="537" spans="1:16" x14ac:dyDescent="0.35">
      <c r="A537">
        <v>-0.98563242206461976</v>
      </c>
      <c r="B537" t="s">
        <v>193</v>
      </c>
      <c r="C537" t="s">
        <v>193</v>
      </c>
      <c r="D537" t="s">
        <v>193</v>
      </c>
      <c r="E537" t="s">
        <v>193</v>
      </c>
      <c r="F537" t="s">
        <v>193</v>
      </c>
      <c r="G537" t="s">
        <v>193</v>
      </c>
      <c r="H537" t="s">
        <v>193</v>
      </c>
      <c r="I537" t="s">
        <v>193</v>
      </c>
      <c r="J537" t="s">
        <v>193</v>
      </c>
      <c r="K537" t="s">
        <v>193</v>
      </c>
      <c r="L537" t="s">
        <v>193</v>
      </c>
      <c r="M537" t="s">
        <v>193</v>
      </c>
      <c r="N537" t="s">
        <v>193</v>
      </c>
      <c r="O537" t="s">
        <v>193</v>
      </c>
      <c r="P537" t="s">
        <v>193</v>
      </c>
    </row>
    <row r="538" spans="1:16" x14ac:dyDescent="0.35">
      <c r="A538">
        <v>-1.40757272587348</v>
      </c>
      <c r="B538" t="s">
        <v>193</v>
      </c>
      <c r="C538" t="s">
        <v>193</v>
      </c>
      <c r="D538" t="s">
        <v>193</v>
      </c>
      <c r="E538" t="s">
        <v>193</v>
      </c>
      <c r="F538" t="s">
        <v>193</v>
      </c>
      <c r="G538" t="s">
        <v>193</v>
      </c>
      <c r="H538" t="s">
        <v>193</v>
      </c>
      <c r="I538" t="s">
        <v>193</v>
      </c>
      <c r="J538" t="s">
        <v>193</v>
      </c>
      <c r="K538" t="s">
        <v>193</v>
      </c>
      <c r="L538" t="s">
        <v>193</v>
      </c>
      <c r="M538" t="s">
        <v>193</v>
      </c>
      <c r="N538" t="s">
        <v>193</v>
      </c>
      <c r="O538" t="s">
        <v>193</v>
      </c>
      <c r="P538" t="s">
        <v>193</v>
      </c>
    </row>
    <row r="539" spans="1:16" x14ac:dyDescent="0.35">
      <c r="A539">
        <v>0.63663998768662466</v>
      </c>
      <c r="B539" t="s">
        <v>193</v>
      </c>
      <c r="C539" t="s">
        <v>193</v>
      </c>
      <c r="D539" t="s">
        <v>193</v>
      </c>
      <c r="E539" t="s">
        <v>193</v>
      </c>
      <c r="F539" t="s">
        <v>193</v>
      </c>
      <c r="G539" t="s">
        <v>193</v>
      </c>
      <c r="H539" t="s">
        <v>193</v>
      </c>
      <c r="I539" t="s">
        <v>193</v>
      </c>
      <c r="J539" t="s">
        <v>193</v>
      </c>
      <c r="K539" t="s">
        <v>193</v>
      </c>
      <c r="L539" t="s">
        <v>193</v>
      </c>
      <c r="M539" t="s">
        <v>193</v>
      </c>
      <c r="N539" t="s">
        <v>193</v>
      </c>
      <c r="O539" t="s">
        <v>193</v>
      </c>
      <c r="P539" t="s">
        <v>193</v>
      </c>
    </row>
    <row r="540" spans="1:16" x14ac:dyDescent="0.35">
      <c r="A540">
        <v>4.6854021382649602</v>
      </c>
      <c r="B540" t="s">
        <v>193</v>
      </c>
      <c r="C540" t="s">
        <v>193</v>
      </c>
      <c r="D540" t="s">
        <v>193</v>
      </c>
      <c r="E540" t="s">
        <v>193</v>
      </c>
      <c r="F540" t="s">
        <v>193</v>
      </c>
      <c r="G540" t="s">
        <v>193</v>
      </c>
      <c r="H540" t="s">
        <v>193</v>
      </c>
      <c r="I540" t="s">
        <v>193</v>
      </c>
      <c r="J540" t="s">
        <v>193</v>
      </c>
      <c r="K540" t="s">
        <v>193</v>
      </c>
      <c r="L540" t="s">
        <v>193</v>
      </c>
      <c r="M540" t="s">
        <v>193</v>
      </c>
      <c r="N540" t="s">
        <v>193</v>
      </c>
      <c r="O540" t="s">
        <v>193</v>
      </c>
      <c r="P540" t="s">
        <v>193</v>
      </c>
    </row>
    <row r="541" spans="1:16" x14ac:dyDescent="0.35">
      <c r="A541">
        <v>-0.39075727258734982</v>
      </c>
      <c r="B541" t="s">
        <v>193</v>
      </c>
      <c r="C541" t="s">
        <v>193</v>
      </c>
      <c r="D541" t="s">
        <v>193</v>
      </c>
      <c r="E541" t="s">
        <v>193</v>
      </c>
      <c r="F541" t="s">
        <v>193</v>
      </c>
      <c r="G541" t="s">
        <v>193</v>
      </c>
      <c r="H541" t="s">
        <v>193</v>
      </c>
      <c r="I541" t="s">
        <v>193</v>
      </c>
      <c r="J541" t="s">
        <v>193</v>
      </c>
      <c r="K541" t="s">
        <v>193</v>
      </c>
      <c r="L541" t="s">
        <v>193</v>
      </c>
      <c r="M541" t="s">
        <v>193</v>
      </c>
      <c r="N541" t="s">
        <v>193</v>
      </c>
      <c r="O541" t="s">
        <v>193</v>
      </c>
      <c r="P541" t="s">
        <v>193</v>
      </c>
    </row>
    <row r="542" spans="1:16" x14ac:dyDescent="0.35">
      <c r="A542">
        <v>1.1635843762209799</v>
      </c>
      <c r="B542" t="s">
        <v>193</v>
      </c>
      <c r="C542" t="s">
        <v>193</v>
      </c>
      <c r="D542" t="s">
        <v>193</v>
      </c>
      <c r="E542" t="s">
        <v>193</v>
      </c>
      <c r="F542" t="s">
        <v>193</v>
      </c>
      <c r="G542" t="s">
        <v>193</v>
      </c>
      <c r="H542" t="s">
        <v>193</v>
      </c>
      <c r="I542" t="s">
        <v>193</v>
      </c>
      <c r="J542" t="s">
        <v>193</v>
      </c>
      <c r="K542" t="s">
        <v>193</v>
      </c>
      <c r="L542" t="s">
        <v>193</v>
      </c>
      <c r="M542" t="s">
        <v>193</v>
      </c>
      <c r="N542" t="s">
        <v>193</v>
      </c>
      <c r="O542" t="s">
        <v>193</v>
      </c>
      <c r="P542" t="s">
        <v>193</v>
      </c>
    </row>
    <row r="543" spans="1:16" x14ac:dyDescent="0.35">
      <c r="A543">
        <v>-1.9656705461692403</v>
      </c>
      <c r="B543" t="s">
        <v>193</v>
      </c>
      <c r="C543" t="s">
        <v>193</v>
      </c>
      <c r="D543" t="s">
        <v>193</v>
      </c>
      <c r="E543" t="s">
        <v>193</v>
      </c>
      <c r="F543" t="s">
        <v>193</v>
      </c>
      <c r="G543" t="s">
        <v>193</v>
      </c>
      <c r="H543" t="s">
        <v>193</v>
      </c>
      <c r="I543" t="s">
        <v>193</v>
      </c>
      <c r="J543" t="s">
        <v>193</v>
      </c>
      <c r="K543" t="s">
        <v>193</v>
      </c>
      <c r="L543" t="s">
        <v>193</v>
      </c>
      <c r="M543" t="s">
        <v>193</v>
      </c>
      <c r="N543" t="s">
        <v>193</v>
      </c>
      <c r="O543" t="s">
        <v>193</v>
      </c>
      <c r="P543" t="s">
        <v>193</v>
      </c>
    </row>
    <row r="544" spans="1:16" x14ac:dyDescent="0.35">
      <c r="A544">
        <v>0.13966505250941008</v>
      </c>
      <c r="B544" t="s">
        <v>193</v>
      </c>
      <c r="C544" t="s">
        <v>193</v>
      </c>
      <c r="D544" t="s">
        <v>193</v>
      </c>
      <c r="E544" t="s">
        <v>193</v>
      </c>
      <c r="F544" t="s">
        <v>193</v>
      </c>
      <c r="G544" t="s">
        <v>193</v>
      </c>
      <c r="H544" t="s">
        <v>193</v>
      </c>
      <c r="I544" t="s">
        <v>193</v>
      </c>
      <c r="J544" t="s">
        <v>193</v>
      </c>
      <c r="K544" t="s">
        <v>193</v>
      </c>
      <c r="L544" t="s">
        <v>193</v>
      </c>
      <c r="M544" t="s">
        <v>193</v>
      </c>
      <c r="N544" t="s">
        <v>193</v>
      </c>
      <c r="O544" t="s">
        <v>193</v>
      </c>
      <c r="P544" t="s">
        <v>193</v>
      </c>
    </row>
    <row r="545" spans="1:16" x14ac:dyDescent="0.35">
      <c r="A545">
        <v>1.1464906880098447</v>
      </c>
      <c r="B545" t="s">
        <v>193</v>
      </c>
      <c r="C545" t="s">
        <v>193</v>
      </c>
      <c r="D545" t="s">
        <v>193</v>
      </c>
      <c r="E545" t="s">
        <v>193</v>
      </c>
      <c r="F545" t="s">
        <v>193</v>
      </c>
      <c r="G545" t="s">
        <v>193</v>
      </c>
      <c r="H545" t="s">
        <v>193</v>
      </c>
      <c r="I545" t="s">
        <v>193</v>
      </c>
      <c r="J545" t="s">
        <v>193</v>
      </c>
      <c r="K545" t="s">
        <v>193</v>
      </c>
      <c r="L545" t="s">
        <v>193</v>
      </c>
      <c r="M545" t="s">
        <v>193</v>
      </c>
      <c r="N545" t="s">
        <v>193</v>
      </c>
      <c r="O545" t="s">
        <v>193</v>
      </c>
      <c r="P545" t="s">
        <v>193</v>
      </c>
    </row>
    <row r="546" spans="1:16" x14ac:dyDescent="0.35">
      <c r="A546">
        <v>2.6399314476503752</v>
      </c>
      <c r="B546" t="s">
        <v>193</v>
      </c>
      <c r="C546" t="s">
        <v>193</v>
      </c>
      <c r="D546" t="s">
        <v>193</v>
      </c>
      <c r="E546" t="s">
        <v>193</v>
      </c>
      <c r="F546" t="s">
        <v>193</v>
      </c>
      <c r="G546" t="s">
        <v>193</v>
      </c>
      <c r="H546" t="s">
        <v>193</v>
      </c>
      <c r="I546" t="s">
        <v>193</v>
      </c>
      <c r="J546" t="s">
        <v>193</v>
      </c>
      <c r="K546" t="s">
        <v>193</v>
      </c>
      <c r="L546" t="s">
        <v>193</v>
      </c>
      <c r="M546" t="s">
        <v>193</v>
      </c>
      <c r="N546" t="s">
        <v>193</v>
      </c>
      <c r="O546" t="s">
        <v>193</v>
      </c>
      <c r="P546" t="s">
        <v>193</v>
      </c>
    </row>
    <row r="547" spans="1:16" x14ac:dyDescent="0.35">
      <c r="A547">
        <v>1.6106842211197749</v>
      </c>
      <c r="B547" t="s">
        <v>193</v>
      </c>
      <c r="C547" t="s">
        <v>193</v>
      </c>
      <c r="D547" t="s">
        <v>193</v>
      </c>
      <c r="E547" t="s">
        <v>193</v>
      </c>
      <c r="F547" t="s">
        <v>193</v>
      </c>
      <c r="G547" t="s">
        <v>193</v>
      </c>
      <c r="H547" t="s">
        <v>193</v>
      </c>
      <c r="I547" t="s">
        <v>193</v>
      </c>
      <c r="J547" t="s">
        <v>193</v>
      </c>
      <c r="K547" t="s">
        <v>193</v>
      </c>
      <c r="L547" t="s">
        <v>193</v>
      </c>
      <c r="M547" t="s">
        <v>193</v>
      </c>
      <c r="N547" t="s">
        <v>193</v>
      </c>
      <c r="O547" t="s">
        <v>193</v>
      </c>
      <c r="P547" t="s">
        <v>193</v>
      </c>
    </row>
    <row r="548" spans="1:16" x14ac:dyDescent="0.35">
      <c r="A548">
        <v>14.406779661016943</v>
      </c>
      <c r="B548" t="s">
        <v>193</v>
      </c>
      <c r="C548" t="s">
        <v>193</v>
      </c>
      <c r="D548" t="s">
        <v>193</v>
      </c>
      <c r="E548" t="s">
        <v>193</v>
      </c>
      <c r="F548" t="s">
        <v>193</v>
      </c>
      <c r="G548" t="s">
        <v>193</v>
      </c>
      <c r="H548" t="s">
        <v>193</v>
      </c>
      <c r="I548" t="s">
        <v>193</v>
      </c>
      <c r="J548" t="s">
        <v>193</v>
      </c>
      <c r="K548" t="s">
        <v>193</v>
      </c>
      <c r="L548" t="s">
        <v>193</v>
      </c>
      <c r="M548" t="s">
        <v>193</v>
      </c>
      <c r="N548" t="s">
        <v>193</v>
      </c>
      <c r="O548" t="s">
        <v>193</v>
      </c>
      <c r="P548" t="s">
        <v>193</v>
      </c>
    </row>
    <row r="549" spans="1:16" x14ac:dyDescent="0.35">
      <c r="A549">
        <v>-5</v>
      </c>
      <c r="B549" t="s">
        <v>193</v>
      </c>
      <c r="C549" t="s">
        <v>193</v>
      </c>
      <c r="D549" t="s">
        <v>193</v>
      </c>
      <c r="E549" t="s">
        <v>193</v>
      </c>
      <c r="F549" t="s">
        <v>193</v>
      </c>
      <c r="G549" t="s">
        <v>193</v>
      </c>
      <c r="H549" t="s">
        <v>193</v>
      </c>
      <c r="I549" t="s">
        <v>193</v>
      </c>
      <c r="J549" t="s">
        <v>193</v>
      </c>
      <c r="K549" t="s">
        <v>193</v>
      </c>
      <c r="L549" t="s">
        <v>193</v>
      </c>
      <c r="M549" t="s">
        <v>193</v>
      </c>
      <c r="N549" t="s">
        <v>193</v>
      </c>
      <c r="O549" t="s">
        <v>193</v>
      </c>
      <c r="P549" t="s">
        <v>193</v>
      </c>
    </row>
    <row r="550" spans="1:16" x14ac:dyDescent="0.35">
      <c r="A550">
        <v>14.406779661016943</v>
      </c>
      <c r="B550" t="s">
        <v>193</v>
      </c>
      <c r="C550" t="s">
        <v>193</v>
      </c>
      <c r="D550" t="s">
        <v>193</v>
      </c>
      <c r="E550" t="s">
        <v>193</v>
      </c>
      <c r="F550" t="s">
        <v>193</v>
      </c>
      <c r="G550" t="s">
        <v>193</v>
      </c>
      <c r="H550" t="s">
        <v>193</v>
      </c>
      <c r="I550" t="s">
        <v>193</v>
      </c>
      <c r="J550" t="s">
        <v>193</v>
      </c>
      <c r="K550" t="s">
        <v>193</v>
      </c>
      <c r="L550" t="s">
        <v>193</v>
      </c>
      <c r="M550" t="s">
        <v>193</v>
      </c>
      <c r="N550" t="s">
        <v>193</v>
      </c>
      <c r="O550" t="s">
        <v>193</v>
      </c>
      <c r="P550" t="s">
        <v>193</v>
      </c>
    </row>
    <row r="551" spans="1:16" x14ac:dyDescent="0.35">
      <c r="A551">
        <v>15.254237288135583</v>
      </c>
      <c r="B551" t="s">
        <v>193</v>
      </c>
      <c r="C551" t="s">
        <v>193</v>
      </c>
      <c r="D551" t="s">
        <v>193</v>
      </c>
      <c r="E551" t="s">
        <v>193</v>
      </c>
      <c r="F551" t="s">
        <v>193</v>
      </c>
      <c r="G551" t="s">
        <v>193</v>
      </c>
      <c r="H551" t="s">
        <v>193</v>
      </c>
      <c r="I551" t="s">
        <v>193</v>
      </c>
      <c r="J551" t="s">
        <v>193</v>
      </c>
      <c r="K551" t="s">
        <v>193</v>
      </c>
      <c r="L551" t="s">
        <v>193</v>
      </c>
      <c r="M551" t="s">
        <v>193</v>
      </c>
      <c r="N551" t="s">
        <v>193</v>
      </c>
      <c r="O551" t="s">
        <v>193</v>
      </c>
      <c r="P551" t="s">
        <v>193</v>
      </c>
    </row>
    <row r="552" spans="1:16" x14ac:dyDescent="0.35">
      <c r="A552">
        <v>16.379310344827591</v>
      </c>
      <c r="B552" t="s">
        <v>193</v>
      </c>
      <c r="C552" t="s">
        <v>193</v>
      </c>
      <c r="D552" t="s">
        <v>193</v>
      </c>
      <c r="E552" t="s">
        <v>193</v>
      </c>
      <c r="F552" t="s">
        <v>193</v>
      </c>
      <c r="G552" t="s">
        <v>193</v>
      </c>
      <c r="H552" t="s">
        <v>193</v>
      </c>
      <c r="I552" t="s">
        <v>193</v>
      </c>
      <c r="J552" t="s">
        <v>193</v>
      </c>
      <c r="K552" t="s">
        <v>193</v>
      </c>
      <c r="L552" t="s">
        <v>193</v>
      </c>
      <c r="M552" t="s">
        <v>193</v>
      </c>
      <c r="N552" t="s">
        <v>193</v>
      </c>
      <c r="O552" t="s">
        <v>193</v>
      </c>
      <c r="P552" t="s">
        <v>193</v>
      </c>
    </row>
    <row r="553" spans="1:16" x14ac:dyDescent="0.35">
      <c r="A553">
        <v>-6</v>
      </c>
      <c r="B553" t="s">
        <v>193</v>
      </c>
      <c r="C553" t="s">
        <v>193</v>
      </c>
      <c r="D553" t="s">
        <v>193</v>
      </c>
      <c r="E553" t="s">
        <v>193</v>
      </c>
      <c r="F553" t="s">
        <v>193</v>
      </c>
      <c r="G553" t="s">
        <v>193</v>
      </c>
      <c r="H553" t="s">
        <v>193</v>
      </c>
      <c r="I553" t="s">
        <v>193</v>
      </c>
      <c r="J553" t="s">
        <v>193</v>
      </c>
      <c r="K553" t="s">
        <v>193</v>
      </c>
      <c r="L553" t="s">
        <v>193</v>
      </c>
      <c r="M553" t="s">
        <v>193</v>
      </c>
      <c r="N553" t="s">
        <v>193</v>
      </c>
      <c r="O553" t="s">
        <v>193</v>
      </c>
      <c r="P553" t="s">
        <v>193</v>
      </c>
    </row>
    <row r="554" spans="1:16" x14ac:dyDescent="0.35">
      <c r="A554">
        <v>12.125</v>
      </c>
      <c r="B554" t="s">
        <v>193</v>
      </c>
      <c r="C554" t="s">
        <v>193</v>
      </c>
      <c r="D554" t="s">
        <v>193</v>
      </c>
      <c r="E554" t="s">
        <v>193</v>
      </c>
      <c r="F554" t="s">
        <v>193</v>
      </c>
      <c r="G554" t="s">
        <v>193</v>
      </c>
      <c r="H554" t="s">
        <v>193</v>
      </c>
      <c r="I554" t="s">
        <v>193</v>
      </c>
      <c r="J554" t="s">
        <v>193</v>
      </c>
      <c r="K554" t="s">
        <v>193</v>
      </c>
      <c r="L554" t="s">
        <v>193</v>
      </c>
      <c r="M554" t="s">
        <v>193</v>
      </c>
      <c r="N554" t="s">
        <v>193</v>
      </c>
      <c r="O554" t="s">
        <v>193</v>
      </c>
      <c r="P554" t="s">
        <v>193</v>
      </c>
    </row>
    <row r="555" spans="1:16" x14ac:dyDescent="0.35">
      <c r="A555">
        <v>16.379310344827591</v>
      </c>
      <c r="B555" t="s">
        <v>193</v>
      </c>
      <c r="C555" t="s">
        <v>193</v>
      </c>
      <c r="D555" t="s">
        <v>193</v>
      </c>
      <c r="E555" t="s">
        <v>193</v>
      </c>
      <c r="F555" t="s">
        <v>193</v>
      </c>
      <c r="G555" t="s">
        <v>193</v>
      </c>
      <c r="H555" t="s">
        <v>193</v>
      </c>
      <c r="I555" t="s">
        <v>193</v>
      </c>
      <c r="J555" t="s">
        <v>193</v>
      </c>
      <c r="K555" t="s">
        <v>193</v>
      </c>
      <c r="L555" t="s">
        <v>193</v>
      </c>
      <c r="M555" t="s">
        <v>193</v>
      </c>
      <c r="N555" t="s">
        <v>193</v>
      </c>
      <c r="O555" t="s">
        <v>193</v>
      </c>
      <c r="P555" t="s">
        <v>193</v>
      </c>
    </row>
    <row r="556" spans="1:16" x14ac:dyDescent="0.35">
      <c r="A556">
        <v>-15.5</v>
      </c>
      <c r="B556" t="s">
        <v>193</v>
      </c>
      <c r="C556" t="s">
        <v>193</v>
      </c>
      <c r="D556" t="s">
        <v>193</v>
      </c>
      <c r="E556" t="s">
        <v>193</v>
      </c>
      <c r="F556" t="s">
        <v>193</v>
      </c>
      <c r="G556" t="s">
        <v>193</v>
      </c>
      <c r="H556" t="s">
        <v>193</v>
      </c>
      <c r="I556" t="s">
        <v>193</v>
      </c>
      <c r="J556" t="s">
        <v>193</v>
      </c>
      <c r="K556" t="s">
        <v>193</v>
      </c>
      <c r="L556" t="s">
        <v>193</v>
      </c>
      <c r="M556" t="s">
        <v>193</v>
      </c>
      <c r="N556" t="s">
        <v>193</v>
      </c>
      <c r="O556" t="s">
        <v>193</v>
      </c>
      <c r="P556" t="s">
        <v>193</v>
      </c>
    </row>
    <row r="557" spans="1:16" x14ac:dyDescent="0.35">
      <c r="A557">
        <v>15.75</v>
      </c>
      <c r="B557" t="s">
        <v>193</v>
      </c>
      <c r="C557" t="s">
        <v>193</v>
      </c>
      <c r="D557" t="s">
        <v>193</v>
      </c>
      <c r="E557" t="s">
        <v>193</v>
      </c>
      <c r="F557" t="s">
        <v>193</v>
      </c>
      <c r="G557" t="s">
        <v>193</v>
      </c>
      <c r="H557" t="s">
        <v>193</v>
      </c>
      <c r="I557" t="s">
        <v>193</v>
      </c>
      <c r="J557" t="s">
        <v>193</v>
      </c>
      <c r="K557" t="s">
        <v>193</v>
      </c>
      <c r="L557" t="s">
        <v>193</v>
      </c>
      <c r="M557" t="s">
        <v>193</v>
      </c>
      <c r="N557" t="s">
        <v>193</v>
      </c>
      <c r="O557" t="s">
        <v>193</v>
      </c>
      <c r="P557" t="s">
        <v>193</v>
      </c>
    </row>
    <row r="558" spans="1:16" x14ac:dyDescent="0.35">
      <c r="A558">
        <v>17.241379310344829</v>
      </c>
      <c r="B558" t="s">
        <v>193</v>
      </c>
      <c r="C558" t="s">
        <v>193</v>
      </c>
      <c r="D558" t="s">
        <v>193</v>
      </c>
      <c r="E558" t="s">
        <v>193</v>
      </c>
      <c r="F558" t="s">
        <v>193</v>
      </c>
      <c r="G558" t="s">
        <v>193</v>
      </c>
      <c r="H558" t="s">
        <v>193</v>
      </c>
      <c r="I558" t="s">
        <v>193</v>
      </c>
      <c r="J558" t="s">
        <v>193</v>
      </c>
      <c r="K558" t="s">
        <v>193</v>
      </c>
      <c r="L558" t="s">
        <v>193</v>
      </c>
      <c r="M558" t="s">
        <v>193</v>
      </c>
      <c r="N558" t="s">
        <v>193</v>
      </c>
      <c r="O558" t="s">
        <v>193</v>
      </c>
      <c r="P558" t="s">
        <v>193</v>
      </c>
    </row>
    <row r="559" spans="1:16" x14ac:dyDescent="0.35">
      <c r="A559">
        <v>-6</v>
      </c>
      <c r="B559" t="s">
        <v>193</v>
      </c>
      <c r="C559" t="s">
        <v>193</v>
      </c>
      <c r="D559" t="s">
        <v>193</v>
      </c>
      <c r="E559" t="s">
        <v>193</v>
      </c>
      <c r="F559" t="s">
        <v>193</v>
      </c>
      <c r="G559" t="s">
        <v>193</v>
      </c>
      <c r="H559" t="s">
        <v>193</v>
      </c>
      <c r="I559" t="s">
        <v>193</v>
      </c>
      <c r="J559" t="s">
        <v>193</v>
      </c>
      <c r="K559" t="s">
        <v>193</v>
      </c>
      <c r="L559" t="s">
        <v>193</v>
      </c>
      <c r="M559" t="s">
        <v>193</v>
      </c>
      <c r="N559" t="s">
        <v>193</v>
      </c>
      <c r="O559" t="s">
        <v>193</v>
      </c>
      <c r="P559" t="s">
        <v>193</v>
      </c>
    </row>
    <row r="560" spans="1:16" x14ac:dyDescent="0.35">
      <c r="A560">
        <v>12.125</v>
      </c>
      <c r="B560" t="s">
        <v>193</v>
      </c>
      <c r="C560" t="s">
        <v>193</v>
      </c>
      <c r="D560" t="s">
        <v>193</v>
      </c>
      <c r="E560" t="s">
        <v>193</v>
      </c>
      <c r="F560" t="s">
        <v>193</v>
      </c>
      <c r="G560" t="s">
        <v>193</v>
      </c>
      <c r="H560" t="s">
        <v>193</v>
      </c>
      <c r="I560" t="s">
        <v>193</v>
      </c>
      <c r="J560" t="s">
        <v>193</v>
      </c>
      <c r="K560" t="s">
        <v>193</v>
      </c>
      <c r="L560" t="s">
        <v>193</v>
      </c>
      <c r="M560" t="s">
        <v>193</v>
      </c>
      <c r="N560" t="s">
        <v>193</v>
      </c>
      <c r="O560" t="s">
        <v>193</v>
      </c>
      <c r="P560" t="s">
        <v>193</v>
      </c>
    </row>
    <row r="561" spans="1:16" x14ac:dyDescent="0.35">
      <c r="A561">
        <v>18.103448275862075</v>
      </c>
      <c r="B561" t="s">
        <v>193</v>
      </c>
      <c r="C561" t="s">
        <v>193</v>
      </c>
      <c r="D561" t="s">
        <v>193</v>
      </c>
      <c r="E561" t="s">
        <v>193</v>
      </c>
      <c r="F561" t="s">
        <v>193</v>
      </c>
      <c r="G561" t="s">
        <v>193</v>
      </c>
      <c r="H561" t="s">
        <v>193</v>
      </c>
      <c r="I561" t="s">
        <v>193</v>
      </c>
      <c r="J561" t="s">
        <v>193</v>
      </c>
      <c r="K561" t="s">
        <v>193</v>
      </c>
      <c r="L561" t="s">
        <v>193</v>
      </c>
      <c r="M561" t="s">
        <v>193</v>
      </c>
      <c r="N561" t="s">
        <v>193</v>
      </c>
      <c r="O561" t="s">
        <v>193</v>
      </c>
      <c r="P561" t="s">
        <v>193</v>
      </c>
    </row>
    <row r="562" spans="1:16" x14ac:dyDescent="0.35">
      <c r="A562">
        <v>-15.5</v>
      </c>
      <c r="B562" t="s">
        <v>193</v>
      </c>
      <c r="C562" t="s">
        <v>193</v>
      </c>
      <c r="D562" t="s">
        <v>193</v>
      </c>
      <c r="E562" t="s">
        <v>193</v>
      </c>
      <c r="F562" t="s">
        <v>193</v>
      </c>
      <c r="G562" t="s">
        <v>193</v>
      </c>
      <c r="H562" t="s">
        <v>193</v>
      </c>
      <c r="I562" t="s">
        <v>193</v>
      </c>
      <c r="J562" t="s">
        <v>193</v>
      </c>
      <c r="K562" t="s">
        <v>193</v>
      </c>
      <c r="L562" t="s">
        <v>193</v>
      </c>
      <c r="M562" t="s">
        <v>193</v>
      </c>
      <c r="N562" t="s">
        <v>193</v>
      </c>
      <c r="O562" t="s">
        <v>193</v>
      </c>
      <c r="P562" t="s">
        <v>193</v>
      </c>
    </row>
    <row r="563" spans="1:16" x14ac:dyDescent="0.35">
      <c r="A563">
        <v>15.75</v>
      </c>
      <c r="B563" t="s">
        <v>193</v>
      </c>
      <c r="C563" t="s">
        <v>193</v>
      </c>
      <c r="D563" t="s">
        <v>193</v>
      </c>
      <c r="E563" t="s">
        <v>193</v>
      </c>
      <c r="F563" t="s">
        <v>193</v>
      </c>
      <c r="G563" t="s">
        <v>193</v>
      </c>
      <c r="H563" t="s">
        <v>193</v>
      </c>
      <c r="I563" t="s">
        <v>193</v>
      </c>
      <c r="J563" t="s">
        <v>193</v>
      </c>
      <c r="K563" t="s">
        <v>193</v>
      </c>
      <c r="L563" t="s">
        <v>193</v>
      </c>
      <c r="M563" t="s">
        <v>193</v>
      </c>
      <c r="N563" t="s">
        <v>193</v>
      </c>
      <c r="O563" t="s">
        <v>193</v>
      </c>
      <c r="P563" t="s">
        <v>193</v>
      </c>
    </row>
    <row r="564" spans="1:16" x14ac:dyDescent="0.35">
      <c r="A564">
        <v>21.5</v>
      </c>
      <c r="B564" t="s">
        <v>193</v>
      </c>
      <c r="C564" t="s">
        <v>193</v>
      </c>
      <c r="D564" t="s">
        <v>193</v>
      </c>
      <c r="E564" t="s">
        <v>193</v>
      </c>
      <c r="F564" t="s">
        <v>193</v>
      </c>
      <c r="G564" t="s">
        <v>193</v>
      </c>
      <c r="H564" t="s">
        <v>193</v>
      </c>
      <c r="I564" t="s">
        <v>193</v>
      </c>
      <c r="J564" t="s">
        <v>193</v>
      </c>
      <c r="K564" t="s">
        <v>193</v>
      </c>
      <c r="L564" t="s">
        <v>193</v>
      </c>
      <c r="M564" t="s">
        <v>193</v>
      </c>
      <c r="N564" t="s">
        <v>193</v>
      </c>
      <c r="O564" t="s">
        <v>193</v>
      </c>
      <c r="P564" t="s">
        <v>193</v>
      </c>
    </row>
    <row r="565" spans="1:16" x14ac:dyDescent="0.35">
      <c r="A565">
        <v>23.708818551964413</v>
      </c>
      <c r="B565" t="s">
        <v>193</v>
      </c>
      <c r="C565" t="s">
        <v>193</v>
      </c>
      <c r="D565" t="s">
        <v>193</v>
      </c>
      <c r="E565" t="s">
        <v>193</v>
      </c>
      <c r="F565" t="s">
        <v>193</v>
      </c>
      <c r="G565" t="s">
        <v>193</v>
      </c>
      <c r="H565" t="s">
        <v>193</v>
      </c>
      <c r="I565" t="s">
        <v>193</v>
      </c>
      <c r="J565" t="s">
        <v>193</v>
      </c>
      <c r="K565" t="s">
        <v>193</v>
      </c>
      <c r="L565" t="s">
        <v>193</v>
      </c>
      <c r="M565" t="s">
        <v>193</v>
      </c>
      <c r="N565" t="s">
        <v>193</v>
      </c>
      <c r="O565" t="s">
        <v>193</v>
      </c>
      <c r="P565" t="s">
        <v>193</v>
      </c>
    </row>
    <row r="566" spans="1:16" x14ac:dyDescent="0.35">
      <c r="A566">
        <v>6</v>
      </c>
      <c r="B566" t="s">
        <v>193</v>
      </c>
      <c r="C566" t="s">
        <v>193</v>
      </c>
      <c r="D566" t="s">
        <v>193</v>
      </c>
      <c r="E566" t="s">
        <v>193</v>
      </c>
      <c r="F566" t="s">
        <v>193</v>
      </c>
      <c r="G566" t="s">
        <v>193</v>
      </c>
      <c r="H566" t="s">
        <v>193</v>
      </c>
      <c r="I566" t="s">
        <v>193</v>
      </c>
      <c r="J566" t="s">
        <v>193</v>
      </c>
      <c r="K566" t="s">
        <v>193</v>
      </c>
      <c r="L566" t="s">
        <v>193</v>
      </c>
      <c r="M566" t="s">
        <v>193</v>
      </c>
      <c r="N566" t="s">
        <v>193</v>
      </c>
      <c r="O566" t="s">
        <v>193</v>
      </c>
      <c r="P566" t="s">
        <v>193</v>
      </c>
    </row>
    <row r="567" spans="1:16" x14ac:dyDescent="0.35">
      <c r="A567">
        <v>-21.449909285211564</v>
      </c>
      <c r="B567" t="s">
        <v>193</v>
      </c>
      <c r="C567" t="s">
        <v>193</v>
      </c>
      <c r="D567" t="s">
        <v>193</v>
      </c>
      <c r="E567" t="s">
        <v>193</v>
      </c>
      <c r="F567" t="s">
        <v>193</v>
      </c>
      <c r="G567" t="s">
        <v>193</v>
      </c>
      <c r="H567" t="s">
        <v>193</v>
      </c>
      <c r="I567" t="s">
        <v>193</v>
      </c>
      <c r="J567" t="s">
        <v>193</v>
      </c>
      <c r="K567" t="s">
        <v>193</v>
      </c>
      <c r="L567" t="s">
        <v>193</v>
      </c>
      <c r="M567" t="s">
        <v>193</v>
      </c>
      <c r="N567" t="s">
        <v>193</v>
      </c>
      <c r="O567" t="s">
        <v>193</v>
      </c>
      <c r="P567" t="s">
        <v>193</v>
      </c>
    </row>
    <row r="568" spans="1:16" x14ac:dyDescent="0.35">
      <c r="A568">
        <v>-2.5143928234729227</v>
      </c>
      <c r="B568" t="s">
        <v>193</v>
      </c>
      <c r="C568" t="s">
        <v>193</v>
      </c>
      <c r="D568" t="s">
        <v>193</v>
      </c>
      <c r="E568" t="s">
        <v>193</v>
      </c>
      <c r="F568" t="s">
        <v>193</v>
      </c>
      <c r="G568" t="s">
        <v>193</v>
      </c>
      <c r="H568" t="s">
        <v>193</v>
      </c>
      <c r="I568" t="s">
        <v>193</v>
      </c>
      <c r="J568" t="s">
        <v>193</v>
      </c>
      <c r="K568" t="s">
        <v>193</v>
      </c>
      <c r="L568" t="s">
        <v>193</v>
      </c>
      <c r="M568" t="s">
        <v>193</v>
      </c>
      <c r="N568" t="s">
        <v>193</v>
      </c>
      <c r="O568" t="s">
        <v>193</v>
      </c>
      <c r="P568" t="s">
        <v>193</v>
      </c>
    </row>
    <row r="569" spans="1:16" x14ac:dyDescent="0.35">
      <c r="A569">
        <v>-12.542636091192078</v>
      </c>
      <c r="B569" t="s">
        <v>193</v>
      </c>
      <c r="C569" t="s">
        <v>193</v>
      </c>
      <c r="D569" t="s">
        <v>193</v>
      </c>
      <c r="E569" t="s">
        <v>193</v>
      </c>
      <c r="F569" t="s">
        <v>193</v>
      </c>
      <c r="G569" t="s">
        <v>193</v>
      </c>
      <c r="H569" t="s">
        <v>193</v>
      </c>
      <c r="I569" t="s">
        <v>193</v>
      </c>
      <c r="J569" t="s">
        <v>193</v>
      </c>
      <c r="K569" t="s">
        <v>193</v>
      </c>
      <c r="L569" t="s">
        <v>193</v>
      </c>
      <c r="M569" t="s">
        <v>193</v>
      </c>
      <c r="N569" t="s">
        <v>193</v>
      </c>
      <c r="O569" t="s">
        <v>193</v>
      </c>
      <c r="P569" t="s">
        <v>193</v>
      </c>
    </row>
    <row r="570" spans="1:16" x14ac:dyDescent="0.35">
      <c r="A570">
        <v>32.036358993679293</v>
      </c>
      <c r="B570" t="s">
        <v>193</v>
      </c>
      <c r="C570" t="s">
        <v>193</v>
      </c>
      <c r="D570" t="s">
        <v>193</v>
      </c>
      <c r="E570" t="s">
        <v>193</v>
      </c>
      <c r="F570" t="s">
        <v>193</v>
      </c>
      <c r="G570" t="s">
        <v>193</v>
      </c>
      <c r="H570" t="s">
        <v>193</v>
      </c>
      <c r="I570" t="s">
        <v>193</v>
      </c>
      <c r="J570" t="s">
        <v>193</v>
      </c>
      <c r="K570" t="s">
        <v>193</v>
      </c>
      <c r="L570" t="s">
        <v>193</v>
      </c>
      <c r="M570" t="s">
        <v>193</v>
      </c>
      <c r="N570" t="s">
        <v>193</v>
      </c>
      <c r="O570" t="s">
        <v>193</v>
      </c>
      <c r="P570" t="s">
        <v>193</v>
      </c>
    </row>
    <row r="571" spans="1:16" x14ac:dyDescent="0.35">
      <c r="A571">
        <v>6</v>
      </c>
      <c r="B571" t="s">
        <v>193</v>
      </c>
      <c r="C571" t="s">
        <v>193</v>
      </c>
      <c r="D571" t="s">
        <v>193</v>
      </c>
      <c r="E571" t="s">
        <v>193</v>
      </c>
      <c r="F571" t="s">
        <v>193</v>
      </c>
      <c r="G571" t="s">
        <v>193</v>
      </c>
      <c r="H571" t="s">
        <v>193</v>
      </c>
      <c r="I571" t="s">
        <v>193</v>
      </c>
      <c r="J571" t="s">
        <v>193</v>
      </c>
      <c r="K571" t="s">
        <v>193</v>
      </c>
      <c r="L571" t="s">
        <v>193</v>
      </c>
      <c r="M571" t="s">
        <v>193</v>
      </c>
      <c r="N571" t="s">
        <v>193</v>
      </c>
      <c r="O571" t="s">
        <v>193</v>
      </c>
      <c r="P571" t="s">
        <v>193</v>
      </c>
    </row>
    <row r="572" spans="1:16" x14ac:dyDescent="0.35">
      <c r="A572">
        <v>6</v>
      </c>
      <c r="B572" t="s">
        <v>193</v>
      </c>
      <c r="C572" t="s">
        <v>193</v>
      </c>
      <c r="D572" t="s">
        <v>193</v>
      </c>
      <c r="E572" t="s">
        <v>193</v>
      </c>
      <c r="F572" t="s">
        <v>193</v>
      </c>
      <c r="G572" t="s">
        <v>193</v>
      </c>
      <c r="H572" t="s">
        <v>193</v>
      </c>
      <c r="I572" t="s">
        <v>193</v>
      </c>
      <c r="J572" t="s">
        <v>193</v>
      </c>
      <c r="K572" t="s">
        <v>193</v>
      </c>
      <c r="L572" t="s">
        <v>193</v>
      </c>
      <c r="M572" t="s">
        <v>193</v>
      </c>
      <c r="N572" t="s">
        <v>193</v>
      </c>
      <c r="O572" t="s">
        <v>193</v>
      </c>
      <c r="P572" t="s">
        <v>193</v>
      </c>
    </row>
    <row r="573" spans="1:16" x14ac:dyDescent="0.35">
      <c r="A573">
        <v>-3.190705820023608</v>
      </c>
      <c r="B573" t="s">
        <v>193</v>
      </c>
      <c r="C573" t="s">
        <v>193</v>
      </c>
      <c r="D573" t="s">
        <v>193</v>
      </c>
      <c r="E573" t="s">
        <v>193</v>
      </c>
      <c r="F573" t="s">
        <v>193</v>
      </c>
      <c r="G573" t="s">
        <v>193</v>
      </c>
      <c r="H573" t="s">
        <v>193</v>
      </c>
      <c r="I573" t="s">
        <v>193</v>
      </c>
      <c r="J573" t="s">
        <v>193</v>
      </c>
      <c r="K573" t="s">
        <v>193</v>
      </c>
      <c r="L573" t="s">
        <v>193</v>
      </c>
      <c r="M573" t="s">
        <v>193</v>
      </c>
      <c r="N573" t="s">
        <v>193</v>
      </c>
      <c r="O573" t="s">
        <v>193</v>
      </c>
      <c r="P573" t="s">
        <v>193</v>
      </c>
    </row>
    <row r="574" spans="1:16" x14ac:dyDescent="0.35">
      <c r="A574">
        <v>13.942209286008127</v>
      </c>
      <c r="B574" t="s">
        <v>193</v>
      </c>
      <c r="C574" t="s">
        <v>193</v>
      </c>
      <c r="D574" t="s">
        <v>193</v>
      </c>
      <c r="E574" t="s">
        <v>193</v>
      </c>
      <c r="F574" t="s">
        <v>193</v>
      </c>
      <c r="G574" t="s">
        <v>193</v>
      </c>
      <c r="H574" t="s">
        <v>193</v>
      </c>
      <c r="I574" t="s">
        <v>193</v>
      </c>
      <c r="J574" t="s">
        <v>193</v>
      </c>
      <c r="K574" t="s">
        <v>193</v>
      </c>
      <c r="L574" t="s">
        <v>193</v>
      </c>
      <c r="M574" t="s">
        <v>193</v>
      </c>
      <c r="N574" t="s">
        <v>193</v>
      </c>
      <c r="O574" t="s">
        <v>193</v>
      </c>
      <c r="P574" t="s">
        <v>193</v>
      </c>
    </row>
    <row r="575" spans="1:16" x14ac:dyDescent="0.35">
      <c r="A575">
        <v>5.5034847198526506</v>
      </c>
      <c r="B575" t="s">
        <v>193</v>
      </c>
      <c r="C575" t="s">
        <v>193</v>
      </c>
      <c r="D575" t="s">
        <v>193</v>
      </c>
      <c r="E575" t="s">
        <v>193</v>
      </c>
      <c r="F575" t="s">
        <v>193</v>
      </c>
      <c r="G575" t="s">
        <v>193</v>
      </c>
      <c r="H575" t="s">
        <v>193</v>
      </c>
      <c r="I575" t="s">
        <v>193</v>
      </c>
      <c r="J575" t="s">
        <v>193</v>
      </c>
      <c r="K575" t="s">
        <v>193</v>
      </c>
      <c r="L575" t="s">
        <v>193</v>
      </c>
      <c r="M575" t="s">
        <v>193</v>
      </c>
      <c r="N575" t="s">
        <v>193</v>
      </c>
      <c r="O575" t="s">
        <v>193</v>
      </c>
      <c r="P575" t="s">
        <v>193</v>
      </c>
    </row>
    <row r="576" spans="1:16" x14ac:dyDescent="0.35">
      <c r="A576">
        <v>13.112745098039232</v>
      </c>
      <c r="B576" t="s">
        <v>193</v>
      </c>
      <c r="C576" t="s">
        <v>193</v>
      </c>
      <c r="D576" t="s">
        <v>193</v>
      </c>
      <c r="E576" t="s">
        <v>193</v>
      </c>
      <c r="F576" t="s">
        <v>193</v>
      </c>
      <c r="G576" t="s">
        <v>193</v>
      </c>
      <c r="H576" t="s">
        <v>193</v>
      </c>
      <c r="I576" t="s">
        <v>193</v>
      </c>
      <c r="J576" t="s">
        <v>193</v>
      </c>
      <c r="K576" t="s">
        <v>193</v>
      </c>
      <c r="L576" t="s">
        <v>193</v>
      </c>
      <c r="M576" t="s">
        <v>193</v>
      </c>
      <c r="N576" t="s">
        <v>193</v>
      </c>
      <c r="O576" t="s">
        <v>193</v>
      </c>
      <c r="P576" t="s">
        <v>193</v>
      </c>
    </row>
    <row r="577" spans="1:16" x14ac:dyDescent="0.35">
      <c r="A577">
        <v>0.49019607843137553</v>
      </c>
      <c r="B577" t="s">
        <v>193</v>
      </c>
      <c r="C577" t="s">
        <v>193</v>
      </c>
      <c r="D577" t="s">
        <v>193</v>
      </c>
      <c r="E577" t="s">
        <v>193</v>
      </c>
      <c r="F577" t="s">
        <v>193</v>
      </c>
      <c r="G577" t="s">
        <v>193</v>
      </c>
      <c r="H577" t="s">
        <v>193</v>
      </c>
      <c r="I577" t="s">
        <v>193</v>
      </c>
      <c r="J577" t="s">
        <v>193</v>
      </c>
      <c r="K577" t="s">
        <v>193</v>
      </c>
      <c r="L577" t="s">
        <v>193</v>
      </c>
      <c r="M577" t="s">
        <v>193</v>
      </c>
      <c r="N577" t="s">
        <v>193</v>
      </c>
      <c r="O577" t="s">
        <v>193</v>
      </c>
      <c r="P577" t="s">
        <v>193</v>
      </c>
    </row>
    <row r="578" spans="1:16" x14ac:dyDescent="0.35">
      <c r="A578">
        <v>1.470588235294126</v>
      </c>
      <c r="B578" t="s">
        <v>193</v>
      </c>
      <c r="C578" t="s">
        <v>193</v>
      </c>
      <c r="D578" t="s">
        <v>193</v>
      </c>
      <c r="E578" t="s">
        <v>193</v>
      </c>
      <c r="F578" t="s">
        <v>193</v>
      </c>
      <c r="G578" t="s">
        <v>193</v>
      </c>
      <c r="H578" t="s">
        <v>193</v>
      </c>
      <c r="I578" t="s">
        <v>193</v>
      </c>
      <c r="J578" t="s">
        <v>193</v>
      </c>
      <c r="K578" t="s">
        <v>193</v>
      </c>
      <c r="L578" t="s">
        <v>193</v>
      </c>
      <c r="M578" t="s">
        <v>193</v>
      </c>
      <c r="N578" t="s">
        <v>193</v>
      </c>
      <c r="O578" t="s">
        <v>193</v>
      </c>
      <c r="P578" t="s">
        <v>193</v>
      </c>
    </row>
    <row r="579" spans="1:16" x14ac:dyDescent="0.35">
      <c r="A579">
        <v>-13.112745098039239</v>
      </c>
      <c r="B579" t="s">
        <v>193</v>
      </c>
      <c r="C579" t="s">
        <v>193</v>
      </c>
      <c r="D579" t="s">
        <v>193</v>
      </c>
      <c r="E579" t="s">
        <v>193</v>
      </c>
      <c r="F579" t="s">
        <v>193</v>
      </c>
      <c r="G579" t="s">
        <v>193</v>
      </c>
      <c r="H579" t="s">
        <v>193</v>
      </c>
      <c r="I579" t="s">
        <v>193</v>
      </c>
      <c r="J579" t="s">
        <v>193</v>
      </c>
      <c r="K579" t="s">
        <v>193</v>
      </c>
      <c r="L579" t="s">
        <v>193</v>
      </c>
      <c r="M579" t="s">
        <v>193</v>
      </c>
      <c r="N579" t="s">
        <v>193</v>
      </c>
      <c r="O579" t="s">
        <v>193</v>
      </c>
      <c r="P579" t="s">
        <v>193</v>
      </c>
    </row>
    <row r="580" spans="1:16" x14ac:dyDescent="0.35">
      <c r="A580">
        <v>-60.677966101694928</v>
      </c>
      <c r="B580" t="s">
        <v>193</v>
      </c>
      <c r="C580" t="s">
        <v>193</v>
      </c>
      <c r="D580" t="s">
        <v>193</v>
      </c>
      <c r="E580" t="s">
        <v>193</v>
      </c>
      <c r="F580" t="s">
        <v>193</v>
      </c>
      <c r="G580" t="s">
        <v>193</v>
      </c>
      <c r="H580" t="s">
        <v>193</v>
      </c>
      <c r="I580" t="s">
        <v>193</v>
      </c>
      <c r="J580" t="s">
        <v>193</v>
      </c>
      <c r="K580" t="s">
        <v>193</v>
      </c>
      <c r="L580" t="s">
        <v>193</v>
      </c>
      <c r="M580" t="s">
        <v>193</v>
      </c>
      <c r="N580" t="s">
        <v>193</v>
      </c>
      <c r="O580" t="s">
        <v>193</v>
      </c>
      <c r="P580" t="s">
        <v>193</v>
      </c>
    </row>
    <row r="581" spans="1:16" x14ac:dyDescent="0.35">
      <c r="A581">
        <v>-24.573055028462989</v>
      </c>
      <c r="B581" t="s">
        <v>193</v>
      </c>
      <c r="C581" t="s">
        <v>193</v>
      </c>
      <c r="D581" t="s">
        <v>193</v>
      </c>
      <c r="E581" t="s">
        <v>193</v>
      </c>
      <c r="F581" t="s">
        <v>193</v>
      </c>
      <c r="G581" t="s">
        <v>193</v>
      </c>
      <c r="H581" t="s">
        <v>193</v>
      </c>
      <c r="I581" t="s">
        <v>193</v>
      </c>
      <c r="J581" t="s">
        <v>193</v>
      </c>
      <c r="K581" t="s">
        <v>193</v>
      </c>
      <c r="L581" t="s">
        <v>193</v>
      </c>
      <c r="M581" t="s">
        <v>193</v>
      </c>
      <c r="N581" t="s">
        <v>193</v>
      </c>
      <c r="O581" t="s">
        <v>193</v>
      </c>
      <c r="P581" t="s">
        <v>193</v>
      </c>
    </row>
    <row r="582" spans="1:16" x14ac:dyDescent="0.35">
      <c r="A582">
        <v>-25.042881646655228</v>
      </c>
      <c r="B582" t="s">
        <v>193</v>
      </c>
      <c r="C582" t="s">
        <v>193</v>
      </c>
      <c r="D582" t="s">
        <v>193</v>
      </c>
      <c r="E582" t="s">
        <v>193</v>
      </c>
      <c r="F582" t="s">
        <v>193</v>
      </c>
      <c r="G582" t="s">
        <v>193</v>
      </c>
      <c r="H582" t="s">
        <v>193</v>
      </c>
      <c r="I582" t="s">
        <v>193</v>
      </c>
      <c r="J582" t="s">
        <v>193</v>
      </c>
      <c r="K582" t="s">
        <v>193</v>
      </c>
      <c r="L582" t="s">
        <v>193</v>
      </c>
      <c r="M582" t="s">
        <v>193</v>
      </c>
      <c r="N582" t="s">
        <v>193</v>
      </c>
      <c r="O582" t="s">
        <v>193</v>
      </c>
      <c r="P582" t="s">
        <v>193</v>
      </c>
    </row>
    <row r="583" spans="1:16" x14ac:dyDescent="0.35">
      <c r="A583">
        <v>-14.067796610169491</v>
      </c>
      <c r="B583" t="s">
        <v>193</v>
      </c>
      <c r="C583" t="s">
        <v>193</v>
      </c>
      <c r="D583" t="s">
        <v>193</v>
      </c>
      <c r="E583" t="s">
        <v>193</v>
      </c>
      <c r="F583" t="s">
        <v>193</v>
      </c>
      <c r="G583" t="s">
        <v>193</v>
      </c>
      <c r="H583" t="s">
        <v>193</v>
      </c>
      <c r="I583" t="s">
        <v>193</v>
      </c>
      <c r="J583" t="s">
        <v>193</v>
      </c>
      <c r="K583" t="s">
        <v>193</v>
      </c>
      <c r="L583" t="s">
        <v>193</v>
      </c>
      <c r="M583" t="s">
        <v>193</v>
      </c>
      <c r="N583" t="s">
        <v>193</v>
      </c>
      <c r="O583" t="s">
        <v>193</v>
      </c>
      <c r="P583" t="s">
        <v>193</v>
      </c>
    </row>
    <row r="584" spans="1:16" x14ac:dyDescent="0.35">
      <c r="A584">
        <v>-7.3055028462998068</v>
      </c>
      <c r="B584" t="s">
        <v>193</v>
      </c>
      <c r="C584" t="s">
        <v>193</v>
      </c>
      <c r="D584" t="s">
        <v>193</v>
      </c>
      <c r="E584" t="s">
        <v>193</v>
      </c>
      <c r="F584" t="s">
        <v>193</v>
      </c>
      <c r="G584" t="s">
        <v>193</v>
      </c>
      <c r="H584" t="s">
        <v>193</v>
      </c>
      <c r="I584" t="s">
        <v>193</v>
      </c>
      <c r="J584" t="s">
        <v>193</v>
      </c>
      <c r="K584" t="s">
        <v>193</v>
      </c>
      <c r="L584" t="s">
        <v>193</v>
      </c>
      <c r="M584" t="s">
        <v>193</v>
      </c>
      <c r="N584" t="s">
        <v>193</v>
      </c>
      <c r="O584" t="s">
        <v>193</v>
      </c>
      <c r="P584" t="s">
        <v>193</v>
      </c>
    </row>
    <row r="585" spans="1:16" x14ac:dyDescent="0.35">
      <c r="A585">
        <v>-12.435677530017147</v>
      </c>
      <c r="B585" t="s">
        <v>193</v>
      </c>
      <c r="C585" t="s">
        <v>193</v>
      </c>
      <c r="D585" t="s">
        <v>193</v>
      </c>
      <c r="E585" t="s">
        <v>193</v>
      </c>
      <c r="F585" t="s">
        <v>193</v>
      </c>
      <c r="G585" t="s">
        <v>193</v>
      </c>
      <c r="H585" t="s">
        <v>193</v>
      </c>
      <c r="I585" t="s">
        <v>193</v>
      </c>
      <c r="J585" t="s">
        <v>193</v>
      </c>
      <c r="K585" t="s">
        <v>193</v>
      </c>
      <c r="L585" t="s">
        <v>193</v>
      </c>
      <c r="M585" t="s">
        <v>193</v>
      </c>
      <c r="N585" t="s">
        <v>193</v>
      </c>
      <c r="O585" t="s">
        <v>193</v>
      </c>
      <c r="P585" t="s">
        <v>193</v>
      </c>
    </row>
    <row r="586" spans="1:16" x14ac:dyDescent="0.35">
      <c r="A586">
        <v>65.593220338983045</v>
      </c>
      <c r="B586" t="s">
        <v>193</v>
      </c>
      <c r="C586" t="s">
        <v>193</v>
      </c>
      <c r="D586" t="s">
        <v>193</v>
      </c>
      <c r="E586" t="s">
        <v>193</v>
      </c>
      <c r="F586" t="s">
        <v>193</v>
      </c>
      <c r="G586" t="s">
        <v>193</v>
      </c>
      <c r="H586" t="s">
        <v>193</v>
      </c>
      <c r="I586" t="s">
        <v>193</v>
      </c>
      <c r="J586" t="s">
        <v>193</v>
      </c>
      <c r="K586" t="s">
        <v>193</v>
      </c>
      <c r="L586" t="s">
        <v>193</v>
      </c>
      <c r="M586" t="s">
        <v>193</v>
      </c>
      <c r="N586" t="s">
        <v>193</v>
      </c>
      <c r="O586" t="s">
        <v>193</v>
      </c>
      <c r="P586" t="s">
        <v>193</v>
      </c>
    </row>
    <row r="587" spans="1:16" x14ac:dyDescent="0.35">
      <c r="A587">
        <v>12.049335863377623</v>
      </c>
      <c r="B587" t="s">
        <v>193</v>
      </c>
      <c r="C587" t="s">
        <v>193</v>
      </c>
      <c r="D587" t="s">
        <v>193</v>
      </c>
      <c r="E587" t="s">
        <v>193</v>
      </c>
      <c r="F587" t="s">
        <v>193</v>
      </c>
      <c r="G587" t="s">
        <v>193</v>
      </c>
      <c r="H587" t="s">
        <v>193</v>
      </c>
      <c r="I587" t="s">
        <v>193</v>
      </c>
      <c r="J587" t="s">
        <v>193</v>
      </c>
      <c r="K587" t="s">
        <v>193</v>
      </c>
      <c r="L587" t="s">
        <v>193</v>
      </c>
      <c r="M587" t="s">
        <v>193</v>
      </c>
      <c r="N587" t="s">
        <v>193</v>
      </c>
      <c r="O587" t="s">
        <v>193</v>
      </c>
      <c r="P587" t="s">
        <v>193</v>
      </c>
    </row>
    <row r="588" spans="1:16" x14ac:dyDescent="0.35">
      <c r="A588">
        <v>3.0017152658662063</v>
      </c>
      <c r="B588" t="s">
        <v>193</v>
      </c>
      <c r="C588" t="s">
        <v>193</v>
      </c>
      <c r="D588" t="s">
        <v>193</v>
      </c>
      <c r="E588" t="s">
        <v>193</v>
      </c>
      <c r="F588" t="s">
        <v>193</v>
      </c>
      <c r="G588" t="s">
        <v>193</v>
      </c>
      <c r="H588" t="s">
        <v>193</v>
      </c>
      <c r="I588" t="s">
        <v>193</v>
      </c>
      <c r="J588" t="s">
        <v>193</v>
      </c>
      <c r="K588" t="s">
        <v>193</v>
      </c>
      <c r="L588" t="s">
        <v>193</v>
      </c>
      <c r="M588" t="s">
        <v>193</v>
      </c>
      <c r="N588" t="s">
        <v>193</v>
      </c>
      <c r="O588" t="s">
        <v>193</v>
      </c>
      <c r="P588" t="s">
        <v>193</v>
      </c>
    </row>
    <row r="589" spans="1:16" x14ac:dyDescent="0.35">
      <c r="A589">
        <v>88.813559322033896</v>
      </c>
      <c r="B589" t="s">
        <v>193</v>
      </c>
      <c r="C589" t="s">
        <v>193</v>
      </c>
      <c r="D589" t="s">
        <v>193</v>
      </c>
      <c r="E589" t="s">
        <v>193</v>
      </c>
      <c r="F589" t="s">
        <v>193</v>
      </c>
      <c r="G589" t="s">
        <v>193</v>
      </c>
      <c r="H589" t="s">
        <v>193</v>
      </c>
      <c r="I589" t="s">
        <v>193</v>
      </c>
      <c r="J589" t="s">
        <v>193</v>
      </c>
      <c r="K589" t="s">
        <v>193</v>
      </c>
      <c r="L589" t="s">
        <v>193</v>
      </c>
      <c r="M589" t="s">
        <v>193</v>
      </c>
      <c r="N589" t="s">
        <v>193</v>
      </c>
      <c r="O589" t="s">
        <v>193</v>
      </c>
      <c r="P589" t="s">
        <v>193</v>
      </c>
    </row>
    <row r="590" spans="1:16" x14ac:dyDescent="0.35">
      <c r="A590">
        <v>14.61100569259963</v>
      </c>
      <c r="B590" t="s">
        <v>193</v>
      </c>
      <c r="C590" t="s">
        <v>193</v>
      </c>
      <c r="D590" t="s">
        <v>193</v>
      </c>
      <c r="E590" t="s">
        <v>193</v>
      </c>
      <c r="F590" t="s">
        <v>193</v>
      </c>
      <c r="G590" t="s">
        <v>193</v>
      </c>
      <c r="H590" t="s">
        <v>193</v>
      </c>
      <c r="I590" t="s">
        <v>193</v>
      </c>
      <c r="J590" t="s">
        <v>193</v>
      </c>
      <c r="K590" t="s">
        <v>193</v>
      </c>
      <c r="L590" t="s">
        <v>193</v>
      </c>
      <c r="M590" t="s">
        <v>193</v>
      </c>
      <c r="N590" t="s">
        <v>193</v>
      </c>
      <c r="O590" t="s">
        <v>193</v>
      </c>
      <c r="P590" t="s">
        <v>193</v>
      </c>
    </row>
    <row r="591" spans="1:16" x14ac:dyDescent="0.35">
      <c r="A591">
        <v>3.6020583190394508</v>
      </c>
      <c r="B591" t="s">
        <v>193</v>
      </c>
      <c r="C591" t="s">
        <v>193</v>
      </c>
      <c r="D591" t="s">
        <v>193</v>
      </c>
      <c r="E591" t="s">
        <v>193</v>
      </c>
      <c r="F591" t="s">
        <v>193</v>
      </c>
      <c r="G591" t="s">
        <v>193</v>
      </c>
      <c r="H591" t="s">
        <v>193</v>
      </c>
      <c r="I591" t="s">
        <v>193</v>
      </c>
      <c r="J591" t="s">
        <v>193</v>
      </c>
      <c r="K591" t="s">
        <v>193</v>
      </c>
      <c r="L591" t="s">
        <v>193</v>
      </c>
      <c r="M591" t="s">
        <v>193</v>
      </c>
      <c r="N591" t="s">
        <v>193</v>
      </c>
      <c r="O591" t="s">
        <v>193</v>
      </c>
      <c r="P591" t="s">
        <v>193</v>
      </c>
    </row>
    <row r="592" spans="1:16" x14ac:dyDescent="0.35">
      <c r="A592">
        <v>-15.932203389830516</v>
      </c>
      <c r="B592" t="s">
        <v>193</v>
      </c>
      <c r="C592" t="s">
        <v>193</v>
      </c>
      <c r="D592" t="s">
        <v>193</v>
      </c>
      <c r="E592" t="s">
        <v>193</v>
      </c>
      <c r="F592" t="s">
        <v>193</v>
      </c>
      <c r="G592" t="s">
        <v>193</v>
      </c>
      <c r="H592" t="s">
        <v>193</v>
      </c>
      <c r="I592" t="s">
        <v>193</v>
      </c>
      <c r="J592" t="s">
        <v>193</v>
      </c>
      <c r="K592" t="s">
        <v>193</v>
      </c>
      <c r="L592" t="s">
        <v>193</v>
      </c>
      <c r="M592" t="s">
        <v>193</v>
      </c>
      <c r="N592" t="s">
        <v>193</v>
      </c>
      <c r="O592" t="s">
        <v>193</v>
      </c>
      <c r="P592" t="s">
        <v>193</v>
      </c>
    </row>
    <row r="593" spans="1:16" x14ac:dyDescent="0.35">
      <c r="A593">
        <v>10.436432637571173</v>
      </c>
      <c r="B593" t="s">
        <v>193</v>
      </c>
      <c r="C593" t="s">
        <v>193</v>
      </c>
      <c r="D593" t="s">
        <v>193</v>
      </c>
      <c r="E593" t="s">
        <v>193</v>
      </c>
      <c r="F593" t="s">
        <v>193</v>
      </c>
      <c r="G593" t="s">
        <v>193</v>
      </c>
      <c r="H593" t="s">
        <v>193</v>
      </c>
      <c r="I593" t="s">
        <v>193</v>
      </c>
      <c r="J593" t="s">
        <v>193</v>
      </c>
      <c r="K593" t="s">
        <v>193</v>
      </c>
      <c r="L593" t="s">
        <v>193</v>
      </c>
      <c r="M593" t="s">
        <v>193</v>
      </c>
      <c r="N593" t="s">
        <v>193</v>
      </c>
      <c r="O593" t="s">
        <v>193</v>
      </c>
      <c r="P593" t="s">
        <v>193</v>
      </c>
    </row>
    <row r="594" spans="1:16" x14ac:dyDescent="0.35">
      <c r="A594">
        <v>4.4596912521440792</v>
      </c>
      <c r="B594" t="s">
        <v>193</v>
      </c>
      <c r="C594" t="s">
        <v>193</v>
      </c>
      <c r="D594" t="s">
        <v>193</v>
      </c>
      <c r="E594" t="s">
        <v>193</v>
      </c>
      <c r="F594" t="s">
        <v>193</v>
      </c>
      <c r="G594" t="s">
        <v>193</v>
      </c>
      <c r="H594" t="s">
        <v>193</v>
      </c>
      <c r="I594" t="s">
        <v>193</v>
      </c>
      <c r="J594" t="s">
        <v>193</v>
      </c>
      <c r="K594" t="s">
        <v>193</v>
      </c>
      <c r="L594" t="s">
        <v>193</v>
      </c>
      <c r="M594" t="s">
        <v>193</v>
      </c>
      <c r="N594" t="s">
        <v>193</v>
      </c>
      <c r="O594" t="s">
        <v>193</v>
      </c>
      <c r="P594" t="s">
        <v>193</v>
      </c>
    </row>
    <row r="595" spans="1:16" x14ac:dyDescent="0.35">
      <c r="A595">
        <v>7.5</v>
      </c>
      <c r="B595" t="s">
        <v>193</v>
      </c>
      <c r="C595" t="s">
        <v>193</v>
      </c>
      <c r="D595" t="s">
        <v>193</v>
      </c>
      <c r="E595" t="s">
        <v>193</v>
      </c>
      <c r="F595" t="s">
        <v>193</v>
      </c>
      <c r="G595" t="s">
        <v>193</v>
      </c>
      <c r="H595" t="s">
        <v>193</v>
      </c>
      <c r="I595" t="s">
        <v>193</v>
      </c>
      <c r="J595" t="s">
        <v>193</v>
      </c>
      <c r="K595" t="s">
        <v>193</v>
      </c>
      <c r="L595" t="s">
        <v>193</v>
      </c>
      <c r="M595" t="s">
        <v>193</v>
      </c>
      <c r="N595" t="s">
        <v>193</v>
      </c>
      <c r="O595" t="s">
        <v>193</v>
      </c>
      <c r="P595" t="s">
        <v>193</v>
      </c>
    </row>
    <row r="596" spans="1:16" x14ac:dyDescent="0.35">
      <c r="A596">
        <v>7.5</v>
      </c>
      <c r="B596" t="s">
        <v>193</v>
      </c>
      <c r="C596" t="s">
        <v>193</v>
      </c>
      <c r="D596" t="s">
        <v>193</v>
      </c>
      <c r="E596" t="s">
        <v>193</v>
      </c>
      <c r="F596" t="s">
        <v>193</v>
      </c>
      <c r="G596" t="s">
        <v>193</v>
      </c>
      <c r="H596" t="s">
        <v>193</v>
      </c>
      <c r="I596" t="s">
        <v>193</v>
      </c>
      <c r="J596" t="s">
        <v>193</v>
      </c>
      <c r="K596" t="s">
        <v>193</v>
      </c>
      <c r="L596" t="s">
        <v>193</v>
      </c>
      <c r="M596" t="s">
        <v>193</v>
      </c>
      <c r="N596" t="s">
        <v>193</v>
      </c>
      <c r="O596" t="s">
        <v>193</v>
      </c>
      <c r="P596" t="s">
        <v>193</v>
      </c>
    </row>
    <row r="597" spans="1:16" x14ac:dyDescent="0.35">
      <c r="A597">
        <v>11.5</v>
      </c>
      <c r="B597" t="s">
        <v>193</v>
      </c>
      <c r="C597" t="s">
        <v>193</v>
      </c>
      <c r="D597" t="s">
        <v>193</v>
      </c>
      <c r="E597" t="s">
        <v>193</v>
      </c>
      <c r="F597" t="s">
        <v>193</v>
      </c>
      <c r="G597" t="s">
        <v>193</v>
      </c>
      <c r="H597" t="s">
        <v>193</v>
      </c>
      <c r="I597" t="s">
        <v>193</v>
      </c>
      <c r="J597" t="s">
        <v>193</v>
      </c>
      <c r="K597" t="s">
        <v>193</v>
      </c>
      <c r="L597" t="s">
        <v>193</v>
      </c>
      <c r="M597" t="s">
        <v>193</v>
      </c>
      <c r="N597" t="s">
        <v>193</v>
      </c>
      <c r="O597" t="s">
        <v>193</v>
      </c>
      <c r="P597" t="s">
        <v>193</v>
      </c>
    </row>
    <row r="598" spans="1:16" x14ac:dyDescent="0.35">
      <c r="A598">
        <v>12.5</v>
      </c>
      <c r="B598" t="s">
        <v>193</v>
      </c>
      <c r="C598" t="s">
        <v>193</v>
      </c>
      <c r="D598" t="s">
        <v>193</v>
      </c>
      <c r="E598" t="s">
        <v>193</v>
      </c>
      <c r="F598" t="s">
        <v>193</v>
      </c>
      <c r="G598" t="s">
        <v>193</v>
      </c>
      <c r="H598" t="s">
        <v>193</v>
      </c>
      <c r="I598" t="s">
        <v>193</v>
      </c>
      <c r="J598" t="s">
        <v>193</v>
      </c>
      <c r="K598" t="s">
        <v>193</v>
      </c>
      <c r="L598" t="s">
        <v>193</v>
      </c>
      <c r="M598" t="s">
        <v>193</v>
      </c>
      <c r="N598" t="s">
        <v>193</v>
      </c>
      <c r="O598" t="s">
        <v>193</v>
      </c>
      <c r="P598" t="s">
        <v>193</v>
      </c>
    </row>
    <row r="599" spans="1:16" x14ac:dyDescent="0.35">
      <c r="A599">
        <v>68.715888485400995</v>
      </c>
      <c r="B599" t="s">
        <v>193</v>
      </c>
      <c r="C599" t="s">
        <v>193</v>
      </c>
      <c r="D599" t="s">
        <v>193</v>
      </c>
      <c r="E599" t="s">
        <v>193</v>
      </c>
      <c r="F599" t="s">
        <v>193</v>
      </c>
      <c r="G599" t="s">
        <v>193</v>
      </c>
      <c r="H599" t="s">
        <v>193</v>
      </c>
      <c r="I599" t="s">
        <v>193</v>
      </c>
      <c r="J599" t="s">
        <v>193</v>
      </c>
      <c r="K599" t="s">
        <v>193</v>
      </c>
      <c r="L599" t="s">
        <v>193</v>
      </c>
      <c r="M599" t="s">
        <v>193</v>
      </c>
      <c r="N599" t="s">
        <v>193</v>
      </c>
      <c r="O599" t="s">
        <v>193</v>
      </c>
      <c r="P599" t="s">
        <v>193</v>
      </c>
    </row>
    <row r="600" spans="1:16" x14ac:dyDescent="0.35">
      <c r="A600">
        <v>-21.549078292696809</v>
      </c>
      <c r="B600" t="s">
        <v>193</v>
      </c>
      <c r="C600" t="s">
        <v>193</v>
      </c>
      <c r="D600" t="s">
        <v>193</v>
      </c>
      <c r="E600" t="s">
        <v>193</v>
      </c>
      <c r="F600" t="s">
        <v>193</v>
      </c>
      <c r="G600" t="s">
        <v>193</v>
      </c>
      <c r="H600" t="s">
        <v>193</v>
      </c>
      <c r="I600" t="s">
        <v>193</v>
      </c>
      <c r="J600" t="s">
        <v>193</v>
      </c>
      <c r="K600" t="s">
        <v>193</v>
      </c>
      <c r="L600" t="s">
        <v>193</v>
      </c>
      <c r="M600" t="s">
        <v>193</v>
      </c>
      <c r="N600" t="s">
        <v>193</v>
      </c>
      <c r="O600" t="s">
        <v>193</v>
      </c>
      <c r="P600" t="s">
        <v>193</v>
      </c>
    </row>
    <row r="601" spans="1:16" x14ac:dyDescent="0.35">
      <c r="A601">
        <v>-1.8977448195665567</v>
      </c>
      <c r="B601" t="s">
        <v>193</v>
      </c>
      <c r="C601" t="s">
        <v>193</v>
      </c>
      <c r="D601" t="s">
        <v>193</v>
      </c>
      <c r="E601" t="s">
        <v>193</v>
      </c>
      <c r="F601" t="s">
        <v>193</v>
      </c>
      <c r="G601" t="s">
        <v>193</v>
      </c>
      <c r="H601" t="s">
        <v>193</v>
      </c>
      <c r="I601" t="s">
        <v>193</v>
      </c>
      <c r="J601" t="s">
        <v>193</v>
      </c>
      <c r="K601" t="s">
        <v>193</v>
      </c>
      <c r="L601" t="s">
        <v>193</v>
      </c>
      <c r="M601" t="s">
        <v>193</v>
      </c>
      <c r="N601" t="s">
        <v>193</v>
      </c>
      <c r="O601" t="s">
        <v>193</v>
      </c>
      <c r="P601" t="s">
        <v>193</v>
      </c>
    </row>
    <row r="602" spans="1:16" x14ac:dyDescent="0.35">
      <c r="A602">
        <v>9.0083306327087644</v>
      </c>
      <c r="B602" t="s">
        <v>193</v>
      </c>
      <c r="C602" t="s">
        <v>193</v>
      </c>
      <c r="D602" t="s">
        <v>193</v>
      </c>
      <c r="E602" t="s">
        <v>193</v>
      </c>
      <c r="F602" t="s">
        <v>193</v>
      </c>
      <c r="G602" t="s">
        <v>193</v>
      </c>
      <c r="H602" t="s">
        <v>193</v>
      </c>
      <c r="I602" t="s">
        <v>193</v>
      </c>
      <c r="J602" t="s">
        <v>193</v>
      </c>
      <c r="K602" t="s">
        <v>193</v>
      </c>
      <c r="L602" t="s">
        <v>193</v>
      </c>
      <c r="M602" t="s">
        <v>193</v>
      </c>
      <c r="N602" t="s">
        <v>193</v>
      </c>
      <c r="O602" t="s">
        <v>193</v>
      </c>
      <c r="P602" t="s">
        <v>193</v>
      </c>
    </row>
    <row r="603" spans="1:16" x14ac:dyDescent="0.35">
      <c r="A603">
        <v>13.417696878257399</v>
      </c>
      <c r="B603" t="s">
        <v>193</v>
      </c>
      <c r="C603" t="s">
        <v>193</v>
      </c>
      <c r="D603" t="s">
        <v>193</v>
      </c>
      <c r="E603" t="s">
        <v>193</v>
      </c>
      <c r="F603" t="s">
        <v>193</v>
      </c>
      <c r="G603" t="s">
        <v>193</v>
      </c>
      <c r="H603" t="s">
        <v>193</v>
      </c>
      <c r="I603" t="s">
        <v>193</v>
      </c>
      <c r="J603" t="s">
        <v>193</v>
      </c>
      <c r="K603" t="s">
        <v>193</v>
      </c>
      <c r="L603" t="s">
        <v>193</v>
      </c>
      <c r="M603" t="s">
        <v>193</v>
      </c>
      <c r="N603" t="s">
        <v>193</v>
      </c>
      <c r="O603" t="s">
        <v>193</v>
      </c>
      <c r="P603" t="s">
        <v>193</v>
      </c>
    </row>
    <row r="604" spans="1:16" x14ac:dyDescent="0.35">
      <c r="A604">
        <v>28.977066931010238</v>
      </c>
      <c r="B604" t="s">
        <v>193</v>
      </c>
      <c r="C604" t="s">
        <v>193</v>
      </c>
      <c r="D604" t="s">
        <v>193</v>
      </c>
      <c r="E604" t="s">
        <v>193</v>
      </c>
      <c r="F604" t="s">
        <v>193</v>
      </c>
      <c r="G604" t="s">
        <v>193</v>
      </c>
      <c r="H604" t="s">
        <v>193</v>
      </c>
      <c r="I604" t="s">
        <v>193</v>
      </c>
      <c r="J604" t="s">
        <v>193</v>
      </c>
      <c r="K604" t="s">
        <v>193</v>
      </c>
      <c r="L604" t="s">
        <v>193</v>
      </c>
      <c r="M604" t="s">
        <v>193</v>
      </c>
      <c r="N604" t="s">
        <v>193</v>
      </c>
      <c r="O604" t="s">
        <v>193</v>
      </c>
      <c r="P604" t="s">
        <v>193</v>
      </c>
    </row>
    <row r="605" spans="1:16" x14ac:dyDescent="0.35">
      <c r="A605">
        <v>47.951034806374416</v>
      </c>
      <c r="B605" t="s">
        <v>193</v>
      </c>
      <c r="C605" t="s">
        <v>193</v>
      </c>
      <c r="D605" t="s">
        <v>193</v>
      </c>
      <c r="E605" t="s">
        <v>193</v>
      </c>
      <c r="F605" t="s">
        <v>193</v>
      </c>
      <c r="G605" t="s">
        <v>193</v>
      </c>
      <c r="H605" t="s">
        <v>193</v>
      </c>
      <c r="I605" t="s">
        <v>193</v>
      </c>
      <c r="J605" t="s">
        <v>193</v>
      </c>
      <c r="K605" t="s">
        <v>193</v>
      </c>
      <c r="L605" t="s">
        <v>193</v>
      </c>
      <c r="M605" t="s">
        <v>193</v>
      </c>
      <c r="N605" t="s">
        <v>193</v>
      </c>
      <c r="O605" t="s">
        <v>193</v>
      </c>
      <c r="P605" t="s">
        <v>193</v>
      </c>
    </row>
    <row r="606" spans="1:16" x14ac:dyDescent="0.35">
      <c r="A606">
        <v>95.928116497140749</v>
      </c>
      <c r="B606" t="s">
        <v>193</v>
      </c>
      <c r="C606" t="s">
        <v>193</v>
      </c>
      <c r="D606" t="s">
        <v>193</v>
      </c>
      <c r="E606" t="s">
        <v>193</v>
      </c>
      <c r="F606" t="s">
        <v>193</v>
      </c>
      <c r="G606" t="s">
        <v>193</v>
      </c>
      <c r="H606" t="s">
        <v>193</v>
      </c>
      <c r="I606" t="s">
        <v>193</v>
      </c>
      <c r="J606" t="s">
        <v>193</v>
      </c>
      <c r="K606" t="s">
        <v>193</v>
      </c>
      <c r="L606" t="s">
        <v>193</v>
      </c>
      <c r="M606" t="s">
        <v>193</v>
      </c>
      <c r="N606" t="s">
        <v>193</v>
      </c>
      <c r="O606" t="s">
        <v>193</v>
      </c>
      <c r="P606" t="s">
        <v>193</v>
      </c>
    </row>
    <row r="607" spans="1:16" x14ac:dyDescent="0.35">
      <c r="A607">
        <v>172.79848171152523</v>
      </c>
      <c r="B607" t="s">
        <v>193</v>
      </c>
      <c r="C607" t="s">
        <v>193</v>
      </c>
      <c r="D607" t="s">
        <v>193</v>
      </c>
      <c r="E607" t="s">
        <v>193</v>
      </c>
      <c r="F607" t="s">
        <v>193</v>
      </c>
      <c r="G607" t="s">
        <v>193</v>
      </c>
      <c r="H607" t="s">
        <v>193</v>
      </c>
      <c r="I607" t="s">
        <v>193</v>
      </c>
      <c r="J607" t="s">
        <v>193</v>
      </c>
      <c r="K607" t="s">
        <v>193</v>
      </c>
      <c r="L607" t="s">
        <v>193</v>
      </c>
      <c r="M607" t="s">
        <v>193</v>
      </c>
      <c r="N607" t="s">
        <v>193</v>
      </c>
      <c r="O607" t="s">
        <v>193</v>
      </c>
      <c r="P607" t="s">
        <v>193</v>
      </c>
    </row>
    <row r="608" spans="1:16" x14ac:dyDescent="0.35">
      <c r="A608">
        <v>21.858276855289787</v>
      </c>
      <c r="B608" t="s">
        <v>193</v>
      </c>
      <c r="C608" t="s">
        <v>193</v>
      </c>
      <c r="D608" t="s">
        <v>193</v>
      </c>
      <c r="E608" t="s">
        <v>193</v>
      </c>
      <c r="F608" t="s">
        <v>193</v>
      </c>
      <c r="G608" t="s">
        <v>193</v>
      </c>
      <c r="H608" t="s">
        <v>193</v>
      </c>
      <c r="I608" t="s">
        <v>193</v>
      </c>
      <c r="J608" t="s">
        <v>193</v>
      </c>
      <c r="K608" t="s">
        <v>193</v>
      </c>
      <c r="L608" t="s">
        <v>193</v>
      </c>
      <c r="M608" t="s">
        <v>193</v>
      </c>
      <c r="N608" t="s">
        <v>193</v>
      </c>
      <c r="O608" t="s">
        <v>193</v>
      </c>
      <c r="P608" t="s">
        <v>193</v>
      </c>
    </row>
    <row r="609" spans="1:16" x14ac:dyDescent="0.35">
      <c r="A609">
        <v>27.158480105863831</v>
      </c>
      <c r="B609" t="s">
        <v>193</v>
      </c>
      <c r="C609" t="s">
        <v>193</v>
      </c>
      <c r="D609" t="s">
        <v>193</v>
      </c>
      <c r="E609" t="s">
        <v>193</v>
      </c>
      <c r="F609" t="s">
        <v>193</v>
      </c>
      <c r="G609" t="s">
        <v>193</v>
      </c>
      <c r="H609" t="s">
        <v>193</v>
      </c>
      <c r="I609" t="s">
        <v>193</v>
      </c>
      <c r="J609" t="s">
        <v>193</v>
      </c>
      <c r="K609" t="s">
        <v>193</v>
      </c>
      <c r="L609" t="s">
        <v>193</v>
      </c>
      <c r="M609" t="s">
        <v>193</v>
      </c>
      <c r="N609" t="s">
        <v>193</v>
      </c>
      <c r="O609" t="s">
        <v>193</v>
      </c>
      <c r="P609" t="s">
        <v>193</v>
      </c>
    </row>
    <row r="610" spans="1:16" x14ac:dyDescent="0.35">
      <c r="A610">
        <v>36.763295171391448</v>
      </c>
      <c r="B610" t="s">
        <v>193</v>
      </c>
      <c r="C610" t="s">
        <v>193</v>
      </c>
      <c r="D610" t="s">
        <v>193</v>
      </c>
      <c r="E610" t="s">
        <v>193</v>
      </c>
      <c r="F610" t="s">
        <v>193</v>
      </c>
      <c r="G610" t="s">
        <v>193</v>
      </c>
      <c r="H610" t="s">
        <v>193</v>
      </c>
      <c r="I610" t="s">
        <v>193</v>
      </c>
      <c r="J610" t="s">
        <v>193</v>
      </c>
      <c r="K610" t="s">
        <v>193</v>
      </c>
      <c r="L610" t="s">
        <v>193</v>
      </c>
      <c r="M610" t="s">
        <v>193</v>
      </c>
      <c r="N610" t="s">
        <v>193</v>
      </c>
      <c r="O610" t="s">
        <v>193</v>
      </c>
      <c r="P610" t="s">
        <v>193</v>
      </c>
    </row>
    <row r="611" spans="1:16" x14ac:dyDescent="0.35">
      <c r="A611">
        <v>112.34064736009474</v>
      </c>
      <c r="B611" t="s">
        <v>193</v>
      </c>
      <c r="C611" t="s">
        <v>193</v>
      </c>
      <c r="D611" t="s">
        <v>193</v>
      </c>
      <c r="E611" t="s">
        <v>193</v>
      </c>
      <c r="F611" t="s">
        <v>193</v>
      </c>
      <c r="G611" t="s">
        <v>193</v>
      </c>
      <c r="H611" t="s">
        <v>193</v>
      </c>
      <c r="I611" t="s">
        <v>193</v>
      </c>
      <c r="J611" t="s">
        <v>193</v>
      </c>
      <c r="K611" t="s">
        <v>193</v>
      </c>
      <c r="L611" t="s">
        <v>193</v>
      </c>
      <c r="M611" t="s">
        <v>193</v>
      </c>
      <c r="N611" t="s">
        <v>193</v>
      </c>
      <c r="O611" t="s">
        <v>193</v>
      </c>
      <c r="P611" t="s">
        <v>193</v>
      </c>
    </row>
    <row r="612" spans="1:16" x14ac:dyDescent="0.35">
      <c r="A612">
        <v>206.65785508282065</v>
      </c>
      <c r="B612" t="s">
        <v>193</v>
      </c>
      <c r="C612" t="s">
        <v>193</v>
      </c>
      <c r="D612" t="s">
        <v>193</v>
      </c>
      <c r="E612" t="s">
        <v>193</v>
      </c>
      <c r="F612" t="s">
        <v>193</v>
      </c>
      <c r="G612" t="s">
        <v>193</v>
      </c>
      <c r="H612" t="s">
        <v>193</v>
      </c>
      <c r="I612" t="s">
        <v>193</v>
      </c>
      <c r="J612" t="s">
        <v>193</v>
      </c>
      <c r="K612" t="s">
        <v>193</v>
      </c>
      <c r="L612" t="s">
        <v>193</v>
      </c>
      <c r="M612" t="s">
        <v>193</v>
      </c>
      <c r="N612" t="s">
        <v>193</v>
      </c>
      <c r="O612" t="s">
        <v>193</v>
      </c>
      <c r="P612" t="s">
        <v>193</v>
      </c>
    </row>
    <row r="613" spans="1:16" x14ac:dyDescent="0.35">
      <c r="A613">
        <v>10</v>
      </c>
      <c r="B613" t="s">
        <v>193</v>
      </c>
      <c r="C613" t="s">
        <v>193</v>
      </c>
      <c r="D613" t="s">
        <v>193</v>
      </c>
      <c r="E613" t="s">
        <v>193</v>
      </c>
      <c r="F613" t="s">
        <v>193</v>
      </c>
      <c r="G613" t="s">
        <v>193</v>
      </c>
      <c r="H613" t="s">
        <v>193</v>
      </c>
      <c r="I613" t="s">
        <v>193</v>
      </c>
      <c r="J613" t="s">
        <v>193</v>
      </c>
      <c r="K613" t="s">
        <v>193</v>
      </c>
      <c r="L613" t="s">
        <v>193</v>
      </c>
      <c r="M613" t="s">
        <v>193</v>
      </c>
      <c r="N613" t="s">
        <v>193</v>
      </c>
      <c r="O613" t="s">
        <v>193</v>
      </c>
      <c r="P613" t="s">
        <v>193</v>
      </c>
    </row>
    <row r="614" spans="1:16" x14ac:dyDescent="0.35">
      <c r="A614">
        <v>15.5</v>
      </c>
      <c r="B614" t="s">
        <v>193</v>
      </c>
      <c r="C614" t="s">
        <v>193</v>
      </c>
      <c r="D614" t="s">
        <v>193</v>
      </c>
      <c r="E614" t="s">
        <v>193</v>
      </c>
      <c r="F614" t="s">
        <v>193</v>
      </c>
      <c r="G614" t="s">
        <v>193</v>
      </c>
      <c r="H614" t="s">
        <v>193</v>
      </c>
      <c r="I614" t="s">
        <v>193</v>
      </c>
      <c r="J614" t="s">
        <v>193</v>
      </c>
      <c r="K614" t="s">
        <v>193</v>
      </c>
      <c r="L614" t="s">
        <v>193</v>
      </c>
      <c r="M614" t="s">
        <v>193</v>
      </c>
      <c r="N614" t="s">
        <v>193</v>
      </c>
      <c r="O614" t="s">
        <v>193</v>
      </c>
      <c r="P614" t="s">
        <v>193</v>
      </c>
    </row>
    <row r="615" spans="1:16" x14ac:dyDescent="0.35">
      <c r="A615">
        <v>15.5</v>
      </c>
      <c r="B615" t="s">
        <v>193</v>
      </c>
      <c r="C615" t="s">
        <v>193</v>
      </c>
      <c r="D615" t="s">
        <v>193</v>
      </c>
      <c r="E615" t="s">
        <v>193</v>
      </c>
      <c r="F615" t="s">
        <v>193</v>
      </c>
      <c r="G615" t="s">
        <v>193</v>
      </c>
      <c r="H615" t="s">
        <v>193</v>
      </c>
      <c r="I615" t="s">
        <v>193</v>
      </c>
      <c r="J615" t="s">
        <v>193</v>
      </c>
      <c r="K615" t="s">
        <v>193</v>
      </c>
      <c r="L615" t="s">
        <v>193</v>
      </c>
      <c r="M615" t="s">
        <v>193</v>
      </c>
      <c r="N615" t="s">
        <v>193</v>
      </c>
      <c r="O615" t="s">
        <v>193</v>
      </c>
      <c r="P615" t="s">
        <v>193</v>
      </c>
    </row>
    <row r="616" spans="1:16" x14ac:dyDescent="0.35">
      <c r="A616">
        <v>23.515867564189467</v>
      </c>
      <c r="B616" t="s">
        <v>193</v>
      </c>
      <c r="C616" t="s">
        <v>193</v>
      </c>
      <c r="D616" t="s">
        <v>193</v>
      </c>
      <c r="E616" t="s">
        <v>193</v>
      </c>
      <c r="F616" t="s">
        <v>193</v>
      </c>
      <c r="G616" t="s">
        <v>193</v>
      </c>
      <c r="H616" t="s">
        <v>193</v>
      </c>
      <c r="I616" t="s">
        <v>193</v>
      </c>
      <c r="J616" t="s">
        <v>193</v>
      </c>
      <c r="K616" t="s">
        <v>193</v>
      </c>
      <c r="L616" t="s">
        <v>193</v>
      </c>
      <c r="M616" t="s">
        <v>193</v>
      </c>
      <c r="N616" t="s">
        <v>193</v>
      </c>
      <c r="O616" t="s">
        <v>193</v>
      </c>
      <c r="P616" t="s">
        <v>193</v>
      </c>
    </row>
    <row r="617" spans="1:16" x14ac:dyDescent="0.35">
      <c r="A617">
        <v>37.262116385015538</v>
      </c>
      <c r="B617" t="s">
        <v>193</v>
      </c>
      <c r="C617" t="s">
        <v>193</v>
      </c>
      <c r="D617" t="s">
        <v>193</v>
      </c>
      <c r="E617" t="s">
        <v>193</v>
      </c>
      <c r="F617" t="s">
        <v>193</v>
      </c>
      <c r="G617" t="s">
        <v>193</v>
      </c>
      <c r="H617" t="s">
        <v>193</v>
      </c>
      <c r="I617" t="s">
        <v>193</v>
      </c>
      <c r="J617" t="s">
        <v>193</v>
      </c>
      <c r="K617" t="s">
        <v>193</v>
      </c>
      <c r="L617" t="s">
        <v>193</v>
      </c>
      <c r="M617" t="s">
        <v>193</v>
      </c>
      <c r="N617" t="s">
        <v>193</v>
      </c>
      <c r="O617" t="s">
        <v>193</v>
      </c>
      <c r="P617" t="s">
        <v>193</v>
      </c>
    </row>
    <row r="618" spans="1:16" x14ac:dyDescent="0.35">
      <c r="A618">
        <v>75.005002000800317</v>
      </c>
      <c r="B618" t="s">
        <v>193</v>
      </c>
      <c r="C618" t="s">
        <v>193</v>
      </c>
      <c r="D618" t="s">
        <v>193</v>
      </c>
      <c r="E618" t="s">
        <v>193</v>
      </c>
      <c r="F618" t="s">
        <v>193</v>
      </c>
      <c r="G618" t="s">
        <v>193</v>
      </c>
      <c r="H618" t="s">
        <v>193</v>
      </c>
      <c r="I618" t="s">
        <v>193</v>
      </c>
      <c r="J618" t="s">
        <v>193</v>
      </c>
      <c r="K618" t="s">
        <v>193</v>
      </c>
      <c r="L618" t="s">
        <v>193</v>
      </c>
      <c r="M618" t="s">
        <v>193</v>
      </c>
      <c r="N618" t="s">
        <v>193</v>
      </c>
      <c r="O618" t="s">
        <v>193</v>
      </c>
      <c r="P618" t="s">
        <v>193</v>
      </c>
    </row>
    <row r="619" spans="1:16" x14ac:dyDescent="0.35">
      <c r="A619">
        <v>108.10921836783905</v>
      </c>
      <c r="B619" t="s">
        <v>193</v>
      </c>
      <c r="C619" t="s">
        <v>193</v>
      </c>
      <c r="D619" t="s">
        <v>193</v>
      </c>
      <c r="E619" t="s">
        <v>193</v>
      </c>
      <c r="F619" t="s">
        <v>193</v>
      </c>
      <c r="G619" t="s">
        <v>193</v>
      </c>
      <c r="H619" t="s">
        <v>193</v>
      </c>
      <c r="I619" t="s">
        <v>193</v>
      </c>
      <c r="J619" t="s">
        <v>193</v>
      </c>
      <c r="K619" t="s">
        <v>193</v>
      </c>
      <c r="L619" t="s">
        <v>193</v>
      </c>
      <c r="M619" t="s">
        <v>193</v>
      </c>
      <c r="N619" t="s">
        <v>193</v>
      </c>
      <c r="O619" t="s">
        <v>193</v>
      </c>
      <c r="P619" t="s">
        <v>193</v>
      </c>
    </row>
    <row r="620" spans="1:16" x14ac:dyDescent="0.35">
      <c r="A620">
        <v>210.0024975024975</v>
      </c>
      <c r="B620" t="s">
        <v>193</v>
      </c>
      <c r="C620" t="s">
        <v>193</v>
      </c>
      <c r="D620" t="s">
        <v>193</v>
      </c>
      <c r="E620" t="s">
        <v>193</v>
      </c>
      <c r="F620" t="s">
        <v>193</v>
      </c>
      <c r="G620" t="s">
        <v>193</v>
      </c>
      <c r="H620" t="s">
        <v>193</v>
      </c>
      <c r="I620" t="s">
        <v>193</v>
      </c>
      <c r="J620" t="s">
        <v>193</v>
      </c>
      <c r="K620" t="s">
        <v>193</v>
      </c>
      <c r="L620" t="s">
        <v>193</v>
      </c>
      <c r="M620" t="s">
        <v>193</v>
      </c>
      <c r="N620" t="s">
        <v>193</v>
      </c>
      <c r="O620" t="s">
        <v>193</v>
      </c>
      <c r="P620" t="s">
        <v>193</v>
      </c>
    </row>
    <row r="621" spans="1:16" x14ac:dyDescent="0.35">
      <c r="A621">
        <v>13.5</v>
      </c>
      <c r="B621" t="s">
        <v>193</v>
      </c>
      <c r="C621" t="s">
        <v>193</v>
      </c>
      <c r="D621" t="s">
        <v>193</v>
      </c>
      <c r="E621" t="s">
        <v>193</v>
      </c>
      <c r="F621" t="s">
        <v>193</v>
      </c>
      <c r="G621" t="s">
        <v>193</v>
      </c>
      <c r="H621" t="s">
        <v>193</v>
      </c>
      <c r="I621" t="s">
        <v>193</v>
      </c>
      <c r="J621" t="s">
        <v>193</v>
      </c>
      <c r="K621" t="s">
        <v>193</v>
      </c>
      <c r="L621" t="s">
        <v>193</v>
      </c>
      <c r="M621" t="s">
        <v>193</v>
      </c>
      <c r="N621" t="s">
        <v>193</v>
      </c>
      <c r="O621" t="s">
        <v>193</v>
      </c>
      <c r="P621" t="s">
        <v>193</v>
      </c>
    </row>
    <row r="622" spans="1:16" x14ac:dyDescent="0.35">
      <c r="A622">
        <v>26</v>
      </c>
      <c r="B622" t="s">
        <v>193</v>
      </c>
      <c r="C622" t="s">
        <v>193</v>
      </c>
      <c r="D622" t="s">
        <v>193</v>
      </c>
      <c r="E622" t="s">
        <v>193</v>
      </c>
      <c r="F622" t="s">
        <v>193</v>
      </c>
      <c r="G622" t="s">
        <v>193</v>
      </c>
      <c r="H622" t="s">
        <v>193</v>
      </c>
      <c r="I622" t="s">
        <v>193</v>
      </c>
      <c r="J622" t="s">
        <v>193</v>
      </c>
      <c r="K622" t="s">
        <v>193</v>
      </c>
      <c r="L622" t="s">
        <v>193</v>
      </c>
      <c r="M622" t="s">
        <v>193</v>
      </c>
      <c r="N622" t="s">
        <v>193</v>
      </c>
      <c r="O622" t="s">
        <v>193</v>
      </c>
      <c r="P622" t="s">
        <v>193</v>
      </c>
    </row>
    <row r="623" spans="1:16" x14ac:dyDescent="0.35">
      <c r="A623">
        <v>44.5</v>
      </c>
      <c r="B623" t="s">
        <v>193</v>
      </c>
      <c r="C623" t="s">
        <v>193</v>
      </c>
      <c r="D623" t="s">
        <v>193</v>
      </c>
      <c r="E623" t="s">
        <v>193</v>
      </c>
      <c r="F623" t="s">
        <v>193</v>
      </c>
      <c r="G623" t="s">
        <v>193</v>
      </c>
      <c r="H623" t="s">
        <v>193</v>
      </c>
      <c r="I623" t="s">
        <v>193</v>
      </c>
      <c r="J623" t="s">
        <v>193</v>
      </c>
      <c r="K623" t="s">
        <v>193</v>
      </c>
      <c r="L623" t="s">
        <v>193</v>
      </c>
      <c r="M623" t="s">
        <v>193</v>
      </c>
      <c r="N623" t="s">
        <v>193</v>
      </c>
      <c r="O623" t="s">
        <v>193</v>
      </c>
      <c r="P623" t="s">
        <v>193</v>
      </c>
    </row>
    <row r="624" spans="1:16" x14ac:dyDescent="0.35">
      <c r="A624">
        <v>30.108545671252884</v>
      </c>
      <c r="B624" t="s">
        <v>193</v>
      </c>
      <c r="C624" t="s">
        <v>193</v>
      </c>
      <c r="D624" t="s">
        <v>193</v>
      </c>
      <c r="E624" t="s">
        <v>193</v>
      </c>
      <c r="F624" t="s">
        <v>193</v>
      </c>
      <c r="G624" t="s">
        <v>193</v>
      </c>
      <c r="H624" t="s">
        <v>193</v>
      </c>
      <c r="I624" t="s">
        <v>193</v>
      </c>
      <c r="J624" t="s">
        <v>193</v>
      </c>
      <c r="K624" t="s">
        <v>193</v>
      </c>
      <c r="L624" t="s">
        <v>193</v>
      </c>
      <c r="M624" t="s">
        <v>193</v>
      </c>
      <c r="N624" t="s">
        <v>193</v>
      </c>
      <c r="O624" t="s">
        <v>193</v>
      </c>
      <c r="P624" t="s">
        <v>193</v>
      </c>
    </row>
    <row r="625" spans="1:16" x14ac:dyDescent="0.35">
      <c r="A625">
        <v>11</v>
      </c>
      <c r="B625" t="s">
        <v>193</v>
      </c>
      <c r="C625" t="s">
        <v>193</v>
      </c>
      <c r="D625" t="s">
        <v>193</v>
      </c>
      <c r="E625" t="s">
        <v>193</v>
      </c>
      <c r="F625" t="s">
        <v>193</v>
      </c>
      <c r="G625" t="s">
        <v>193</v>
      </c>
      <c r="H625" t="s">
        <v>193</v>
      </c>
      <c r="I625" t="s">
        <v>193</v>
      </c>
      <c r="J625" t="s">
        <v>193</v>
      </c>
      <c r="K625" t="s">
        <v>193</v>
      </c>
      <c r="L625" t="s">
        <v>193</v>
      </c>
      <c r="M625" t="s">
        <v>193</v>
      </c>
      <c r="N625" t="s">
        <v>193</v>
      </c>
      <c r="O625" t="s">
        <v>193</v>
      </c>
      <c r="P625" t="s">
        <v>193</v>
      </c>
    </row>
    <row r="626" spans="1:16" x14ac:dyDescent="0.35">
      <c r="A626">
        <v>15.5</v>
      </c>
      <c r="B626" t="s">
        <v>193</v>
      </c>
      <c r="C626" t="s">
        <v>193</v>
      </c>
      <c r="D626" t="s">
        <v>193</v>
      </c>
      <c r="E626" t="s">
        <v>193</v>
      </c>
      <c r="F626" t="s">
        <v>193</v>
      </c>
      <c r="G626" t="s">
        <v>193</v>
      </c>
      <c r="H626" t="s">
        <v>193</v>
      </c>
      <c r="I626" t="s">
        <v>193</v>
      </c>
      <c r="J626" t="s">
        <v>193</v>
      </c>
      <c r="K626" t="s">
        <v>193</v>
      </c>
      <c r="L626" t="s">
        <v>193</v>
      </c>
      <c r="M626" t="s">
        <v>193</v>
      </c>
      <c r="N626" t="s">
        <v>193</v>
      </c>
      <c r="O626" t="s">
        <v>193</v>
      </c>
      <c r="P626" t="s">
        <v>193</v>
      </c>
    </row>
    <row r="627" spans="1:16" x14ac:dyDescent="0.35">
      <c r="A627">
        <v>20</v>
      </c>
      <c r="B627" t="s">
        <v>193</v>
      </c>
      <c r="C627" t="s">
        <v>193</v>
      </c>
      <c r="D627" t="s">
        <v>193</v>
      </c>
      <c r="E627" t="s">
        <v>193</v>
      </c>
      <c r="F627" t="s">
        <v>193</v>
      </c>
      <c r="G627" t="s">
        <v>193</v>
      </c>
      <c r="H627" t="s">
        <v>193</v>
      </c>
      <c r="I627" t="s">
        <v>193</v>
      </c>
      <c r="J627" t="s">
        <v>193</v>
      </c>
      <c r="K627" t="s">
        <v>193</v>
      </c>
      <c r="L627" t="s">
        <v>193</v>
      </c>
      <c r="M627" t="s">
        <v>193</v>
      </c>
      <c r="N627" t="s">
        <v>193</v>
      </c>
      <c r="O627" t="s">
        <v>193</v>
      </c>
      <c r="P627" t="s">
        <v>193</v>
      </c>
    </row>
    <row r="628" spans="1:16" x14ac:dyDescent="0.35">
      <c r="A628">
        <v>10</v>
      </c>
      <c r="B628" t="s">
        <v>193</v>
      </c>
      <c r="C628" t="s">
        <v>193</v>
      </c>
      <c r="D628" t="s">
        <v>193</v>
      </c>
      <c r="E628" t="s">
        <v>193</v>
      </c>
      <c r="F628" t="s">
        <v>193</v>
      </c>
      <c r="G628" t="s">
        <v>193</v>
      </c>
      <c r="H628" t="s">
        <v>193</v>
      </c>
      <c r="I628" t="s">
        <v>193</v>
      </c>
      <c r="J628" t="s">
        <v>193</v>
      </c>
      <c r="K628" t="s">
        <v>193</v>
      </c>
      <c r="L628" t="s">
        <v>193</v>
      </c>
      <c r="M628" t="s">
        <v>193</v>
      </c>
      <c r="N628" t="s">
        <v>193</v>
      </c>
      <c r="O628" t="s">
        <v>193</v>
      </c>
      <c r="P628" t="s">
        <v>193</v>
      </c>
    </row>
    <row r="629" spans="1:16" x14ac:dyDescent="0.35">
      <c r="A629">
        <v>16</v>
      </c>
      <c r="B629" t="s">
        <v>193</v>
      </c>
      <c r="C629" t="s">
        <v>193</v>
      </c>
      <c r="D629" t="s">
        <v>193</v>
      </c>
      <c r="E629" t="s">
        <v>193</v>
      </c>
      <c r="F629" t="s">
        <v>193</v>
      </c>
      <c r="G629" t="s">
        <v>193</v>
      </c>
      <c r="H629" t="s">
        <v>193</v>
      </c>
      <c r="I629" t="s">
        <v>193</v>
      </c>
      <c r="J629" t="s">
        <v>193</v>
      </c>
      <c r="K629" t="s">
        <v>193</v>
      </c>
      <c r="L629" t="s">
        <v>193</v>
      </c>
      <c r="M629" t="s">
        <v>193</v>
      </c>
      <c r="N629" t="s">
        <v>193</v>
      </c>
      <c r="O629" t="s">
        <v>193</v>
      </c>
      <c r="P629" t="s">
        <v>193</v>
      </c>
    </row>
    <row r="630" spans="1:16" x14ac:dyDescent="0.35">
      <c r="A630">
        <v>24.5</v>
      </c>
      <c r="B630" t="s">
        <v>193</v>
      </c>
      <c r="C630" t="s">
        <v>193</v>
      </c>
      <c r="D630" t="s">
        <v>193</v>
      </c>
      <c r="E630" t="s">
        <v>193</v>
      </c>
      <c r="F630" t="s">
        <v>193</v>
      </c>
      <c r="G630" t="s">
        <v>193</v>
      </c>
      <c r="H630" t="s">
        <v>193</v>
      </c>
      <c r="I630" t="s">
        <v>193</v>
      </c>
      <c r="J630" t="s">
        <v>193</v>
      </c>
      <c r="K630" t="s">
        <v>193</v>
      </c>
      <c r="L630" t="s">
        <v>193</v>
      </c>
      <c r="M630" t="s">
        <v>193</v>
      </c>
      <c r="N630" t="s">
        <v>193</v>
      </c>
      <c r="O630" t="s">
        <v>193</v>
      </c>
      <c r="P630" t="s">
        <v>193</v>
      </c>
    </row>
    <row r="631" spans="1:16" x14ac:dyDescent="0.35">
      <c r="A631">
        <v>26.074344055210357</v>
      </c>
      <c r="B631" t="s">
        <v>193</v>
      </c>
      <c r="C631" t="s">
        <v>193</v>
      </c>
      <c r="D631" t="s">
        <v>193</v>
      </c>
      <c r="E631" t="s">
        <v>193</v>
      </c>
      <c r="F631" t="s">
        <v>193</v>
      </c>
      <c r="G631" t="s">
        <v>193</v>
      </c>
      <c r="H631" t="s">
        <v>193</v>
      </c>
      <c r="I631" t="s">
        <v>193</v>
      </c>
      <c r="J631" t="s">
        <v>193</v>
      </c>
      <c r="K631" t="s">
        <v>193</v>
      </c>
      <c r="L631" t="s">
        <v>193</v>
      </c>
      <c r="M631" t="s">
        <v>193</v>
      </c>
      <c r="N631" t="s">
        <v>193</v>
      </c>
      <c r="O631" t="s">
        <v>193</v>
      </c>
      <c r="P631" t="s">
        <v>193</v>
      </c>
    </row>
    <row r="632" spans="1:16" x14ac:dyDescent="0.35">
      <c r="A632">
        <v>3.5</v>
      </c>
      <c r="B632" t="s">
        <v>193</v>
      </c>
      <c r="C632" t="s">
        <v>193</v>
      </c>
      <c r="D632" t="s">
        <v>193</v>
      </c>
      <c r="E632" t="s">
        <v>193</v>
      </c>
      <c r="F632" t="s">
        <v>193</v>
      </c>
      <c r="G632" t="s">
        <v>193</v>
      </c>
      <c r="H632" t="s">
        <v>193</v>
      </c>
      <c r="I632" t="s">
        <v>193</v>
      </c>
      <c r="J632" t="s">
        <v>193</v>
      </c>
      <c r="K632" t="s">
        <v>193</v>
      </c>
      <c r="L632" t="s">
        <v>193</v>
      </c>
      <c r="M632" t="s">
        <v>193</v>
      </c>
      <c r="N632" t="s">
        <v>193</v>
      </c>
      <c r="O632" t="s">
        <v>193</v>
      </c>
      <c r="P632" t="s">
        <v>193</v>
      </c>
    </row>
    <row r="633" spans="1:16" x14ac:dyDescent="0.35">
      <c r="A633">
        <v>9</v>
      </c>
      <c r="B633" t="s">
        <v>193</v>
      </c>
      <c r="C633" t="s">
        <v>193</v>
      </c>
      <c r="D633" t="s">
        <v>193</v>
      </c>
      <c r="E633" t="s">
        <v>193</v>
      </c>
      <c r="F633" t="s">
        <v>193</v>
      </c>
      <c r="G633" t="s">
        <v>193</v>
      </c>
      <c r="H633" t="s">
        <v>193</v>
      </c>
      <c r="I633" t="s">
        <v>193</v>
      </c>
      <c r="J633" t="s">
        <v>193</v>
      </c>
      <c r="K633" t="s">
        <v>193</v>
      </c>
      <c r="L633" t="s">
        <v>193</v>
      </c>
      <c r="M633" t="s">
        <v>193</v>
      </c>
      <c r="N633" t="s">
        <v>193</v>
      </c>
      <c r="O633" t="s">
        <v>193</v>
      </c>
      <c r="P633" t="s">
        <v>193</v>
      </c>
    </row>
    <row r="634" spans="1:16" x14ac:dyDescent="0.35">
      <c r="A634">
        <v>21.247418507559086</v>
      </c>
      <c r="B634" t="s">
        <v>193</v>
      </c>
      <c r="C634" t="s">
        <v>193</v>
      </c>
      <c r="D634" t="s">
        <v>193</v>
      </c>
      <c r="E634" t="s">
        <v>193</v>
      </c>
      <c r="F634" t="s">
        <v>193</v>
      </c>
      <c r="G634" t="s">
        <v>193</v>
      </c>
      <c r="H634" t="s">
        <v>193</v>
      </c>
      <c r="I634" t="s">
        <v>193</v>
      </c>
      <c r="J634" t="s">
        <v>193</v>
      </c>
      <c r="K634" t="s">
        <v>193</v>
      </c>
      <c r="L634" t="s">
        <v>193</v>
      </c>
      <c r="M634" t="s">
        <v>193</v>
      </c>
      <c r="N634" t="s">
        <v>193</v>
      </c>
      <c r="O634" t="s">
        <v>193</v>
      </c>
      <c r="P634" t="s">
        <v>193</v>
      </c>
    </row>
    <row r="635" spans="1:16" x14ac:dyDescent="0.35">
      <c r="A635">
        <v>6</v>
      </c>
      <c r="B635" t="s">
        <v>193</v>
      </c>
      <c r="C635" t="s">
        <v>193</v>
      </c>
      <c r="D635" t="s">
        <v>193</v>
      </c>
      <c r="E635" t="s">
        <v>193</v>
      </c>
      <c r="F635" t="s">
        <v>193</v>
      </c>
      <c r="G635" t="s">
        <v>193</v>
      </c>
      <c r="H635" t="s">
        <v>193</v>
      </c>
      <c r="I635" t="s">
        <v>193</v>
      </c>
      <c r="J635" t="s">
        <v>193</v>
      </c>
      <c r="K635" t="s">
        <v>193</v>
      </c>
      <c r="L635" t="s">
        <v>193</v>
      </c>
      <c r="M635" t="s">
        <v>193</v>
      </c>
      <c r="N635" t="s">
        <v>193</v>
      </c>
      <c r="O635" t="s">
        <v>193</v>
      </c>
      <c r="P635" t="s">
        <v>193</v>
      </c>
    </row>
    <row r="636" spans="1:16" x14ac:dyDescent="0.35">
      <c r="A636">
        <v>6.5</v>
      </c>
      <c r="B636" t="s">
        <v>193</v>
      </c>
      <c r="C636" t="s">
        <v>193</v>
      </c>
      <c r="D636" t="s">
        <v>193</v>
      </c>
      <c r="E636" t="s">
        <v>193</v>
      </c>
      <c r="F636" t="s">
        <v>193</v>
      </c>
      <c r="G636" t="s">
        <v>193</v>
      </c>
      <c r="H636" t="s">
        <v>193</v>
      </c>
      <c r="I636" t="s">
        <v>193</v>
      </c>
      <c r="J636" t="s">
        <v>193</v>
      </c>
      <c r="K636" t="s">
        <v>193</v>
      </c>
      <c r="L636" t="s">
        <v>193</v>
      </c>
      <c r="M636" t="s">
        <v>193</v>
      </c>
      <c r="N636" t="s">
        <v>193</v>
      </c>
      <c r="O636" t="s">
        <v>193</v>
      </c>
      <c r="P636" t="s">
        <v>193</v>
      </c>
    </row>
    <row r="637" spans="1:16" x14ac:dyDescent="0.35">
      <c r="A637">
        <v>8</v>
      </c>
      <c r="B637" t="s">
        <v>193</v>
      </c>
      <c r="C637" t="s">
        <v>193</v>
      </c>
      <c r="D637" t="s">
        <v>193</v>
      </c>
      <c r="E637" t="s">
        <v>193</v>
      </c>
      <c r="F637" t="s">
        <v>193</v>
      </c>
      <c r="G637" t="s">
        <v>193</v>
      </c>
      <c r="H637" t="s">
        <v>193</v>
      </c>
      <c r="I637" t="s">
        <v>193</v>
      </c>
      <c r="J637" t="s">
        <v>193</v>
      </c>
      <c r="K637" t="s">
        <v>193</v>
      </c>
      <c r="L637" t="s">
        <v>193</v>
      </c>
      <c r="M637" t="s">
        <v>193</v>
      </c>
      <c r="N637" t="s">
        <v>193</v>
      </c>
      <c r="O637" t="s">
        <v>193</v>
      </c>
      <c r="P637" t="s">
        <v>193</v>
      </c>
    </row>
    <row r="638" spans="1:16" x14ac:dyDescent="0.35">
      <c r="A638">
        <v>5</v>
      </c>
      <c r="B638" t="s">
        <v>193</v>
      </c>
      <c r="C638" t="s">
        <v>193</v>
      </c>
      <c r="D638" t="s">
        <v>193</v>
      </c>
      <c r="E638" t="s">
        <v>193</v>
      </c>
      <c r="F638" t="s">
        <v>193</v>
      </c>
      <c r="G638" t="s">
        <v>193</v>
      </c>
      <c r="H638" t="s">
        <v>193</v>
      </c>
      <c r="I638" t="s">
        <v>193</v>
      </c>
      <c r="J638" t="s">
        <v>193</v>
      </c>
      <c r="K638" t="s">
        <v>193</v>
      </c>
      <c r="L638" t="s">
        <v>193</v>
      </c>
      <c r="M638" t="s">
        <v>193</v>
      </c>
      <c r="N638" t="s">
        <v>193</v>
      </c>
      <c r="O638" t="s">
        <v>193</v>
      </c>
      <c r="P638" t="s">
        <v>193</v>
      </c>
    </row>
    <row r="639" spans="1:16" x14ac:dyDescent="0.35">
      <c r="A639">
        <v>10.5</v>
      </c>
      <c r="B639" t="s">
        <v>193</v>
      </c>
      <c r="C639" t="s">
        <v>193</v>
      </c>
      <c r="D639" t="s">
        <v>193</v>
      </c>
      <c r="E639" t="s">
        <v>193</v>
      </c>
      <c r="F639" t="s">
        <v>193</v>
      </c>
      <c r="G639" t="s">
        <v>193</v>
      </c>
      <c r="H639" t="s">
        <v>193</v>
      </c>
      <c r="I639" t="s">
        <v>193</v>
      </c>
      <c r="J639" t="s">
        <v>193</v>
      </c>
      <c r="K639" t="s">
        <v>193</v>
      </c>
      <c r="L639" t="s">
        <v>193</v>
      </c>
      <c r="M639" t="s">
        <v>193</v>
      </c>
      <c r="N639" t="s">
        <v>193</v>
      </c>
      <c r="O639" t="s">
        <v>193</v>
      </c>
      <c r="P639" t="s">
        <v>193</v>
      </c>
    </row>
    <row r="640" spans="1:16" x14ac:dyDescent="0.35">
      <c r="A640">
        <v>15</v>
      </c>
      <c r="B640" t="s">
        <v>193</v>
      </c>
      <c r="C640" t="s">
        <v>193</v>
      </c>
      <c r="D640" t="s">
        <v>193</v>
      </c>
      <c r="E640" t="s">
        <v>193</v>
      </c>
      <c r="F640" t="s">
        <v>193</v>
      </c>
      <c r="G640" t="s">
        <v>193</v>
      </c>
      <c r="H640" t="s">
        <v>193</v>
      </c>
      <c r="I640" t="s">
        <v>193</v>
      </c>
      <c r="J640" t="s">
        <v>193</v>
      </c>
      <c r="K640" t="s">
        <v>193</v>
      </c>
      <c r="L640" t="s">
        <v>193</v>
      </c>
      <c r="M640" t="s">
        <v>193</v>
      </c>
      <c r="N640" t="s">
        <v>193</v>
      </c>
      <c r="O640" t="s">
        <v>193</v>
      </c>
      <c r="P640" t="s">
        <v>193</v>
      </c>
    </row>
    <row r="641" spans="1:16" x14ac:dyDescent="0.35">
      <c r="A641">
        <v>33.529167362970107</v>
      </c>
      <c r="B641" t="s">
        <v>193</v>
      </c>
      <c r="C641" t="s">
        <v>193</v>
      </c>
      <c r="D641" t="s">
        <v>193</v>
      </c>
      <c r="E641" t="s">
        <v>193</v>
      </c>
      <c r="F641" t="s">
        <v>193</v>
      </c>
      <c r="G641" t="s">
        <v>193</v>
      </c>
      <c r="H641" t="s">
        <v>193</v>
      </c>
      <c r="I641" t="s">
        <v>193</v>
      </c>
      <c r="J641" t="s">
        <v>193</v>
      </c>
      <c r="K641" t="s">
        <v>193</v>
      </c>
      <c r="L641" t="s">
        <v>193</v>
      </c>
      <c r="M641" t="s">
        <v>193</v>
      </c>
      <c r="N641" t="s">
        <v>193</v>
      </c>
      <c r="O641" t="s">
        <v>193</v>
      </c>
      <c r="P641" t="s">
        <v>193</v>
      </c>
    </row>
    <row r="642" spans="1:16" x14ac:dyDescent="0.35">
      <c r="A642">
        <v>2.5</v>
      </c>
      <c r="B642" t="s">
        <v>193</v>
      </c>
      <c r="C642" t="s">
        <v>193</v>
      </c>
      <c r="D642" t="s">
        <v>193</v>
      </c>
      <c r="E642" t="s">
        <v>193</v>
      </c>
      <c r="F642" t="s">
        <v>193</v>
      </c>
      <c r="G642" t="s">
        <v>193</v>
      </c>
      <c r="H642" t="s">
        <v>193</v>
      </c>
      <c r="I642" t="s">
        <v>193</v>
      </c>
      <c r="J642" t="s">
        <v>193</v>
      </c>
      <c r="K642" t="s">
        <v>193</v>
      </c>
      <c r="L642" t="s">
        <v>193</v>
      </c>
      <c r="M642" t="s">
        <v>193</v>
      </c>
      <c r="N642" t="s">
        <v>193</v>
      </c>
      <c r="O642" t="s">
        <v>193</v>
      </c>
      <c r="P642" t="s">
        <v>193</v>
      </c>
    </row>
    <row r="643" spans="1:16" x14ac:dyDescent="0.35">
      <c r="A643">
        <v>5</v>
      </c>
      <c r="B643" t="s">
        <v>193</v>
      </c>
      <c r="C643" t="s">
        <v>193</v>
      </c>
      <c r="D643" t="s">
        <v>193</v>
      </c>
      <c r="E643" t="s">
        <v>193</v>
      </c>
      <c r="F643" t="s">
        <v>193</v>
      </c>
      <c r="G643" t="s">
        <v>193</v>
      </c>
      <c r="H643" t="s">
        <v>193</v>
      </c>
      <c r="I643" t="s">
        <v>193</v>
      </c>
      <c r="J643" t="s">
        <v>193</v>
      </c>
      <c r="K643" t="s">
        <v>193</v>
      </c>
      <c r="L643" t="s">
        <v>193</v>
      </c>
      <c r="M643" t="s">
        <v>193</v>
      </c>
      <c r="N643" t="s">
        <v>193</v>
      </c>
      <c r="O643" t="s">
        <v>193</v>
      </c>
      <c r="P643" t="s">
        <v>193</v>
      </c>
    </row>
    <row r="644" spans="1:16" x14ac:dyDescent="0.35">
      <c r="A644">
        <v>25.050467771266607</v>
      </c>
      <c r="B644" t="s">
        <v>193</v>
      </c>
      <c r="C644" t="s">
        <v>193</v>
      </c>
      <c r="D644" t="s">
        <v>193</v>
      </c>
      <c r="E644" t="s">
        <v>193</v>
      </c>
      <c r="F644" t="s">
        <v>193</v>
      </c>
      <c r="G644" t="s">
        <v>193</v>
      </c>
      <c r="H644" t="s">
        <v>193</v>
      </c>
      <c r="I644" t="s">
        <v>193</v>
      </c>
      <c r="J644" t="s">
        <v>193</v>
      </c>
      <c r="K644" t="s">
        <v>193</v>
      </c>
      <c r="L644" t="s">
        <v>193</v>
      </c>
      <c r="M644" t="s">
        <v>193</v>
      </c>
      <c r="N644" t="s">
        <v>193</v>
      </c>
      <c r="O644" t="s">
        <v>193</v>
      </c>
      <c r="P644" t="s">
        <v>193</v>
      </c>
    </row>
    <row r="645" spans="1:16" x14ac:dyDescent="0.35">
      <c r="A645">
        <v>3.5</v>
      </c>
      <c r="B645" t="s">
        <v>193</v>
      </c>
      <c r="C645" t="s">
        <v>193</v>
      </c>
      <c r="D645" t="s">
        <v>193</v>
      </c>
      <c r="E645" t="s">
        <v>193</v>
      </c>
      <c r="F645" t="s">
        <v>193</v>
      </c>
      <c r="G645" t="s">
        <v>193</v>
      </c>
      <c r="H645" t="s">
        <v>193</v>
      </c>
      <c r="I645" t="s">
        <v>193</v>
      </c>
      <c r="J645" t="s">
        <v>193</v>
      </c>
      <c r="K645" t="s">
        <v>193</v>
      </c>
      <c r="L645" t="s">
        <v>193</v>
      </c>
      <c r="M645" t="s">
        <v>193</v>
      </c>
      <c r="N645" t="s">
        <v>193</v>
      </c>
      <c r="O645" t="s">
        <v>193</v>
      </c>
      <c r="P645" t="s">
        <v>193</v>
      </c>
    </row>
    <row r="646" spans="1:16" x14ac:dyDescent="0.35">
      <c r="A646">
        <v>8.5</v>
      </c>
      <c r="B646" t="s">
        <v>193</v>
      </c>
      <c r="C646" t="s">
        <v>193</v>
      </c>
      <c r="D646" t="s">
        <v>193</v>
      </c>
      <c r="E646" t="s">
        <v>193</v>
      </c>
      <c r="F646" t="s">
        <v>193</v>
      </c>
      <c r="G646" t="s">
        <v>193</v>
      </c>
      <c r="H646" t="s">
        <v>193</v>
      </c>
      <c r="I646" t="s">
        <v>193</v>
      </c>
      <c r="J646" t="s">
        <v>193</v>
      </c>
      <c r="K646" t="s">
        <v>193</v>
      </c>
      <c r="L646" t="s">
        <v>193</v>
      </c>
      <c r="M646" t="s">
        <v>193</v>
      </c>
      <c r="N646" t="s">
        <v>193</v>
      </c>
      <c r="O646" t="s">
        <v>193</v>
      </c>
      <c r="P646" t="s">
        <v>193</v>
      </c>
    </row>
    <row r="647" spans="1:16" x14ac:dyDescent="0.35">
      <c r="A647">
        <v>14</v>
      </c>
      <c r="B647" t="s">
        <v>193</v>
      </c>
      <c r="C647" t="s">
        <v>193</v>
      </c>
      <c r="D647" t="s">
        <v>193</v>
      </c>
      <c r="E647" t="s">
        <v>193</v>
      </c>
      <c r="F647" t="s">
        <v>193</v>
      </c>
      <c r="G647" t="s">
        <v>193</v>
      </c>
      <c r="H647" t="s">
        <v>193</v>
      </c>
      <c r="I647" t="s">
        <v>193</v>
      </c>
      <c r="J647" t="s">
        <v>193</v>
      </c>
      <c r="K647" t="s">
        <v>193</v>
      </c>
      <c r="L647" t="s">
        <v>193</v>
      </c>
      <c r="M647" t="s">
        <v>193</v>
      </c>
      <c r="N647" t="s">
        <v>193</v>
      </c>
      <c r="O647" t="s">
        <v>193</v>
      </c>
      <c r="P647" t="s">
        <v>193</v>
      </c>
    </row>
    <row r="648" spans="1:16" x14ac:dyDescent="0.35">
      <c r="A648">
        <v>34.926202706222917</v>
      </c>
      <c r="B648" t="s">
        <v>193</v>
      </c>
      <c r="C648" t="s">
        <v>193</v>
      </c>
      <c r="D648" t="s">
        <v>193</v>
      </c>
      <c r="E648" t="s">
        <v>193</v>
      </c>
      <c r="F648" t="s">
        <v>193</v>
      </c>
      <c r="G648" t="s">
        <v>193</v>
      </c>
      <c r="H648" t="s">
        <v>193</v>
      </c>
      <c r="I648" t="s">
        <v>193</v>
      </c>
      <c r="J648" t="s">
        <v>193</v>
      </c>
      <c r="K648" t="s">
        <v>193</v>
      </c>
      <c r="L648" t="s">
        <v>193</v>
      </c>
      <c r="M648" t="s">
        <v>193</v>
      </c>
      <c r="N648" t="s">
        <v>193</v>
      </c>
      <c r="O648" t="s">
        <v>193</v>
      </c>
      <c r="P648" t="s">
        <v>193</v>
      </c>
    </row>
    <row r="649" spans="1:16" x14ac:dyDescent="0.35">
      <c r="A649">
        <v>14</v>
      </c>
      <c r="B649" t="s">
        <v>193</v>
      </c>
      <c r="C649" t="s">
        <v>193</v>
      </c>
      <c r="D649" t="s">
        <v>193</v>
      </c>
      <c r="E649" t="s">
        <v>193</v>
      </c>
      <c r="F649" t="s">
        <v>193</v>
      </c>
      <c r="G649" t="s">
        <v>193</v>
      </c>
      <c r="H649" t="s">
        <v>193</v>
      </c>
      <c r="I649" t="s">
        <v>193</v>
      </c>
      <c r="J649" t="s">
        <v>193</v>
      </c>
      <c r="K649" t="s">
        <v>193</v>
      </c>
      <c r="L649" t="s">
        <v>193</v>
      </c>
      <c r="M649" t="s">
        <v>193</v>
      </c>
      <c r="N649" t="s">
        <v>193</v>
      </c>
      <c r="O649" t="s">
        <v>193</v>
      </c>
      <c r="P649" t="s">
        <v>193</v>
      </c>
    </row>
    <row r="650" spans="1:16" x14ac:dyDescent="0.35">
      <c r="A650">
        <v>29.166666666666668</v>
      </c>
      <c r="B650" t="s">
        <v>193</v>
      </c>
      <c r="C650" t="s">
        <v>193</v>
      </c>
      <c r="D650" t="s">
        <v>193</v>
      </c>
      <c r="E650" t="s">
        <v>193</v>
      </c>
      <c r="F650" t="s">
        <v>193</v>
      </c>
      <c r="G650" t="s">
        <v>193</v>
      </c>
      <c r="H650" t="s">
        <v>193</v>
      </c>
      <c r="I650" t="s">
        <v>193</v>
      </c>
      <c r="J650" t="s">
        <v>193</v>
      </c>
      <c r="K650" t="s">
        <v>193</v>
      </c>
      <c r="L650" t="s">
        <v>193</v>
      </c>
      <c r="M650" t="s">
        <v>193</v>
      </c>
      <c r="N650" t="s">
        <v>193</v>
      </c>
      <c r="O650" t="s">
        <v>193</v>
      </c>
      <c r="P650" t="s">
        <v>193</v>
      </c>
    </row>
    <row r="651" spans="1:16" x14ac:dyDescent="0.35">
      <c r="A651">
        <v>22.222222222222221</v>
      </c>
      <c r="B651" t="s">
        <v>193</v>
      </c>
      <c r="C651" t="s">
        <v>193</v>
      </c>
      <c r="D651" t="s">
        <v>193</v>
      </c>
      <c r="E651" t="s">
        <v>193</v>
      </c>
      <c r="F651" t="s">
        <v>193</v>
      </c>
      <c r="G651" t="s">
        <v>193</v>
      </c>
      <c r="H651" t="s">
        <v>193</v>
      </c>
      <c r="I651" t="s">
        <v>193</v>
      </c>
      <c r="J651" t="s">
        <v>193</v>
      </c>
      <c r="K651" t="s">
        <v>193</v>
      </c>
      <c r="L651" t="s">
        <v>193</v>
      </c>
      <c r="M651" t="s">
        <v>193</v>
      </c>
      <c r="N651" t="s">
        <v>193</v>
      </c>
      <c r="O651" t="s">
        <v>193</v>
      </c>
      <c r="P651" t="s">
        <v>193</v>
      </c>
    </row>
    <row r="652" spans="1:16" x14ac:dyDescent="0.35">
      <c r="A652">
        <v>7</v>
      </c>
      <c r="B652" t="s">
        <v>193</v>
      </c>
      <c r="C652" t="s">
        <v>193</v>
      </c>
      <c r="D652" t="s">
        <v>193</v>
      </c>
      <c r="E652" t="s">
        <v>193</v>
      </c>
      <c r="F652" t="s">
        <v>193</v>
      </c>
      <c r="G652" t="s">
        <v>193</v>
      </c>
      <c r="H652" t="s">
        <v>193</v>
      </c>
      <c r="I652" t="s">
        <v>193</v>
      </c>
      <c r="J652" t="s">
        <v>193</v>
      </c>
      <c r="K652" t="s">
        <v>193</v>
      </c>
      <c r="L652" t="s">
        <v>193</v>
      </c>
      <c r="M652" t="s">
        <v>193</v>
      </c>
      <c r="N652" t="s">
        <v>193</v>
      </c>
      <c r="O652" t="s">
        <v>193</v>
      </c>
      <c r="P652" t="s">
        <v>193</v>
      </c>
    </row>
    <row r="653" spans="1:16" x14ac:dyDescent="0.35">
      <c r="A653">
        <v>14</v>
      </c>
      <c r="B653" t="s">
        <v>193</v>
      </c>
      <c r="C653" t="s">
        <v>193</v>
      </c>
      <c r="D653" t="s">
        <v>193</v>
      </c>
      <c r="E653" t="s">
        <v>193</v>
      </c>
      <c r="F653" t="s">
        <v>193</v>
      </c>
      <c r="G653" t="s">
        <v>193</v>
      </c>
      <c r="H653" t="s">
        <v>193</v>
      </c>
      <c r="I653" t="s">
        <v>193</v>
      </c>
      <c r="J653" t="s">
        <v>193</v>
      </c>
      <c r="K653" t="s">
        <v>193</v>
      </c>
      <c r="L653" t="s">
        <v>193</v>
      </c>
      <c r="M653" t="s">
        <v>193</v>
      </c>
      <c r="N653" t="s">
        <v>193</v>
      </c>
      <c r="O653" t="s">
        <v>193</v>
      </c>
      <c r="P653" t="s">
        <v>193</v>
      </c>
    </row>
    <row r="654" spans="1:16" x14ac:dyDescent="0.35">
      <c r="A654">
        <v>29.166666666666668</v>
      </c>
      <c r="B654" t="s">
        <v>193</v>
      </c>
      <c r="C654" t="s">
        <v>193</v>
      </c>
      <c r="D654" t="s">
        <v>193</v>
      </c>
      <c r="E654" t="s">
        <v>193</v>
      </c>
      <c r="F654" t="s">
        <v>193</v>
      </c>
      <c r="G654" t="s">
        <v>193</v>
      </c>
      <c r="H654" t="s">
        <v>193</v>
      </c>
      <c r="I654" t="s">
        <v>193</v>
      </c>
      <c r="J654" t="s">
        <v>193</v>
      </c>
      <c r="K654" t="s">
        <v>193</v>
      </c>
      <c r="L654" t="s">
        <v>193</v>
      </c>
      <c r="M654" t="s">
        <v>193</v>
      </c>
      <c r="N654" t="s">
        <v>193</v>
      </c>
      <c r="O654" t="s">
        <v>193</v>
      </c>
      <c r="P654" t="s">
        <v>193</v>
      </c>
    </row>
    <row r="655" spans="1:16" x14ac:dyDescent="0.35">
      <c r="A655">
        <v>19.288856110794619</v>
      </c>
      <c r="B655" t="s">
        <v>193</v>
      </c>
      <c r="C655" t="s">
        <v>193</v>
      </c>
      <c r="D655" t="s">
        <v>193</v>
      </c>
      <c r="E655" t="s">
        <v>193</v>
      </c>
      <c r="F655" t="s">
        <v>193</v>
      </c>
      <c r="G655" t="s">
        <v>193</v>
      </c>
      <c r="H655" t="s">
        <v>193</v>
      </c>
      <c r="I655" t="s">
        <v>193</v>
      </c>
      <c r="J655" t="s">
        <v>193</v>
      </c>
      <c r="K655" t="s">
        <v>193</v>
      </c>
      <c r="L655" t="s">
        <v>193</v>
      </c>
      <c r="M655" t="s">
        <v>193</v>
      </c>
      <c r="N655" t="s">
        <v>193</v>
      </c>
      <c r="O655" t="s">
        <v>193</v>
      </c>
      <c r="P655" t="s">
        <v>193</v>
      </c>
    </row>
    <row r="656" spans="1:16" x14ac:dyDescent="0.35">
      <c r="A656">
        <v>18</v>
      </c>
      <c r="B656" t="s">
        <v>193</v>
      </c>
      <c r="C656" t="s">
        <v>193</v>
      </c>
      <c r="D656" t="s">
        <v>193</v>
      </c>
      <c r="E656" t="s">
        <v>193</v>
      </c>
      <c r="F656" t="s">
        <v>193</v>
      </c>
      <c r="G656" t="s">
        <v>193</v>
      </c>
      <c r="H656" t="s">
        <v>193</v>
      </c>
      <c r="I656" t="s">
        <v>193</v>
      </c>
      <c r="J656" t="s">
        <v>193</v>
      </c>
      <c r="K656" t="s">
        <v>193</v>
      </c>
      <c r="L656" t="s">
        <v>193</v>
      </c>
      <c r="M656" t="s">
        <v>193</v>
      </c>
      <c r="N656" t="s">
        <v>193</v>
      </c>
      <c r="O656" t="s">
        <v>193</v>
      </c>
      <c r="P656" t="s">
        <v>193</v>
      </c>
    </row>
    <row r="657" spans="1:16" x14ac:dyDescent="0.35">
      <c r="A657">
        <v>25.5</v>
      </c>
      <c r="B657" t="s">
        <v>193</v>
      </c>
      <c r="C657" t="s">
        <v>193</v>
      </c>
      <c r="D657" t="s">
        <v>193</v>
      </c>
      <c r="E657" t="s">
        <v>193</v>
      </c>
      <c r="F657" t="s">
        <v>193</v>
      </c>
      <c r="G657" t="s">
        <v>193</v>
      </c>
      <c r="H657" t="s">
        <v>193</v>
      </c>
      <c r="I657" t="s">
        <v>193</v>
      </c>
      <c r="J657" t="s">
        <v>193</v>
      </c>
      <c r="K657" t="s">
        <v>193</v>
      </c>
      <c r="L657" t="s">
        <v>193</v>
      </c>
      <c r="M657" t="s">
        <v>193</v>
      </c>
      <c r="N657" t="s">
        <v>193</v>
      </c>
      <c r="O657" t="s">
        <v>193</v>
      </c>
      <c r="P657" t="s">
        <v>193</v>
      </c>
    </row>
    <row r="658" spans="1:16" x14ac:dyDescent="0.35">
      <c r="A658">
        <v>29.094697839811747</v>
      </c>
      <c r="B658" t="s">
        <v>193</v>
      </c>
      <c r="C658" t="s">
        <v>193</v>
      </c>
      <c r="D658" t="s">
        <v>193</v>
      </c>
      <c r="E658" t="s">
        <v>193</v>
      </c>
      <c r="F658" t="s">
        <v>193</v>
      </c>
      <c r="G658" t="s">
        <v>193</v>
      </c>
      <c r="H658" t="s">
        <v>193</v>
      </c>
      <c r="I658" t="s">
        <v>193</v>
      </c>
      <c r="J658" t="s">
        <v>193</v>
      </c>
      <c r="K658" t="s">
        <v>193</v>
      </c>
      <c r="L658" t="s">
        <v>193</v>
      </c>
      <c r="M658" t="s">
        <v>193</v>
      </c>
      <c r="N658" t="s">
        <v>193</v>
      </c>
      <c r="O658" t="s">
        <v>193</v>
      </c>
      <c r="P658" t="s">
        <v>193</v>
      </c>
    </row>
    <row r="659" spans="1:16" x14ac:dyDescent="0.35">
      <c r="A659">
        <v>31.5</v>
      </c>
      <c r="B659" t="s">
        <v>193</v>
      </c>
      <c r="C659" t="s">
        <v>193</v>
      </c>
      <c r="D659" t="s">
        <v>193</v>
      </c>
      <c r="E659" t="s">
        <v>193</v>
      </c>
      <c r="F659" t="s">
        <v>193</v>
      </c>
      <c r="G659" t="s">
        <v>193</v>
      </c>
      <c r="H659" t="s">
        <v>193</v>
      </c>
      <c r="I659" t="s">
        <v>193</v>
      </c>
      <c r="J659" t="s">
        <v>193</v>
      </c>
      <c r="K659" t="s">
        <v>193</v>
      </c>
      <c r="L659" t="s">
        <v>193</v>
      </c>
      <c r="M659" t="s">
        <v>193</v>
      </c>
      <c r="N659" t="s">
        <v>193</v>
      </c>
      <c r="O659" t="s">
        <v>193</v>
      </c>
      <c r="P659" t="s">
        <v>193</v>
      </c>
    </row>
    <row r="660" spans="1:16" x14ac:dyDescent="0.35">
      <c r="A660">
        <v>-8.9485021925631454</v>
      </c>
      <c r="B660" t="s">
        <v>193</v>
      </c>
      <c r="C660" t="s">
        <v>193</v>
      </c>
      <c r="D660" t="s">
        <v>193</v>
      </c>
      <c r="E660" t="s">
        <v>193</v>
      </c>
      <c r="F660" t="s">
        <v>193</v>
      </c>
      <c r="G660" t="s">
        <v>193</v>
      </c>
      <c r="H660" t="s">
        <v>193</v>
      </c>
      <c r="I660" t="s">
        <v>193</v>
      </c>
      <c r="J660" t="s">
        <v>193</v>
      </c>
      <c r="K660" t="s">
        <v>193</v>
      </c>
      <c r="L660" t="s">
        <v>193</v>
      </c>
      <c r="M660" t="s">
        <v>193</v>
      </c>
      <c r="N660" t="s">
        <v>193</v>
      </c>
      <c r="O660" t="s">
        <v>193</v>
      </c>
      <c r="P660" t="s">
        <v>193</v>
      </c>
    </row>
    <row r="661" spans="1:16" x14ac:dyDescent="0.35">
      <c r="A661">
        <v>-8.7082023758402052</v>
      </c>
      <c r="B661" t="s">
        <v>193</v>
      </c>
      <c r="C661" t="s">
        <v>193</v>
      </c>
      <c r="D661" t="s">
        <v>193</v>
      </c>
      <c r="E661" t="s">
        <v>193</v>
      </c>
      <c r="F661" t="s">
        <v>193</v>
      </c>
      <c r="G661" t="s">
        <v>193</v>
      </c>
      <c r="H661" t="s">
        <v>193</v>
      </c>
      <c r="I661" t="s">
        <v>193</v>
      </c>
      <c r="J661" t="s">
        <v>193</v>
      </c>
      <c r="K661" t="s">
        <v>193</v>
      </c>
      <c r="L661" t="s">
        <v>193</v>
      </c>
      <c r="M661" t="s">
        <v>193</v>
      </c>
      <c r="N661" t="s">
        <v>193</v>
      </c>
      <c r="O661" t="s">
        <v>193</v>
      </c>
      <c r="P661" t="s">
        <v>193</v>
      </c>
    </row>
    <row r="662" spans="1:16" x14ac:dyDescent="0.35">
      <c r="A662">
        <v>-6.9135727562441973</v>
      </c>
      <c r="B662" t="s">
        <v>193</v>
      </c>
      <c r="C662" t="s">
        <v>193</v>
      </c>
      <c r="D662" t="s">
        <v>193</v>
      </c>
      <c r="E662" t="s">
        <v>193</v>
      </c>
      <c r="F662" t="s">
        <v>193</v>
      </c>
      <c r="G662" t="s">
        <v>193</v>
      </c>
      <c r="H662" t="s">
        <v>193</v>
      </c>
      <c r="I662" t="s">
        <v>193</v>
      </c>
      <c r="J662" t="s">
        <v>193</v>
      </c>
      <c r="K662" t="s">
        <v>193</v>
      </c>
      <c r="L662" t="s">
        <v>193</v>
      </c>
      <c r="M662" t="s">
        <v>193</v>
      </c>
      <c r="N662" t="s">
        <v>193</v>
      </c>
      <c r="O662" t="s">
        <v>193</v>
      </c>
      <c r="P662" t="s">
        <v>193</v>
      </c>
    </row>
    <row r="663" spans="1:16" x14ac:dyDescent="0.35">
      <c r="A663">
        <v>-1.2916409005606679</v>
      </c>
      <c r="B663" t="s">
        <v>193</v>
      </c>
      <c r="C663" t="s">
        <v>193</v>
      </c>
      <c r="D663" t="s">
        <v>193</v>
      </c>
      <c r="E663" t="s">
        <v>193</v>
      </c>
      <c r="F663" t="s">
        <v>193</v>
      </c>
      <c r="G663" t="s">
        <v>193</v>
      </c>
      <c r="H663" t="s">
        <v>193</v>
      </c>
      <c r="I663" t="s">
        <v>193</v>
      </c>
      <c r="J663" t="s">
        <v>193</v>
      </c>
      <c r="K663" t="s">
        <v>193</v>
      </c>
      <c r="L663" t="s">
        <v>193</v>
      </c>
      <c r="M663" t="s">
        <v>193</v>
      </c>
      <c r="N663" t="s">
        <v>193</v>
      </c>
      <c r="O663" t="s">
        <v>193</v>
      </c>
      <c r="P663" t="s">
        <v>193</v>
      </c>
    </row>
    <row r="664" spans="1:16" x14ac:dyDescent="0.35">
      <c r="A664">
        <v>-0.99595608336082853</v>
      </c>
      <c r="B664" t="s">
        <v>193</v>
      </c>
      <c r="C664" t="s">
        <v>193</v>
      </c>
      <c r="D664" t="s">
        <v>193</v>
      </c>
      <c r="E664" t="s">
        <v>193</v>
      </c>
      <c r="F664" t="s">
        <v>193</v>
      </c>
      <c r="G664" t="s">
        <v>193</v>
      </c>
      <c r="H664" t="s">
        <v>193</v>
      </c>
      <c r="I664" t="s">
        <v>193</v>
      </c>
      <c r="J664" t="s">
        <v>193</v>
      </c>
      <c r="K664" t="s">
        <v>193</v>
      </c>
      <c r="L664" t="s">
        <v>193</v>
      </c>
      <c r="M664" t="s">
        <v>193</v>
      </c>
      <c r="N664" t="s">
        <v>193</v>
      </c>
      <c r="O664" t="s">
        <v>193</v>
      </c>
      <c r="P664" t="s">
        <v>193</v>
      </c>
    </row>
    <row r="665" spans="1:16" x14ac:dyDescent="0.35">
      <c r="A665">
        <v>1.2997882888066701</v>
      </c>
      <c r="B665" t="s">
        <v>193</v>
      </c>
      <c r="C665" t="s">
        <v>193</v>
      </c>
      <c r="D665" t="s">
        <v>193</v>
      </c>
      <c r="E665" t="s">
        <v>193</v>
      </c>
      <c r="F665" t="s">
        <v>193</v>
      </c>
      <c r="G665" t="s">
        <v>193</v>
      </c>
      <c r="H665" t="s">
        <v>193</v>
      </c>
      <c r="I665" t="s">
        <v>193</v>
      </c>
      <c r="J665" t="s">
        <v>193</v>
      </c>
      <c r="K665" t="s">
        <v>193</v>
      </c>
      <c r="L665" t="s">
        <v>193</v>
      </c>
      <c r="M665" t="s">
        <v>193</v>
      </c>
      <c r="N665" t="s">
        <v>193</v>
      </c>
      <c r="O665" t="s">
        <v>193</v>
      </c>
      <c r="P665" t="s">
        <v>193</v>
      </c>
    </row>
    <row r="666" spans="1:16" x14ac:dyDescent="0.35">
      <c r="A666">
        <v>19.5</v>
      </c>
      <c r="B666" t="s">
        <v>193</v>
      </c>
      <c r="C666" t="s">
        <v>193</v>
      </c>
      <c r="D666" t="s">
        <v>193</v>
      </c>
      <c r="E666" t="s">
        <v>193</v>
      </c>
      <c r="F666" t="s">
        <v>193</v>
      </c>
      <c r="G666" t="s">
        <v>193</v>
      </c>
      <c r="H666" t="s">
        <v>193</v>
      </c>
      <c r="I666" t="s">
        <v>193</v>
      </c>
      <c r="J666" t="s">
        <v>193</v>
      </c>
      <c r="K666" t="s">
        <v>193</v>
      </c>
      <c r="L666" t="s">
        <v>193</v>
      </c>
      <c r="M666" t="s">
        <v>193</v>
      </c>
      <c r="N666" t="s">
        <v>193</v>
      </c>
      <c r="O666" t="s">
        <v>193</v>
      </c>
      <c r="P666" t="s">
        <v>193</v>
      </c>
    </row>
    <row r="667" spans="1:16" x14ac:dyDescent="0.35">
      <c r="A667">
        <v>30.5</v>
      </c>
      <c r="B667" t="s">
        <v>193</v>
      </c>
      <c r="C667" t="s">
        <v>193</v>
      </c>
      <c r="D667" t="s">
        <v>193</v>
      </c>
      <c r="E667" t="s">
        <v>193</v>
      </c>
      <c r="F667" t="s">
        <v>193</v>
      </c>
      <c r="G667" t="s">
        <v>193</v>
      </c>
      <c r="H667" t="s">
        <v>193</v>
      </c>
      <c r="I667" t="s">
        <v>193</v>
      </c>
      <c r="J667" t="s">
        <v>193</v>
      </c>
      <c r="K667" t="s">
        <v>193</v>
      </c>
      <c r="L667" t="s">
        <v>193</v>
      </c>
      <c r="M667" t="s">
        <v>193</v>
      </c>
      <c r="N667" t="s">
        <v>193</v>
      </c>
      <c r="O667" t="s">
        <v>193</v>
      </c>
      <c r="P667" t="s">
        <v>193</v>
      </c>
    </row>
    <row r="668" spans="1:16" x14ac:dyDescent="0.35">
      <c r="A668">
        <v>47</v>
      </c>
      <c r="B668" t="s">
        <v>193</v>
      </c>
      <c r="C668" t="s">
        <v>193</v>
      </c>
      <c r="D668" t="s">
        <v>193</v>
      </c>
      <c r="E668" t="s">
        <v>193</v>
      </c>
      <c r="F668" t="s">
        <v>193</v>
      </c>
      <c r="G668" t="s">
        <v>193</v>
      </c>
      <c r="H668" t="s">
        <v>193</v>
      </c>
      <c r="I668" t="s">
        <v>193</v>
      </c>
      <c r="J668" t="s">
        <v>193</v>
      </c>
      <c r="K668" t="s">
        <v>193</v>
      </c>
      <c r="L668" t="s">
        <v>193</v>
      </c>
      <c r="M668" t="s">
        <v>193</v>
      </c>
      <c r="N668" t="s">
        <v>193</v>
      </c>
      <c r="O668" t="s">
        <v>193</v>
      </c>
      <c r="P668" t="s">
        <v>193</v>
      </c>
    </row>
    <row r="669" spans="1:16" x14ac:dyDescent="0.35">
      <c r="A669">
        <v>14.185678173588817</v>
      </c>
      <c r="B669" t="s">
        <v>193</v>
      </c>
      <c r="C669" t="s">
        <v>193</v>
      </c>
      <c r="D669" t="s">
        <v>193</v>
      </c>
      <c r="E669" t="s">
        <v>193</v>
      </c>
      <c r="F669" t="s">
        <v>193</v>
      </c>
      <c r="G669" t="s">
        <v>193</v>
      </c>
      <c r="H669" t="s">
        <v>193</v>
      </c>
      <c r="I669" t="s">
        <v>193</v>
      </c>
      <c r="J669" t="s">
        <v>193</v>
      </c>
      <c r="K669" t="s">
        <v>193</v>
      </c>
      <c r="L669" t="s">
        <v>193</v>
      </c>
      <c r="M669" t="s">
        <v>193</v>
      </c>
      <c r="N669" t="s">
        <v>193</v>
      </c>
      <c r="O669" t="s">
        <v>193</v>
      </c>
      <c r="P669" t="s">
        <v>193</v>
      </c>
    </row>
    <row r="670" spans="1:16" x14ac:dyDescent="0.35">
      <c r="A670">
        <v>6</v>
      </c>
      <c r="B670" t="s">
        <v>193</v>
      </c>
      <c r="C670" t="s">
        <v>193</v>
      </c>
      <c r="D670" t="s">
        <v>193</v>
      </c>
      <c r="E670" t="s">
        <v>193</v>
      </c>
      <c r="F670" t="s">
        <v>193</v>
      </c>
      <c r="G670" t="s">
        <v>193</v>
      </c>
      <c r="H670" t="s">
        <v>193</v>
      </c>
      <c r="I670" t="s">
        <v>193</v>
      </c>
      <c r="J670" t="s">
        <v>193</v>
      </c>
      <c r="K670" t="s">
        <v>193</v>
      </c>
      <c r="L670" t="s">
        <v>193</v>
      </c>
      <c r="M670" t="s">
        <v>193</v>
      </c>
      <c r="N670" t="s">
        <v>193</v>
      </c>
      <c r="O670" t="s">
        <v>193</v>
      </c>
      <c r="P670" t="s">
        <v>193</v>
      </c>
    </row>
    <row r="671" spans="1:16" x14ac:dyDescent="0.35">
      <c r="A671">
        <v>7.5</v>
      </c>
      <c r="B671" t="s">
        <v>193</v>
      </c>
      <c r="C671" t="s">
        <v>193</v>
      </c>
      <c r="D671" t="s">
        <v>193</v>
      </c>
      <c r="E671" t="s">
        <v>193</v>
      </c>
      <c r="F671" t="s">
        <v>193</v>
      </c>
      <c r="G671" t="s">
        <v>193</v>
      </c>
      <c r="H671" t="s">
        <v>193</v>
      </c>
      <c r="I671" t="s">
        <v>193</v>
      </c>
      <c r="J671" t="s">
        <v>193</v>
      </c>
      <c r="K671" t="s">
        <v>193</v>
      </c>
      <c r="L671" t="s">
        <v>193</v>
      </c>
      <c r="M671" t="s">
        <v>193</v>
      </c>
      <c r="N671" t="s">
        <v>193</v>
      </c>
      <c r="O671" t="s">
        <v>193</v>
      </c>
      <c r="P671" t="s">
        <v>193</v>
      </c>
    </row>
    <row r="672" spans="1:16" x14ac:dyDescent="0.35">
      <c r="A672">
        <v>12.5</v>
      </c>
      <c r="B672" t="s">
        <v>193</v>
      </c>
      <c r="C672" t="s">
        <v>193</v>
      </c>
      <c r="D672" t="s">
        <v>193</v>
      </c>
      <c r="E672" t="s">
        <v>193</v>
      </c>
      <c r="F672" t="s">
        <v>193</v>
      </c>
      <c r="G672" t="s">
        <v>193</v>
      </c>
      <c r="H672" t="s">
        <v>193</v>
      </c>
      <c r="I672" t="s">
        <v>193</v>
      </c>
      <c r="J672" t="s">
        <v>193</v>
      </c>
      <c r="K672" t="s">
        <v>193</v>
      </c>
      <c r="L672" t="s">
        <v>193</v>
      </c>
      <c r="M672" t="s">
        <v>193</v>
      </c>
      <c r="N672" t="s">
        <v>193</v>
      </c>
      <c r="O672" t="s">
        <v>193</v>
      </c>
      <c r="P672" t="s">
        <v>193</v>
      </c>
    </row>
    <row r="673" spans="1:16" x14ac:dyDescent="0.35">
      <c r="A673">
        <v>10.77119514428847</v>
      </c>
      <c r="B673" t="s">
        <v>193</v>
      </c>
      <c r="C673" t="s">
        <v>193</v>
      </c>
      <c r="D673" t="s">
        <v>193</v>
      </c>
      <c r="E673" t="s">
        <v>193</v>
      </c>
      <c r="F673" t="s">
        <v>193</v>
      </c>
      <c r="G673" t="s">
        <v>193</v>
      </c>
      <c r="H673" t="s">
        <v>193</v>
      </c>
      <c r="I673" t="s">
        <v>193</v>
      </c>
      <c r="J673" t="s">
        <v>193</v>
      </c>
      <c r="K673" t="s">
        <v>193</v>
      </c>
      <c r="L673" t="s">
        <v>193</v>
      </c>
      <c r="M673" t="s">
        <v>193</v>
      </c>
      <c r="N673" t="s">
        <v>193</v>
      </c>
      <c r="O673" t="s">
        <v>193</v>
      </c>
      <c r="P673" t="s">
        <v>193</v>
      </c>
    </row>
    <row r="674" spans="1:16" x14ac:dyDescent="0.35">
      <c r="A674">
        <v>12</v>
      </c>
      <c r="B674" t="s">
        <v>193</v>
      </c>
      <c r="C674" t="s">
        <v>193</v>
      </c>
      <c r="D674" t="s">
        <v>193</v>
      </c>
      <c r="E674" t="s">
        <v>193</v>
      </c>
      <c r="F674" t="s">
        <v>193</v>
      </c>
      <c r="G674" t="s">
        <v>193</v>
      </c>
      <c r="H674" t="s">
        <v>193</v>
      </c>
      <c r="I674" t="s">
        <v>193</v>
      </c>
      <c r="J674" t="s">
        <v>193</v>
      </c>
      <c r="K674" t="s">
        <v>193</v>
      </c>
      <c r="L674" t="s">
        <v>193</v>
      </c>
      <c r="M674" t="s">
        <v>193</v>
      </c>
      <c r="N674" t="s">
        <v>193</v>
      </c>
      <c r="O674" t="s">
        <v>193</v>
      </c>
      <c r="P674" t="s">
        <v>193</v>
      </c>
    </row>
    <row r="675" spans="1:16" x14ac:dyDescent="0.35">
      <c r="A675">
        <v>17</v>
      </c>
      <c r="B675" t="s">
        <v>193</v>
      </c>
      <c r="C675" t="s">
        <v>193</v>
      </c>
      <c r="D675" t="s">
        <v>193</v>
      </c>
      <c r="E675" t="s">
        <v>193</v>
      </c>
      <c r="F675" t="s">
        <v>193</v>
      </c>
      <c r="G675" t="s">
        <v>193</v>
      </c>
      <c r="H675" t="s">
        <v>193</v>
      </c>
      <c r="I675" t="s">
        <v>193</v>
      </c>
      <c r="J675" t="s">
        <v>193</v>
      </c>
      <c r="K675" t="s">
        <v>193</v>
      </c>
      <c r="L675" t="s">
        <v>193</v>
      </c>
      <c r="M675" t="s">
        <v>193</v>
      </c>
      <c r="N675" t="s">
        <v>193</v>
      </c>
      <c r="O675" t="s">
        <v>193</v>
      </c>
      <c r="P675" t="s">
        <v>193</v>
      </c>
    </row>
    <row r="676" spans="1:16" x14ac:dyDescent="0.35">
      <c r="A676">
        <v>19</v>
      </c>
      <c r="B676" t="s">
        <v>193</v>
      </c>
      <c r="C676" t="s">
        <v>193</v>
      </c>
      <c r="D676" t="s">
        <v>193</v>
      </c>
      <c r="E676" t="s">
        <v>193</v>
      </c>
      <c r="F676" t="s">
        <v>193</v>
      </c>
      <c r="G676" t="s">
        <v>193</v>
      </c>
      <c r="H676" t="s">
        <v>193</v>
      </c>
      <c r="I676" t="s">
        <v>193</v>
      </c>
      <c r="J676" t="s">
        <v>193</v>
      </c>
      <c r="K676" t="s">
        <v>193</v>
      </c>
      <c r="L676" t="s">
        <v>193</v>
      </c>
      <c r="M676" t="s">
        <v>193</v>
      </c>
      <c r="N676" t="s">
        <v>193</v>
      </c>
      <c r="O676" t="s">
        <v>193</v>
      </c>
      <c r="P676" t="s">
        <v>193</v>
      </c>
    </row>
    <row r="677" spans="1:16" x14ac:dyDescent="0.35">
      <c r="A677">
        <v>6</v>
      </c>
      <c r="B677" t="s">
        <v>193</v>
      </c>
      <c r="C677" t="s">
        <v>193</v>
      </c>
      <c r="D677" t="s">
        <v>193</v>
      </c>
      <c r="E677" t="s">
        <v>193</v>
      </c>
      <c r="F677" t="s">
        <v>193</v>
      </c>
      <c r="G677" t="s">
        <v>193</v>
      </c>
      <c r="H677" t="s">
        <v>193</v>
      </c>
      <c r="I677" t="s">
        <v>193</v>
      </c>
      <c r="J677" t="s">
        <v>193</v>
      </c>
      <c r="K677" t="s">
        <v>193</v>
      </c>
      <c r="L677" t="s">
        <v>193</v>
      </c>
      <c r="M677" t="s">
        <v>193</v>
      </c>
      <c r="N677" t="s">
        <v>193</v>
      </c>
      <c r="O677" t="s">
        <v>193</v>
      </c>
      <c r="P677" t="s">
        <v>193</v>
      </c>
    </row>
    <row r="678" spans="1:16" x14ac:dyDescent="0.35">
      <c r="A678">
        <v>11.5</v>
      </c>
      <c r="B678" t="s">
        <v>193</v>
      </c>
      <c r="C678" t="s">
        <v>193</v>
      </c>
      <c r="D678" t="s">
        <v>193</v>
      </c>
      <c r="E678" t="s">
        <v>193</v>
      </c>
      <c r="F678" t="s">
        <v>193</v>
      </c>
      <c r="G678" t="s">
        <v>193</v>
      </c>
      <c r="H678" t="s">
        <v>193</v>
      </c>
      <c r="I678" t="s">
        <v>193</v>
      </c>
      <c r="J678" t="s">
        <v>193</v>
      </c>
      <c r="K678" t="s">
        <v>193</v>
      </c>
      <c r="L678" t="s">
        <v>193</v>
      </c>
      <c r="M678" t="s">
        <v>193</v>
      </c>
      <c r="N678" t="s">
        <v>193</v>
      </c>
      <c r="O678" t="s">
        <v>193</v>
      </c>
      <c r="P678" t="s">
        <v>193</v>
      </c>
    </row>
    <row r="679" spans="1:16" x14ac:dyDescent="0.35">
      <c r="A679">
        <v>-1.2645452427374579</v>
      </c>
      <c r="B679" t="s">
        <v>193</v>
      </c>
      <c r="C679" t="s">
        <v>193</v>
      </c>
      <c r="D679" t="s">
        <v>193</v>
      </c>
      <c r="E679" t="s">
        <v>193</v>
      </c>
      <c r="F679" t="s">
        <v>193</v>
      </c>
      <c r="G679" t="s">
        <v>193</v>
      </c>
      <c r="H679" t="s">
        <v>193</v>
      </c>
      <c r="I679" t="s">
        <v>193</v>
      </c>
      <c r="J679" t="s">
        <v>193</v>
      </c>
      <c r="K679" t="s">
        <v>193</v>
      </c>
      <c r="L679" t="s">
        <v>193</v>
      </c>
      <c r="M679" t="s">
        <v>193</v>
      </c>
      <c r="N679" t="s">
        <v>193</v>
      </c>
      <c r="O679" t="s">
        <v>193</v>
      </c>
      <c r="P679" t="s">
        <v>193</v>
      </c>
    </row>
    <row r="680" spans="1:16" x14ac:dyDescent="0.35">
      <c r="A680">
        <v>4.38</v>
      </c>
      <c r="B680" t="s">
        <v>193</v>
      </c>
      <c r="C680" t="s">
        <v>193</v>
      </c>
      <c r="D680" t="s">
        <v>193</v>
      </c>
      <c r="E680" t="s">
        <v>193</v>
      </c>
      <c r="F680" t="s">
        <v>193</v>
      </c>
      <c r="G680" t="s">
        <v>193</v>
      </c>
      <c r="H680" t="s">
        <v>193</v>
      </c>
      <c r="I680" t="s">
        <v>193</v>
      </c>
      <c r="J680" t="s">
        <v>193</v>
      </c>
      <c r="K680" t="s">
        <v>193</v>
      </c>
      <c r="L680" t="s">
        <v>193</v>
      </c>
      <c r="M680" t="s">
        <v>193</v>
      </c>
      <c r="N680" t="s">
        <v>193</v>
      </c>
      <c r="O680" t="s">
        <v>193</v>
      </c>
      <c r="P680" t="s">
        <v>193</v>
      </c>
    </row>
    <row r="681" spans="1:16" x14ac:dyDescent="0.35">
      <c r="A681">
        <v>4.5199999999999996</v>
      </c>
      <c r="B681" t="s">
        <v>193</v>
      </c>
      <c r="C681" t="s">
        <v>193</v>
      </c>
      <c r="D681" t="s">
        <v>193</v>
      </c>
      <c r="E681" t="s">
        <v>193</v>
      </c>
      <c r="F681" t="s">
        <v>193</v>
      </c>
      <c r="G681" t="s">
        <v>193</v>
      </c>
      <c r="H681" t="s">
        <v>193</v>
      </c>
      <c r="I681" t="s">
        <v>193</v>
      </c>
      <c r="J681" t="s">
        <v>193</v>
      </c>
      <c r="K681" t="s">
        <v>193</v>
      </c>
      <c r="L681" t="s">
        <v>193</v>
      </c>
      <c r="M681" t="s">
        <v>193</v>
      </c>
      <c r="N681" t="s">
        <v>193</v>
      </c>
      <c r="O681" t="s">
        <v>193</v>
      </c>
      <c r="P681" t="s">
        <v>193</v>
      </c>
    </row>
    <row r="682" spans="1:16" x14ac:dyDescent="0.35">
      <c r="A682">
        <v>8.5923617631598557</v>
      </c>
      <c r="B682" t="s">
        <v>193</v>
      </c>
      <c r="C682" t="s">
        <v>193</v>
      </c>
      <c r="D682" t="s">
        <v>193</v>
      </c>
      <c r="E682" t="s">
        <v>193</v>
      </c>
      <c r="F682" t="s">
        <v>193</v>
      </c>
      <c r="G682" t="s">
        <v>193</v>
      </c>
      <c r="H682" t="s">
        <v>193</v>
      </c>
      <c r="I682" t="s">
        <v>193</v>
      </c>
      <c r="J682" t="s">
        <v>193</v>
      </c>
      <c r="K682" t="s">
        <v>193</v>
      </c>
      <c r="L682" t="s">
        <v>193</v>
      </c>
      <c r="M682" t="s">
        <v>193</v>
      </c>
      <c r="N682" t="s">
        <v>193</v>
      </c>
      <c r="O682" t="s">
        <v>193</v>
      </c>
      <c r="P682" t="s">
        <v>193</v>
      </c>
    </row>
    <row r="683" spans="1:16" x14ac:dyDescent="0.35">
      <c r="A683">
        <v>9.5</v>
      </c>
      <c r="B683" t="s">
        <v>193</v>
      </c>
      <c r="C683" t="s">
        <v>193</v>
      </c>
      <c r="D683" t="s">
        <v>193</v>
      </c>
      <c r="E683" t="s">
        <v>193</v>
      </c>
      <c r="F683" t="s">
        <v>193</v>
      </c>
      <c r="G683" t="s">
        <v>193</v>
      </c>
      <c r="H683" t="s">
        <v>193</v>
      </c>
      <c r="I683" t="s">
        <v>193</v>
      </c>
      <c r="J683" t="s">
        <v>193</v>
      </c>
      <c r="K683" t="s">
        <v>193</v>
      </c>
      <c r="L683" t="s">
        <v>193</v>
      </c>
      <c r="M683" t="s">
        <v>193</v>
      </c>
      <c r="N683" t="s">
        <v>193</v>
      </c>
      <c r="O683" t="s">
        <v>193</v>
      </c>
      <c r="P683" t="s">
        <v>193</v>
      </c>
    </row>
    <row r="684" spans="1:16" x14ac:dyDescent="0.35">
      <c r="A684">
        <v>12</v>
      </c>
      <c r="B684" t="s">
        <v>193</v>
      </c>
      <c r="C684" t="s">
        <v>193</v>
      </c>
      <c r="D684" t="s">
        <v>193</v>
      </c>
      <c r="E684" t="s">
        <v>193</v>
      </c>
      <c r="F684" t="s">
        <v>193</v>
      </c>
      <c r="G684" t="s">
        <v>193</v>
      </c>
      <c r="H684" t="s">
        <v>193</v>
      </c>
      <c r="I684" t="s">
        <v>193</v>
      </c>
      <c r="J684" t="s">
        <v>193</v>
      </c>
      <c r="K684" t="s">
        <v>193</v>
      </c>
      <c r="L684" t="s">
        <v>193</v>
      </c>
      <c r="M684" t="s">
        <v>193</v>
      </c>
      <c r="N684" t="s">
        <v>193</v>
      </c>
      <c r="O684" t="s">
        <v>193</v>
      </c>
      <c r="P684" t="s">
        <v>193</v>
      </c>
    </row>
    <row r="685" spans="1:16" x14ac:dyDescent="0.35">
      <c r="A685">
        <v>14.5</v>
      </c>
      <c r="B685" t="s">
        <v>193</v>
      </c>
      <c r="C685" t="s">
        <v>193</v>
      </c>
      <c r="D685" t="s">
        <v>193</v>
      </c>
      <c r="E685" t="s">
        <v>193</v>
      </c>
      <c r="F685" t="s">
        <v>193</v>
      </c>
      <c r="G685" t="s">
        <v>193</v>
      </c>
      <c r="H685" t="s">
        <v>193</v>
      </c>
      <c r="I685" t="s">
        <v>193</v>
      </c>
      <c r="J685" t="s">
        <v>193</v>
      </c>
      <c r="K685" t="s">
        <v>193</v>
      </c>
      <c r="L685" t="s">
        <v>193</v>
      </c>
      <c r="M685" t="s">
        <v>193</v>
      </c>
      <c r="N685" t="s">
        <v>193</v>
      </c>
      <c r="O685" t="s">
        <v>193</v>
      </c>
      <c r="P685" t="s">
        <v>193</v>
      </c>
    </row>
    <row r="686" spans="1:16" x14ac:dyDescent="0.35">
      <c r="A686">
        <v>15</v>
      </c>
      <c r="B686" t="s">
        <v>193</v>
      </c>
      <c r="C686" t="s">
        <v>193</v>
      </c>
      <c r="D686" t="s">
        <v>193</v>
      </c>
      <c r="E686" t="s">
        <v>193</v>
      </c>
      <c r="F686" t="s">
        <v>193</v>
      </c>
      <c r="G686" t="s">
        <v>193</v>
      </c>
      <c r="H686" t="s">
        <v>193</v>
      </c>
      <c r="I686" t="s">
        <v>193</v>
      </c>
      <c r="J686" t="s">
        <v>193</v>
      </c>
      <c r="K686" t="s">
        <v>193</v>
      </c>
      <c r="L686" t="s">
        <v>193</v>
      </c>
      <c r="M686" t="s">
        <v>193</v>
      </c>
      <c r="N686" t="s">
        <v>193</v>
      </c>
      <c r="O686" t="s">
        <v>193</v>
      </c>
      <c r="P686" t="s">
        <v>193</v>
      </c>
    </row>
    <row r="687" spans="1:16" x14ac:dyDescent="0.35">
      <c r="A687">
        <v>26.157250095463905</v>
      </c>
      <c r="B687" t="s">
        <v>193</v>
      </c>
      <c r="C687" t="s">
        <v>193</v>
      </c>
      <c r="D687" t="s">
        <v>193</v>
      </c>
      <c r="E687" t="s">
        <v>193</v>
      </c>
      <c r="F687" t="s">
        <v>193</v>
      </c>
      <c r="G687" t="s">
        <v>193</v>
      </c>
      <c r="H687" t="s">
        <v>193</v>
      </c>
      <c r="I687" t="s">
        <v>193</v>
      </c>
      <c r="J687" t="s">
        <v>193</v>
      </c>
      <c r="K687" t="s">
        <v>193</v>
      </c>
      <c r="L687" t="s">
        <v>193</v>
      </c>
      <c r="M687" t="s">
        <v>193</v>
      </c>
      <c r="N687" t="s">
        <v>193</v>
      </c>
      <c r="O687" t="s">
        <v>193</v>
      </c>
      <c r="P687" t="s">
        <v>193</v>
      </c>
    </row>
    <row r="688" spans="1:16" x14ac:dyDescent="0.35">
      <c r="A688">
        <v>9.59</v>
      </c>
      <c r="B688" t="s">
        <v>193</v>
      </c>
      <c r="C688" t="s">
        <v>193</v>
      </c>
      <c r="D688" t="s">
        <v>193</v>
      </c>
      <c r="E688" t="s">
        <v>193</v>
      </c>
      <c r="F688" t="s">
        <v>193</v>
      </c>
      <c r="G688" t="s">
        <v>193</v>
      </c>
      <c r="H688" t="s">
        <v>193</v>
      </c>
      <c r="I688" t="s">
        <v>193</v>
      </c>
      <c r="J688" t="s">
        <v>193</v>
      </c>
      <c r="K688" t="s">
        <v>193</v>
      </c>
      <c r="L688" t="s">
        <v>193</v>
      </c>
      <c r="M688" t="s">
        <v>193</v>
      </c>
      <c r="N688" t="s">
        <v>193</v>
      </c>
      <c r="O688" t="s">
        <v>193</v>
      </c>
      <c r="P688" t="s">
        <v>193</v>
      </c>
    </row>
    <row r="689" spans="1:16" x14ac:dyDescent="0.35">
      <c r="A689">
        <v>15</v>
      </c>
      <c r="B689" t="s">
        <v>193</v>
      </c>
      <c r="C689" t="s">
        <v>193</v>
      </c>
      <c r="D689" t="s">
        <v>193</v>
      </c>
      <c r="E689" t="s">
        <v>193</v>
      </c>
      <c r="F689" t="s">
        <v>193</v>
      </c>
      <c r="G689" t="s">
        <v>193</v>
      </c>
      <c r="H689" t="s">
        <v>193</v>
      </c>
      <c r="I689" t="s">
        <v>193</v>
      </c>
      <c r="J689" t="s">
        <v>193</v>
      </c>
      <c r="K689" t="s">
        <v>193</v>
      </c>
      <c r="L689" t="s">
        <v>193</v>
      </c>
      <c r="M689" t="s">
        <v>193</v>
      </c>
      <c r="N689" t="s">
        <v>193</v>
      </c>
      <c r="O689" t="s">
        <v>193</v>
      </c>
      <c r="P689" t="s">
        <v>193</v>
      </c>
    </row>
    <row r="690" spans="1:16" x14ac:dyDescent="0.35">
      <c r="A690">
        <v>17.510000000000002</v>
      </c>
      <c r="B690" t="s">
        <v>193</v>
      </c>
      <c r="C690" t="s">
        <v>193</v>
      </c>
      <c r="D690" t="s">
        <v>193</v>
      </c>
      <c r="E690" t="s">
        <v>193</v>
      </c>
      <c r="F690" t="s">
        <v>193</v>
      </c>
      <c r="G690" t="s">
        <v>193</v>
      </c>
      <c r="H690" t="s">
        <v>193</v>
      </c>
      <c r="I690" t="s">
        <v>193</v>
      </c>
      <c r="J690" t="s">
        <v>193</v>
      </c>
      <c r="K690" t="s">
        <v>193</v>
      </c>
      <c r="L690" t="s">
        <v>193</v>
      </c>
      <c r="M690" t="s">
        <v>193</v>
      </c>
      <c r="N690" t="s">
        <v>193</v>
      </c>
      <c r="O690" t="s">
        <v>193</v>
      </c>
      <c r="P690" t="s">
        <v>193</v>
      </c>
    </row>
    <row r="691" spans="1:16" x14ac:dyDescent="0.35">
      <c r="A691">
        <v>23.07</v>
      </c>
      <c r="B691" t="s">
        <v>193</v>
      </c>
      <c r="C691" t="s">
        <v>193</v>
      </c>
      <c r="D691" t="s">
        <v>193</v>
      </c>
      <c r="E691" t="s">
        <v>193</v>
      </c>
      <c r="F691" t="s">
        <v>193</v>
      </c>
      <c r="G691" t="s">
        <v>193</v>
      </c>
      <c r="H691" t="s">
        <v>193</v>
      </c>
      <c r="I691" t="s">
        <v>193</v>
      </c>
      <c r="J691" t="s">
        <v>193</v>
      </c>
      <c r="K691" t="s">
        <v>193</v>
      </c>
      <c r="L691" t="s">
        <v>193</v>
      </c>
      <c r="M691" t="s">
        <v>193</v>
      </c>
      <c r="N691" t="s">
        <v>193</v>
      </c>
      <c r="O691" t="s">
        <v>193</v>
      </c>
      <c r="P691" t="s">
        <v>193</v>
      </c>
    </row>
    <row r="692" spans="1:16" x14ac:dyDescent="0.35">
      <c r="A692">
        <v>26</v>
      </c>
      <c r="B692" t="s">
        <v>193</v>
      </c>
      <c r="C692" t="s">
        <v>193</v>
      </c>
      <c r="D692" t="s">
        <v>193</v>
      </c>
      <c r="E692" t="s">
        <v>193</v>
      </c>
      <c r="F692" t="s">
        <v>193</v>
      </c>
      <c r="G692" t="s">
        <v>193</v>
      </c>
      <c r="H692" t="s">
        <v>193</v>
      </c>
      <c r="I692" t="s">
        <v>193</v>
      </c>
      <c r="J692" t="s">
        <v>193</v>
      </c>
      <c r="K692" t="s">
        <v>193</v>
      </c>
      <c r="L692" t="s">
        <v>193</v>
      </c>
      <c r="M692" t="s">
        <v>193</v>
      </c>
      <c r="N692" t="s">
        <v>193</v>
      </c>
      <c r="O692" t="s">
        <v>193</v>
      </c>
      <c r="P692" t="s">
        <v>193</v>
      </c>
    </row>
    <row r="693" spans="1:16" x14ac:dyDescent="0.35">
      <c r="A693">
        <v>39.5</v>
      </c>
      <c r="B693" t="s">
        <v>193</v>
      </c>
      <c r="C693" t="s">
        <v>193</v>
      </c>
      <c r="D693" t="s">
        <v>193</v>
      </c>
      <c r="E693" t="s">
        <v>193</v>
      </c>
      <c r="F693" t="s">
        <v>193</v>
      </c>
      <c r="G693" t="s">
        <v>193</v>
      </c>
      <c r="H693" t="s">
        <v>193</v>
      </c>
      <c r="I693" t="s">
        <v>193</v>
      </c>
      <c r="J693" t="s">
        <v>193</v>
      </c>
      <c r="K693" t="s">
        <v>193</v>
      </c>
      <c r="L693" t="s">
        <v>193</v>
      </c>
      <c r="M693" t="s">
        <v>193</v>
      </c>
      <c r="N693" t="s">
        <v>193</v>
      </c>
      <c r="O693" t="s">
        <v>193</v>
      </c>
      <c r="P693" t="s">
        <v>193</v>
      </c>
    </row>
    <row r="694" spans="1:16" x14ac:dyDescent="0.35">
      <c r="A694">
        <v>5</v>
      </c>
      <c r="B694" t="s">
        <v>193</v>
      </c>
      <c r="C694" t="s">
        <v>193</v>
      </c>
      <c r="D694" t="s">
        <v>193</v>
      </c>
      <c r="E694" t="s">
        <v>193</v>
      </c>
      <c r="F694" t="s">
        <v>193</v>
      </c>
      <c r="G694" t="s">
        <v>193</v>
      </c>
      <c r="H694" t="s">
        <v>193</v>
      </c>
      <c r="I694" t="s">
        <v>193</v>
      </c>
      <c r="J694" t="s">
        <v>193</v>
      </c>
      <c r="K694" t="s">
        <v>193</v>
      </c>
      <c r="L694" t="s">
        <v>193</v>
      </c>
      <c r="M694" t="s">
        <v>193</v>
      </c>
      <c r="N694" t="s">
        <v>193</v>
      </c>
      <c r="O694" t="s">
        <v>193</v>
      </c>
      <c r="P694" t="s">
        <v>193</v>
      </c>
    </row>
    <row r="695" spans="1:16" x14ac:dyDescent="0.35">
      <c r="A695">
        <v>5.5</v>
      </c>
      <c r="B695" t="s">
        <v>193</v>
      </c>
      <c r="C695" t="s">
        <v>193</v>
      </c>
      <c r="D695" t="s">
        <v>193</v>
      </c>
      <c r="E695" t="s">
        <v>193</v>
      </c>
      <c r="F695" t="s">
        <v>193</v>
      </c>
      <c r="G695" t="s">
        <v>193</v>
      </c>
      <c r="H695" t="s">
        <v>193</v>
      </c>
      <c r="I695" t="s">
        <v>193</v>
      </c>
      <c r="J695" t="s">
        <v>193</v>
      </c>
      <c r="K695" t="s">
        <v>193</v>
      </c>
      <c r="L695" t="s">
        <v>193</v>
      </c>
      <c r="M695" t="s">
        <v>193</v>
      </c>
      <c r="N695" t="s">
        <v>193</v>
      </c>
      <c r="O695" t="s">
        <v>193</v>
      </c>
      <c r="P695" t="s">
        <v>193</v>
      </c>
    </row>
    <row r="696" spans="1:16" x14ac:dyDescent="0.35">
      <c r="A696">
        <v>6.25</v>
      </c>
      <c r="B696" t="s">
        <v>193</v>
      </c>
      <c r="C696" t="s">
        <v>193</v>
      </c>
      <c r="D696" t="s">
        <v>193</v>
      </c>
      <c r="E696" t="s">
        <v>193</v>
      </c>
      <c r="F696" t="s">
        <v>193</v>
      </c>
      <c r="G696" t="s">
        <v>193</v>
      </c>
      <c r="H696" t="s">
        <v>193</v>
      </c>
      <c r="I696" t="s">
        <v>193</v>
      </c>
      <c r="J696" t="s">
        <v>193</v>
      </c>
      <c r="K696" t="s">
        <v>193</v>
      </c>
      <c r="L696" t="s">
        <v>193</v>
      </c>
      <c r="M696" t="s">
        <v>193</v>
      </c>
      <c r="N696" t="s">
        <v>193</v>
      </c>
      <c r="O696" t="s">
        <v>193</v>
      </c>
      <c r="P696" t="s">
        <v>193</v>
      </c>
    </row>
    <row r="697" spans="1:16" x14ac:dyDescent="0.35">
      <c r="A697">
        <v>7.0905587668593641</v>
      </c>
      <c r="B697" t="s">
        <v>193</v>
      </c>
      <c r="C697" t="s">
        <v>193</v>
      </c>
      <c r="D697" t="s">
        <v>193</v>
      </c>
      <c r="E697" t="s">
        <v>193</v>
      </c>
      <c r="F697" t="s">
        <v>193</v>
      </c>
      <c r="G697" t="s">
        <v>193</v>
      </c>
      <c r="H697" t="s">
        <v>193</v>
      </c>
      <c r="I697" t="s">
        <v>193</v>
      </c>
      <c r="J697" t="s">
        <v>193</v>
      </c>
      <c r="K697" t="s">
        <v>193</v>
      </c>
      <c r="L697" t="s">
        <v>193</v>
      </c>
      <c r="M697" t="s">
        <v>193</v>
      </c>
      <c r="N697" t="s">
        <v>193</v>
      </c>
      <c r="O697" t="s">
        <v>193</v>
      </c>
      <c r="P697" t="s">
        <v>193</v>
      </c>
    </row>
    <row r="698" spans="1:16" x14ac:dyDescent="0.35">
      <c r="A698">
        <v>6.9364161849711143</v>
      </c>
      <c r="B698" t="s">
        <v>193</v>
      </c>
      <c r="C698" t="s">
        <v>193</v>
      </c>
      <c r="D698" t="s">
        <v>193</v>
      </c>
      <c r="E698" t="s">
        <v>193</v>
      </c>
      <c r="F698" t="s">
        <v>193</v>
      </c>
      <c r="G698" t="s">
        <v>193</v>
      </c>
      <c r="H698" t="s">
        <v>193</v>
      </c>
      <c r="I698" t="s">
        <v>193</v>
      </c>
      <c r="J698" t="s">
        <v>193</v>
      </c>
      <c r="K698" t="s">
        <v>193</v>
      </c>
      <c r="L698" t="s">
        <v>193</v>
      </c>
      <c r="M698" t="s">
        <v>193</v>
      </c>
      <c r="N698" t="s">
        <v>193</v>
      </c>
      <c r="O698" t="s">
        <v>193</v>
      </c>
      <c r="P698" t="s">
        <v>193</v>
      </c>
    </row>
    <row r="699" spans="1:16" x14ac:dyDescent="0.35">
      <c r="A699">
        <v>11.41859885315381</v>
      </c>
      <c r="B699" t="s">
        <v>193</v>
      </c>
      <c r="C699" t="s">
        <v>193</v>
      </c>
      <c r="D699" t="s">
        <v>193</v>
      </c>
      <c r="E699" t="s">
        <v>193</v>
      </c>
      <c r="F699" t="s">
        <v>193</v>
      </c>
      <c r="G699" t="s">
        <v>193</v>
      </c>
      <c r="H699" t="s">
        <v>193</v>
      </c>
      <c r="I699" t="s">
        <v>193</v>
      </c>
      <c r="J699" t="s">
        <v>193</v>
      </c>
      <c r="K699" t="s">
        <v>193</v>
      </c>
      <c r="L699" t="s">
        <v>193</v>
      </c>
      <c r="M699" t="s">
        <v>193</v>
      </c>
      <c r="N699" t="s">
        <v>193</v>
      </c>
      <c r="O699" t="s">
        <v>193</v>
      </c>
      <c r="P699" t="s">
        <v>193</v>
      </c>
    </row>
    <row r="700" spans="1:16" x14ac:dyDescent="0.35">
      <c r="A700">
        <v>12.839690850161981</v>
      </c>
      <c r="B700" t="s">
        <v>193</v>
      </c>
      <c r="C700" t="s">
        <v>193</v>
      </c>
      <c r="D700" t="s">
        <v>193</v>
      </c>
      <c r="E700" t="s">
        <v>193</v>
      </c>
      <c r="F700" t="s">
        <v>193</v>
      </c>
      <c r="G700" t="s">
        <v>193</v>
      </c>
      <c r="H700" t="s">
        <v>193</v>
      </c>
      <c r="I700" t="s">
        <v>193</v>
      </c>
      <c r="J700" t="s">
        <v>193</v>
      </c>
      <c r="K700" t="s">
        <v>193</v>
      </c>
      <c r="L700" t="s">
        <v>193</v>
      </c>
      <c r="M700" t="s">
        <v>193</v>
      </c>
      <c r="N700" t="s">
        <v>193</v>
      </c>
      <c r="O700" t="s">
        <v>193</v>
      </c>
      <c r="P700" t="s">
        <v>193</v>
      </c>
    </row>
    <row r="701" spans="1:16" x14ac:dyDescent="0.35">
      <c r="A701">
        <v>-3.2553407934892706</v>
      </c>
      <c r="B701" t="s">
        <v>193</v>
      </c>
      <c r="C701" t="s">
        <v>193</v>
      </c>
      <c r="D701" t="s">
        <v>193</v>
      </c>
      <c r="E701" t="s">
        <v>193</v>
      </c>
      <c r="F701" t="s">
        <v>193</v>
      </c>
      <c r="G701" t="s">
        <v>193</v>
      </c>
      <c r="H701" t="s">
        <v>193</v>
      </c>
      <c r="I701" t="s">
        <v>193</v>
      </c>
      <c r="J701" t="s">
        <v>193</v>
      </c>
      <c r="K701" t="s">
        <v>193</v>
      </c>
      <c r="L701" t="s">
        <v>193</v>
      </c>
      <c r="M701" t="s">
        <v>193</v>
      </c>
      <c r="N701" t="s">
        <v>193</v>
      </c>
      <c r="O701" t="s">
        <v>193</v>
      </c>
      <c r="P701" t="s">
        <v>193</v>
      </c>
    </row>
    <row r="702" spans="1:16" x14ac:dyDescent="0.35">
      <c r="A702">
        <v>-26.856561546286763</v>
      </c>
      <c r="B702" t="s">
        <v>193</v>
      </c>
      <c r="C702" t="s">
        <v>193</v>
      </c>
      <c r="D702" t="s">
        <v>193</v>
      </c>
      <c r="E702" t="s">
        <v>193</v>
      </c>
      <c r="F702" t="s">
        <v>193</v>
      </c>
      <c r="G702" t="s">
        <v>193</v>
      </c>
      <c r="H702" t="s">
        <v>193</v>
      </c>
      <c r="I702" t="s">
        <v>193</v>
      </c>
      <c r="J702" t="s">
        <v>193</v>
      </c>
      <c r="K702" t="s">
        <v>193</v>
      </c>
      <c r="L702" t="s">
        <v>193</v>
      </c>
      <c r="M702" t="s">
        <v>193</v>
      </c>
      <c r="N702" t="s">
        <v>193</v>
      </c>
      <c r="O702" t="s">
        <v>193</v>
      </c>
      <c r="P702" t="s">
        <v>193</v>
      </c>
    </row>
    <row r="703" spans="1:16" x14ac:dyDescent="0.35">
      <c r="A703">
        <v>5.5</v>
      </c>
      <c r="B703" t="s">
        <v>193</v>
      </c>
      <c r="C703" t="s">
        <v>193</v>
      </c>
      <c r="D703" t="s">
        <v>193</v>
      </c>
      <c r="E703" t="s">
        <v>193</v>
      </c>
      <c r="F703" t="s">
        <v>193</v>
      </c>
      <c r="G703" t="s">
        <v>193</v>
      </c>
      <c r="H703" t="s">
        <v>193</v>
      </c>
      <c r="I703" t="s">
        <v>193</v>
      </c>
      <c r="J703" t="s">
        <v>193</v>
      </c>
      <c r="K703" t="s">
        <v>193</v>
      </c>
      <c r="L703" t="s">
        <v>193</v>
      </c>
      <c r="M703" t="s">
        <v>193</v>
      </c>
      <c r="N703" t="s">
        <v>193</v>
      </c>
      <c r="O703" t="s">
        <v>193</v>
      </c>
      <c r="P703" t="s">
        <v>193</v>
      </c>
    </row>
    <row r="704" spans="1:16" x14ac:dyDescent="0.35">
      <c r="A704">
        <v>-1.7516353886560212</v>
      </c>
      <c r="B704" t="s">
        <v>193</v>
      </c>
      <c r="C704" t="s">
        <v>193</v>
      </c>
      <c r="D704" t="s">
        <v>193</v>
      </c>
      <c r="E704" t="s">
        <v>193</v>
      </c>
      <c r="F704" t="s">
        <v>193</v>
      </c>
      <c r="G704" t="s">
        <v>193</v>
      </c>
      <c r="H704" t="s">
        <v>193</v>
      </c>
      <c r="I704" t="s">
        <v>193</v>
      </c>
      <c r="J704" t="s">
        <v>193</v>
      </c>
      <c r="K704" t="s">
        <v>193</v>
      </c>
      <c r="L704" t="s">
        <v>193</v>
      </c>
      <c r="M704" t="s">
        <v>193</v>
      </c>
      <c r="N704" t="s">
        <v>193</v>
      </c>
      <c r="O704" t="s">
        <v>193</v>
      </c>
      <c r="P704" t="s">
        <v>193</v>
      </c>
    </row>
    <row r="705" spans="1:16" x14ac:dyDescent="0.35">
      <c r="A705">
        <v>2.5</v>
      </c>
      <c r="B705" t="s">
        <v>193</v>
      </c>
      <c r="C705" t="s">
        <v>193</v>
      </c>
      <c r="D705" t="s">
        <v>193</v>
      </c>
      <c r="E705" t="s">
        <v>193</v>
      </c>
      <c r="F705" t="s">
        <v>193</v>
      </c>
      <c r="G705" t="s">
        <v>193</v>
      </c>
      <c r="H705" t="s">
        <v>193</v>
      </c>
      <c r="I705" t="s">
        <v>193</v>
      </c>
      <c r="J705" t="s">
        <v>193</v>
      </c>
      <c r="K705" t="s">
        <v>193</v>
      </c>
      <c r="L705" t="s">
        <v>193</v>
      </c>
      <c r="M705" t="s">
        <v>193</v>
      </c>
      <c r="N705" t="s">
        <v>193</v>
      </c>
      <c r="O705" t="s">
        <v>193</v>
      </c>
      <c r="P705" t="s">
        <v>193</v>
      </c>
    </row>
    <row r="706" spans="1:16" x14ac:dyDescent="0.35">
      <c r="A706">
        <v>-2</v>
      </c>
      <c r="B706" t="s">
        <v>193</v>
      </c>
      <c r="C706" t="s">
        <v>193</v>
      </c>
      <c r="D706" t="s">
        <v>193</v>
      </c>
      <c r="E706" t="s">
        <v>193</v>
      </c>
      <c r="F706" t="s">
        <v>193</v>
      </c>
      <c r="G706" t="s">
        <v>193</v>
      </c>
      <c r="H706" t="s">
        <v>193</v>
      </c>
      <c r="I706" t="s">
        <v>193</v>
      </c>
      <c r="J706" t="s">
        <v>193</v>
      </c>
      <c r="K706" t="s">
        <v>193</v>
      </c>
      <c r="L706" t="s">
        <v>193</v>
      </c>
      <c r="M706" t="s">
        <v>193</v>
      </c>
      <c r="N706" t="s">
        <v>193</v>
      </c>
      <c r="O706" t="s">
        <v>193</v>
      </c>
      <c r="P706" t="s">
        <v>193</v>
      </c>
    </row>
    <row r="707" spans="1:16" x14ac:dyDescent="0.35">
      <c r="A707">
        <v>32.5</v>
      </c>
      <c r="B707" t="s">
        <v>193</v>
      </c>
      <c r="C707" t="s">
        <v>193</v>
      </c>
      <c r="D707" t="s">
        <v>193</v>
      </c>
      <c r="E707" t="s">
        <v>193</v>
      </c>
      <c r="F707" t="s">
        <v>193</v>
      </c>
      <c r="G707" t="s">
        <v>193</v>
      </c>
      <c r="H707" t="s">
        <v>193</v>
      </c>
      <c r="I707" t="s">
        <v>193</v>
      </c>
      <c r="J707" t="s">
        <v>193</v>
      </c>
      <c r="K707" t="s">
        <v>193</v>
      </c>
      <c r="L707" t="s">
        <v>193</v>
      </c>
      <c r="M707" t="s">
        <v>193</v>
      </c>
      <c r="N707" t="s">
        <v>193</v>
      </c>
      <c r="O707" t="s">
        <v>193</v>
      </c>
      <c r="P707" t="s">
        <v>193</v>
      </c>
    </row>
    <row r="708" spans="1:16" x14ac:dyDescent="0.35">
      <c r="A708">
        <v>-37</v>
      </c>
      <c r="B708" t="s">
        <v>193</v>
      </c>
      <c r="C708" t="s">
        <v>193</v>
      </c>
      <c r="D708" t="s">
        <v>193</v>
      </c>
      <c r="E708" t="s">
        <v>193</v>
      </c>
      <c r="F708" t="s">
        <v>193</v>
      </c>
      <c r="G708" t="s">
        <v>193</v>
      </c>
      <c r="H708" t="s">
        <v>193</v>
      </c>
      <c r="I708" t="s">
        <v>193</v>
      </c>
      <c r="J708" t="s">
        <v>193</v>
      </c>
      <c r="K708" t="s">
        <v>193</v>
      </c>
      <c r="L708" t="s">
        <v>193</v>
      </c>
      <c r="M708" t="s">
        <v>193</v>
      </c>
      <c r="N708" t="s">
        <v>193</v>
      </c>
      <c r="O708" t="s">
        <v>193</v>
      </c>
      <c r="P708" t="s">
        <v>193</v>
      </c>
    </row>
    <row r="709" spans="1:16" x14ac:dyDescent="0.35">
      <c r="A709">
        <v>0.5</v>
      </c>
      <c r="B709" t="s">
        <v>193</v>
      </c>
      <c r="C709" t="s">
        <v>193</v>
      </c>
      <c r="D709" t="s">
        <v>193</v>
      </c>
      <c r="E709" t="s">
        <v>193</v>
      </c>
      <c r="F709" t="s">
        <v>193</v>
      </c>
      <c r="G709" t="s">
        <v>193</v>
      </c>
      <c r="H709" t="s">
        <v>193</v>
      </c>
      <c r="I709" t="s">
        <v>193</v>
      </c>
      <c r="J709" t="s">
        <v>193</v>
      </c>
      <c r="K709" t="s">
        <v>193</v>
      </c>
      <c r="L709" t="s">
        <v>193</v>
      </c>
      <c r="M709" t="s">
        <v>193</v>
      </c>
      <c r="N709" t="s">
        <v>193</v>
      </c>
      <c r="O709" t="s">
        <v>193</v>
      </c>
      <c r="P709" t="s">
        <v>193</v>
      </c>
    </row>
    <row r="710" spans="1:16" x14ac:dyDescent="0.35">
      <c r="A710">
        <v>-1.5</v>
      </c>
      <c r="B710" t="s">
        <v>193</v>
      </c>
      <c r="C710" t="s">
        <v>193</v>
      </c>
      <c r="D710" t="s">
        <v>193</v>
      </c>
      <c r="E710" t="s">
        <v>193</v>
      </c>
      <c r="F710" t="s">
        <v>193</v>
      </c>
      <c r="G710" t="s">
        <v>193</v>
      </c>
      <c r="H710" t="s">
        <v>193</v>
      </c>
      <c r="I710" t="s">
        <v>193</v>
      </c>
      <c r="J710" t="s">
        <v>193</v>
      </c>
      <c r="K710" t="s">
        <v>193</v>
      </c>
      <c r="L710" t="s">
        <v>193</v>
      </c>
      <c r="M710" t="s">
        <v>193</v>
      </c>
      <c r="N710" t="s">
        <v>193</v>
      </c>
      <c r="O710" t="s">
        <v>193</v>
      </c>
      <c r="P710" t="s">
        <v>193</v>
      </c>
    </row>
    <row r="711" spans="1:16" x14ac:dyDescent="0.35">
      <c r="A711">
        <v>-2.11</v>
      </c>
      <c r="B711" t="s">
        <v>193</v>
      </c>
      <c r="C711" t="s">
        <v>193</v>
      </c>
      <c r="D711" t="s">
        <v>193</v>
      </c>
      <c r="E711" t="s">
        <v>193</v>
      </c>
      <c r="F711" t="s">
        <v>193</v>
      </c>
      <c r="G711" t="s">
        <v>193</v>
      </c>
      <c r="H711" t="s">
        <v>193</v>
      </c>
      <c r="I711" t="s">
        <v>193</v>
      </c>
      <c r="J711" t="s">
        <v>193</v>
      </c>
      <c r="K711" t="s">
        <v>193</v>
      </c>
      <c r="L711" t="s">
        <v>193</v>
      </c>
      <c r="M711" t="s">
        <v>193</v>
      </c>
      <c r="N711" t="s">
        <v>193</v>
      </c>
      <c r="O711" t="s">
        <v>193</v>
      </c>
      <c r="P711" t="s">
        <v>193</v>
      </c>
    </row>
    <row r="712" spans="1:16" x14ac:dyDescent="0.35">
      <c r="A712">
        <v>-8.6999999999999993</v>
      </c>
      <c r="B712" t="s">
        <v>193</v>
      </c>
      <c r="C712" t="s">
        <v>193</v>
      </c>
      <c r="D712" t="s">
        <v>193</v>
      </c>
      <c r="E712" t="s">
        <v>193</v>
      </c>
      <c r="F712" t="s">
        <v>193</v>
      </c>
      <c r="G712" t="s">
        <v>193</v>
      </c>
      <c r="H712" t="s">
        <v>193</v>
      </c>
      <c r="I712" t="s">
        <v>193</v>
      </c>
      <c r="J712" t="s">
        <v>193</v>
      </c>
      <c r="K712" t="s">
        <v>193</v>
      </c>
      <c r="L712" t="s">
        <v>193</v>
      </c>
      <c r="M712" t="s">
        <v>193</v>
      </c>
      <c r="N712" t="s">
        <v>193</v>
      </c>
      <c r="O712" t="s">
        <v>193</v>
      </c>
      <c r="P712" t="s">
        <v>193</v>
      </c>
    </row>
    <row r="713" spans="1:16" x14ac:dyDescent="0.35">
      <c r="A713">
        <v>2.6</v>
      </c>
      <c r="B713" t="s">
        <v>193</v>
      </c>
      <c r="C713" t="s">
        <v>193</v>
      </c>
      <c r="D713" t="s">
        <v>193</v>
      </c>
      <c r="E713" t="s">
        <v>193</v>
      </c>
      <c r="F713" t="s">
        <v>193</v>
      </c>
      <c r="G713" t="s">
        <v>193</v>
      </c>
      <c r="H713" t="s">
        <v>193</v>
      </c>
      <c r="I713" t="s">
        <v>193</v>
      </c>
      <c r="J713" t="s">
        <v>193</v>
      </c>
      <c r="K713" t="s">
        <v>193</v>
      </c>
      <c r="L713" t="s">
        <v>193</v>
      </c>
      <c r="M713" t="s">
        <v>193</v>
      </c>
      <c r="N713" t="s">
        <v>193</v>
      </c>
      <c r="O713" t="s">
        <v>193</v>
      </c>
      <c r="P713" t="s">
        <v>193</v>
      </c>
    </row>
    <row r="714" spans="1:16" x14ac:dyDescent="0.35">
      <c r="A714">
        <v>0.5</v>
      </c>
      <c r="B714" t="s">
        <v>193</v>
      </c>
      <c r="C714" t="s">
        <v>193</v>
      </c>
      <c r="D714" t="s">
        <v>193</v>
      </c>
      <c r="E714" t="s">
        <v>193</v>
      </c>
      <c r="F714" t="s">
        <v>193</v>
      </c>
      <c r="G714" t="s">
        <v>193</v>
      </c>
      <c r="H714" t="s">
        <v>193</v>
      </c>
      <c r="I714" t="s">
        <v>193</v>
      </c>
      <c r="J714" t="s">
        <v>193</v>
      </c>
      <c r="K714" t="s">
        <v>193</v>
      </c>
      <c r="L714" t="s">
        <v>193</v>
      </c>
      <c r="M714" t="s">
        <v>193</v>
      </c>
      <c r="N714" t="s">
        <v>193</v>
      </c>
      <c r="O714" t="s">
        <v>193</v>
      </c>
      <c r="P714" t="s">
        <v>193</v>
      </c>
    </row>
    <row r="715" spans="1:16" x14ac:dyDescent="0.35">
      <c r="A715">
        <v>13.5</v>
      </c>
      <c r="B715" t="s">
        <v>193</v>
      </c>
      <c r="C715" t="s">
        <v>193</v>
      </c>
      <c r="D715" t="s">
        <v>193</v>
      </c>
      <c r="E715" t="s">
        <v>193</v>
      </c>
      <c r="F715" t="s">
        <v>193</v>
      </c>
      <c r="G715" t="s">
        <v>193</v>
      </c>
      <c r="H715" t="s">
        <v>193</v>
      </c>
      <c r="I715" t="s">
        <v>193</v>
      </c>
      <c r="J715" t="s">
        <v>193</v>
      </c>
      <c r="K715" t="s">
        <v>193</v>
      </c>
      <c r="L715" t="s">
        <v>193</v>
      </c>
      <c r="M715" t="s">
        <v>193</v>
      </c>
      <c r="N715" t="s">
        <v>193</v>
      </c>
      <c r="O715" t="s">
        <v>193</v>
      </c>
      <c r="P715" t="s">
        <v>193</v>
      </c>
    </row>
    <row r="716" spans="1:16" x14ac:dyDescent="0.35">
      <c r="A716">
        <v>13.9</v>
      </c>
      <c r="B716" t="s">
        <v>193</v>
      </c>
      <c r="C716" t="s">
        <v>193</v>
      </c>
      <c r="D716" t="s">
        <v>193</v>
      </c>
      <c r="E716" t="s">
        <v>193</v>
      </c>
      <c r="F716" t="s">
        <v>193</v>
      </c>
      <c r="G716" t="s">
        <v>193</v>
      </c>
      <c r="H716" t="s">
        <v>193</v>
      </c>
      <c r="I716" t="s">
        <v>193</v>
      </c>
      <c r="J716" t="s">
        <v>193</v>
      </c>
      <c r="K716" t="s">
        <v>193</v>
      </c>
      <c r="L716" t="s">
        <v>193</v>
      </c>
      <c r="M716" t="s">
        <v>193</v>
      </c>
      <c r="N716" t="s">
        <v>193</v>
      </c>
      <c r="O716" t="s">
        <v>193</v>
      </c>
      <c r="P716" t="s">
        <v>193</v>
      </c>
    </row>
    <row r="717" spans="1:16" x14ac:dyDescent="0.35">
      <c r="A717">
        <v>-16.182609420905834</v>
      </c>
      <c r="B717" t="s">
        <v>193</v>
      </c>
      <c r="C717" t="s">
        <v>193</v>
      </c>
      <c r="D717" t="s">
        <v>193</v>
      </c>
      <c r="E717" t="s">
        <v>193</v>
      </c>
      <c r="F717" t="s">
        <v>193</v>
      </c>
      <c r="G717" t="s">
        <v>193</v>
      </c>
      <c r="H717" t="s">
        <v>193</v>
      </c>
      <c r="I717" t="s">
        <v>193</v>
      </c>
      <c r="J717" t="s">
        <v>193</v>
      </c>
      <c r="K717" t="s">
        <v>193</v>
      </c>
      <c r="L717" t="s">
        <v>193</v>
      </c>
      <c r="M717" t="s">
        <v>193</v>
      </c>
      <c r="N717" t="s">
        <v>193</v>
      </c>
      <c r="O717" t="s">
        <v>193</v>
      </c>
      <c r="P717" t="s">
        <v>193</v>
      </c>
    </row>
    <row r="718" spans="1:16" x14ac:dyDescent="0.35">
      <c r="A718">
        <v>10.5</v>
      </c>
      <c r="B718" t="s">
        <v>193</v>
      </c>
      <c r="C718" t="s">
        <v>193</v>
      </c>
      <c r="D718" t="s">
        <v>193</v>
      </c>
      <c r="E718" t="s">
        <v>193</v>
      </c>
      <c r="F718" t="s">
        <v>193</v>
      </c>
      <c r="G718" t="s">
        <v>193</v>
      </c>
      <c r="H718" t="s">
        <v>193</v>
      </c>
      <c r="I718" t="s">
        <v>193</v>
      </c>
      <c r="J718" t="s">
        <v>193</v>
      </c>
      <c r="K718" t="s">
        <v>193</v>
      </c>
      <c r="L718" t="s">
        <v>193</v>
      </c>
      <c r="M718" t="s">
        <v>193</v>
      </c>
      <c r="N718" t="s">
        <v>193</v>
      </c>
      <c r="O718" t="s">
        <v>193</v>
      </c>
      <c r="P718" t="s">
        <v>193</v>
      </c>
    </row>
    <row r="719" spans="1:16" x14ac:dyDescent="0.35">
      <c r="A719">
        <v>17</v>
      </c>
      <c r="B719" t="s">
        <v>193</v>
      </c>
      <c r="C719" t="s">
        <v>193</v>
      </c>
      <c r="D719" t="s">
        <v>193</v>
      </c>
      <c r="E719" t="s">
        <v>193</v>
      </c>
      <c r="F719" t="s">
        <v>193</v>
      </c>
      <c r="G719" t="s">
        <v>193</v>
      </c>
      <c r="H719" t="s">
        <v>193</v>
      </c>
      <c r="I719" t="s">
        <v>193</v>
      </c>
      <c r="J719" t="s">
        <v>193</v>
      </c>
      <c r="K719" t="s">
        <v>193</v>
      </c>
      <c r="L719" t="s">
        <v>193</v>
      </c>
      <c r="M719" t="s">
        <v>193</v>
      </c>
      <c r="N719" t="s">
        <v>193</v>
      </c>
      <c r="O719" t="s">
        <v>193</v>
      </c>
      <c r="P719" t="s">
        <v>193</v>
      </c>
    </row>
    <row r="720" spans="1:16" x14ac:dyDescent="0.35">
      <c r="A720">
        <v>19</v>
      </c>
      <c r="B720" t="s">
        <v>193</v>
      </c>
      <c r="C720" t="s">
        <v>193</v>
      </c>
      <c r="D720" t="s">
        <v>193</v>
      </c>
      <c r="E720" t="s">
        <v>193</v>
      </c>
      <c r="F720" t="s">
        <v>193</v>
      </c>
      <c r="G720" t="s">
        <v>193</v>
      </c>
      <c r="H720" t="s">
        <v>193</v>
      </c>
      <c r="I720" t="s">
        <v>193</v>
      </c>
      <c r="J720" t="s">
        <v>193</v>
      </c>
      <c r="K720" t="s">
        <v>193</v>
      </c>
      <c r="L720" t="s">
        <v>193</v>
      </c>
      <c r="M720" t="s">
        <v>193</v>
      </c>
      <c r="N720" t="s">
        <v>193</v>
      </c>
      <c r="O720" t="s">
        <v>193</v>
      </c>
      <c r="P720" t="s">
        <v>193</v>
      </c>
    </row>
    <row r="721" spans="1:16" x14ac:dyDescent="0.35">
      <c r="A721">
        <v>23.7</v>
      </c>
      <c r="B721" t="s">
        <v>193</v>
      </c>
      <c r="C721" t="s">
        <v>193</v>
      </c>
      <c r="D721" t="s">
        <v>193</v>
      </c>
      <c r="E721" t="s">
        <v>193</v>
      </c>
      <c r="F721" t="s">
        <v>193</v>
      </c>
      <c r="G721" t="s">
        <v>193</v>
      </c>
      <c r="H721" t="s">
        <v>193</v>
      </c>
      <c r="I721" t="s">
        <v>193</v>
      </c>
      <c r="J721" t="s">
        <v>193</v>
      </c>
      <c r="K721" t="s">
        <v>193</v>
      </c>
      <c r="L721" t="s">
        <v>193</v>
      </c>
      <c r="M721" t="s">
        <v>193</v>
      </c>
      <c r="N721" t="s">
        <v>193</v>
      </c>
      <c r="O721" t="s">
        <v>193</v>
      </c>
      <c r="P721" t="s">
        <v>193</v>
      </c>
    </row>
    <row r="722" spans="1:16" x14ac:dyDescent="0.35">
      <c r="A722">
        <v>25</v>
      </c>
      <c r="B722" t="s">
        <v>193</v>
      </c>
      <c r="C722" t="s">
        <v>193</v>
      </c>
      <c r="D722" t="s">
        <v>193</v>
      </c>
      <c r="E722" t="s">
        <v>193</v>
      </c>
      <c r="F722" t="s">
        <v>193</v>
      </c>
      <c r="G722" t="s">
        <v>193</v>
      </c>
      <c r="H722" t="s">
        <v>193</v>
      </c>
      <c r="I722" t="s">
        <v>193</v>
      </c>
      <c r="J722" t="s">
        <v>193</v>
      </c>
      <c r="K722" t="s">
        <v>193</v>
      </c>
      <c r="L722" t="s">
        <v>193</v>
      </c>
      <c r="M722" t="s">
        <v>193</v>
      </c>
      <c r="N722" t="s">
        <v>193</v>
      </c>
      <c r="O722" t="s">
        <v>193</v>
      </c>
      <c r="P722" t="s">
        <v>193</v>
      </c>
    </row>
    <row r="723" spans="1:16" x14ac:dyDescent="0.35">
      <c r="A723">
        <v>-1.2833333333333334</v>
      </c>
      <c r="B723" t="s">
        <v>193</v>
      </c>
      <c r="C723" t="s">
        <v>193</v>
      </c>
      <c r="D723" t="s">
        <v>193</v>
      </c>
      <c r="E723" t="s">
        <v>193</v>
      </c>
      <c r="F723" t="s">
        <v>193</v>
      </c>
      <c r="G723" t="s">
        <v>193</v>
      </c>
      <c r="H723" t="s">
        <v>193</v>
      </c>
      <c r="I723" t="s">
        <v>193</v>
      </c>
      <c r="J723" t="s">
        <v>193</v>
      </c>
      <c r="K723" t="s">
        <v>193</v>
      </c>
      <c r="L723" t="s">
        <v>193</v>
      </c>
      <c r="M723" t="s">
        <v>193</v>
      </c>
      <c r="N723" t="s">
        <v>193</v>
      </c>
      <c r="O723" t="s">
        <v>193</v>
      </c>
      <c r="P723" t="s">
        <v>193</v>
      </c>
    </row>
    <row r="724" spans="1:16" x14ac:dyDescent="0.35">
      <c r="A724">
        <v>-0.55000000000000016</v>
      </c>
      <c r="B724" t="s">
        <v>193</v>
      </c>
      <c r="C724" t="s">
        <v>193</v>
      </c>
      <c r="D724" t="s">
        <v>193</v>
      </c>
      <c r="E724" t="s">
        <v>193</v>
      </c>
      <c r="F724" t="s">
        <v>193</v>
      </c>
      <c r="G724" t="s">
        <v>193</v>
      </c>
      <c r="H724" t="s">
        <v>193</v>
      </c>
      <c r="I724" t="s">
        <v>193</v>
      </c>
      <c r="J724" t="s">
        <v>193</v>
      </c>
      <c r="K724" t="s">
        <v>193</v>
      </c>
      <c r="L724" t="s">
        <v>193</v>
      </c>
      <c r="M724" t="s">
        <v>193</v>
      </c>
      <c r="N724" t="s">
        <v>193</v>
      </c>
      <c r="O724" t="s">
        <v>193</v>
      </c>
      <c r="P724" t="s">
        <v>193</v>
      </c>
    </row>
    <row r="725" spans="1:16" x14ac:dyDescent="0.35">
      <c r="A725">
        <v>1.7833333333333332</v>
      </c>
      <c r="B725" t="s">
        <v>193</v>
      </c>
      <c r="C725" t="s">
        <v>193</v>
      </c>
      <c r="D725" t="s">
        <v>193</v>
      </c>
      <c r="E725" t="s">
        <v>193</v>
      </c>
      <c r="F725" t="s">
        <v>193</v>
      </c>
      <c r="G725" t="s">
        <v>193</v>
      </c>
      <c r="H725" t="s">
        <v>193</v>
      </c>
      <c r="I725" t="s">
        <v>193</v>
      </c>
      <c r="J725" t="s">
        <v>193</v>
      </c>
      <c r="K725" t="s">
        <v>193</v>
      </c>
      <c r="L725" t="s">
        <v>193</v>
      </c>
      <c r="M725" t="s">
        <v>193</v>
      </c>
      <c r="N725" t="s">
        <v>193</v>
      </c>
      <c r="O725" t="s">
        <v>193</v>
      </c>
      <c r="P725" t="s">
        <v>193</v>
      </c>
    </row>
    <row r="726" spans="1:16" x14ac:dyDescent="0.35">
      <c r="A726">
        <v>8.0729166666666696</v>
      </c>
      <c r="B726" t="s">
        <v>193</v>
      </c>
      <c r="C726" t="s">
        <v>193</v>
      </c>
      <c r="D726" t="s">
        <v>193</v>
      </c>
      <c r="E726" t="s">
        <v>193</v>
      </c>
      <c r="F726" t="s">
        <v>193</v>
      </c>
      <c r="G726" t="s">
        <v>193</v>
      </c>
      <c r="H726" t="s">
        <v>193</v>
      </c>
      <c r="I726" t="s">
        <v>193</v>
      </c>
      <c r="J726" t="s">
        <v>193</v>
      </c>
      <c r="K726" t="s">
        <v>193</v>
      </c>
      <c r="L726" t="s">
        <v>193</v>
      </c>
      <c r="M726" t="s">
        <v>193</v>
      </c>
      <c r="N726" t="s">
        <v>193</v>
      </c>
      <c r="O726" t="s">
        <v>193</v>
      </c>
      <c r="P726" t="s">
        <v>193</v>
      </c>
    </row>
    <row r="727" spans="1:16" x14ac:dyDescent="0.35">
      <c r="A727">
        <v>33.036597428288815</v>
      </c>
      <c r="B727" t="s">
        <v>193</v>
      </c>
      <c r="C727" t="s">
        <v>193</v>
      </c>
      <c r="D727" t="s">
        <v>193</v>
      </c>
      <c r="E727" t="s">
        <v>193</v>
      </c>
      <c r="F727" t="s">
        <v>193</v>
      </c>
      <c r="G727" t="s">
        <v>193</v>
      </c>
      <c r="H727" t="s">
        <v>193</v>
      </c>
      <c r="I727" t="s">
        <v>193</v>
      </c>
      <c r="J727" t="s">
        <v>193</v>
      </c>
      <c r="K727" t="s">
        <v>193</v>
      </c>
      <c r="L727" t="s">
        <v>193</v>
      </c>
      <c r="M727" t="s">
        <v>193</v>
      </c>
      <c r="N727" t="s">
        <v>193</v>
      </c>
      <c r="O727" t="s">
        <v>193</v>
      </c>
      <c r="P727" t="s">
        <v>193</v>
      </c>
    </row>
    <row r="728" spans="1:16" x14ac:dyDescent="0.35">
      <c r="A728">
        <v>-1.5655577299412986</v>
      </c>
      <c r="B728" t="s">
        <v>193</v>
      </c>
      <c r="C728" t="s">
        <v>193</v>
      </c>
      <c r="D728" t="s">
        <v>193</v>
      </c>
      <c r="E728" t="s">
        <v>193</v>
      </c>
      <c r="F728" t="s">
        <v>193</v>
      </c>
      <c r="G728" t="s">
        <v>193</v>
      </c>
      <c r="H728" t="s">
        <v>193</v>
      </c>
      <c r="I728" t="s">
        <v>193</v>
      </c>
      <c r="J728" t="s">
        <v>193</v>
      </c>
      <c r="K728" t="s">
        <v>193</v>
      </c>
      <c r="L728" t="s">
        <v>193</v>
      </c>
      <c r="M728" t="s">
        <v>193</v>
      </c>
      <c r="N728" t="s">
        <v>193</v>
      </c>
      <c r="O728" t="s">
        <v>193</v>
      </c>
      <c r="P728" t="s">
        <v>193</v>
      </c>
    </row>
    <row r="729" spans="1:16" x14ac:dyDescent="0.35">
      <c r="A729">
        <v>65.269104965804317</v>
      </c>
      <c r="B729" t="s">
        <v>193</v>
      </c>
      <c r="C729" t="s">
        <v>193</v>
      </c>
      <c r="D729" t="s">
        <v>193</v>
      </c>
      <c r="E729" t="s">
        <v>193</v>
      </c>
      <c r="F729" t="s">
        <v>193</v>
      </c>
      <c r="G729" t="s">
        <v>193</v>
      </c>
      <c r="H729" t="s">
        <v>193</v>
      </c>
      <c r="I729" t="s">
        <v>193</v>
      </c>
      <c r="J729" t="s">
        <v>193</v>
      </c>
      <c r="K729" t="s">
        <v>193</v>
      </c>
      <c r="L729" t="s">
        <v>193</v>
      </c>
      <c r="M729" t="s">
        <v>193</v>
      </c>
      <c r="N729" t="s">
        <v>193</v>
      </c>
      <c r="O729" t="s">
        <v>193</v>
      </c>
      <c r="P729" t="s">
        <v>193</v>
      </c>
    </row>
    <row r="730" spans="1:16" x14ac:dyDescent="0.35">
      <c r="A730">
        <v>8.7660524846454564</v>
      </c>
      <c r="B730" t="s">
        <v>193</v>
      </c>
      <c r="C730" t="s">
        <v>193</v>
      </c>
      <c r="D730" t="s">
        <v>193</v>
      </c>
      <c r="E730" t="s">
        <v>193</v>
      </c>
      <c r="F730" t="s">
        <v>193</v>
      </c>
      <c r="G730" t="s">
        <v>193</v>
      </c>
      <c r="H730" t="s">
        <v>193</v>
      </c>
      <c r="I730" t="s">
        <v>193</v>
      </c>
      <c r="J730" t="s">
        <v>193</v>
      </c>
      <c r="K730" t="s">
        <v>193</v>
      </c>
      <c r="L730" t="s">
        <v>193</v>
      </c>
      <c r="M730" t="s">
        <v>193</v>
      </c>
      <c r="N730" t="s">
        <v>193</v>
      </c>
      <c r="O730" t="s">
        <v>193</v>
      </c>
      <c r="P730" t="s">
        <v>193</v>
      </c>
    </row>
    <row r="731" spans="1:16" x14ac:dyDescent="0.35">
      <c r="A731">
        <v>28.192064893798431</v>
      </c>
      <c r="B731" t="s">
        <v>193</v>
      </c>
      <c r="C731" t="s">
        <v>193</v>
      </c>
      <c r="D731" t="s">
        <v>193</v>
      </c>
      <c r="E731" t="s">
        <v>193</v>
      </c>
      <c r="F731" t="s">
        <v>193</v>
      </c>
      <c r="G731" t="s">
        <v>193</v>
      </c>
      <c r="H731" t="s">
        <v>193</v>
      </c>
      <c r="I731" t="s">
        <v>193</v>
      </c>
      <c r="J731" t="s">
        <v>193</v>
      </c>
      <c r="K731" t="s">
        <v>193</v>
      </c>
      <c r="L731" t="s">
        <v>193</v>
      </c>
      <c r="M731" t="s">
        <v>193</v>
      </c>
      <c r="N731" t="s">
        <v>193</v>
      </c>
      <c r="O731" t="s">
        <v>193</v>
      </c>
      <c r="P731" t="s">
        <v>193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43"/>
  <sheetViews>
    <sheetView topLeftCell="M1" workbookViewId="0">
      <pane ySplit="13" topLeftCell="A26" activePane="bottomLeft" state="frozen"/>
      <selection pane="bottomLeft" activeCell="A14" sqref="A14"/>
    </sheetView>
  </sheetViews>
  <sheetFormatPr defaultColWidth="8.81640625" defaultRowHeight="14.5" x14ac:dyDescent="0.35"/>
  <cols>
    <col min="2" max="2" width="8.453125" bestFit="1" customWidth="1"/>
    <col min="3" max="3" width="16" bestFit="1" customWidth="1"/>
    <col min="4" max="4" width="14.26953125" bestFit="1" customWidth="1"/>
    <col min="5" max="5" width="16" bestFit="1" customWidth="1"/>
    <col min="6" max="6" width="16" customWidth="1"/>
    <col min="7" max="7" width="8.81640625" style="8"/>
    <col min="19" max="19" width="8.81640625" style="8"/>
  </cols>
  <sheetData>
    <row r="1" spans="1:19" ht="26" x14ac:dyDescent="0.6">
      <c r="G1" s="7" t="s">
        <v>141</v>
      </c>
      <c r="J1" t="s">
        <v>128</v>
      </c>
      <c r="K1" t="s">
        <v>82</v>
      </c>
      <c r="L1" t="s">
        <v>84</v>
      </c>
      <c r="M1" t="s">
        <v>59</v>
      </c>
      <c r="S1" s="7" t="s">
        <v>133</v>
      </c>
    </row>
    <row r="2" spans="1:19" x14ac:dyDescent="0.35">
      <c r="I2" t="s">
        <v>3</v>
      </c>
      <c r="J2" s="3">
        <f>MIN(B14:B832)</f>
        <v>-75.84</v>
      </c>
      <c r="K2" s="3">
        <f>MIN(C14:C832)</f>
        <v>-36.25</v>
      </c>
      <c r="L2" s="3">
        <f>MIN(D14:D832)</f>
        <v>-41</v>
      </c>
      <c r="M2" s="3">
        <f>MIN(E14:E832)</f>
        <v>-75.84</v>
      </c>
    </row>
    <row r="3" spans="1:19" x14ac:dyDescent="0.35">
      <c r="I3" t="s">
        <v>134</v>
      </c>
      <c r="J3" s="3">
        <f>_xlfn.PERCENTILE.INC(B$14:B$832,0.25)</f>
        <v>-2.4071557971014474</v>
      </c>
      <c r="K3" s="3">
        <f>_xlfn.PERCENTILE.INC(C$14:C$832,0.25)</f>
        <v>3.8461538461538463</v>
      </c>
      <c r="L3" s="3">
        <f>_xlfn.PERCENTILE.INC(D$14:D$832,0.25)</f>
        <v>-3.0476764550059019</v>
      </c>
      <c r="M3" s="3">
        <f>_xlfn.PERCENTILE.INC(E$14:E$832,0.25)</f>
        <v>-8.8125</v>
      </c>
    </row>
    <row r="4" spans="1:19" x14ac:dyDescent="0.35">
      <c r="I4" t="s">
        <v>140</v>
      </c>
      <c r="J4" s="3">
        <f>MEDIAN(B14:B832)</f>
        <v>8.2864583333333357</v>
      </c>
      <c r="K4" s="3">
        <f>MEDIAN(C14:C832)</f>
        <v>10</v>
      </c>
      <c r="L4" s="3">
        <f>MEDIAN(D14:D832)</f>
        <v>7.5</v>
      </c>
      <c r="M4" s="3">
        <f>MEDIAN(E14:E832)</f>
        <v>5.0017423599263253</v>
      </c>
    </row>
    <row r="5" spans="1:19" x14ac:dyDescent="0.35">
      <c r="I5" t="s">
        <v>135</v>
      </c>
      <c r="J5" s="3">
        <f>_xlfn.PERCENTILE.INC(B$14:B$832,0.75)</f>
        <v>17.872690784015415</v>
      </c>
      <c r="K5" s="3">
        <f>_xlfn.PERCENTILE.INC(C$14:C$832,0.75)</f>
        <v>19</v>
      </c>
      <c r="L5" s="3">
        <f>_xlfn.PERCENTILE.INC(D$14:D$832,0.75)</f>
        <v>15.75</v>
      </c>
      <c r="M5" s="3">
        <f>_xlfn.PERCENTILE.INC(E$14:E$832,0.75)</f>
        <v>18.449270833333223</v>
      </c>
    </row>
    <row r="6" spans="1:19" x14ac:dyDescent="0.35">
      <c r="I6" t="s">
        <v>136</v>
      </c>
      <c r="J6" s="3">
        <f>MAX(B14:B832)</f>
        <v>713.63636363636363</v>
      </c>
      <c r="K6" s="3">
        <f>MAX(C14:C832)</f>
        <v>713.63636363636363</v>
      </c>
      <c r="L6" s="3">
        <f>MAX(D14:D832)</f>
        <v>44.860565742131371</v>
      </c>
      <c r="M6" s="3">
        <f>MAX(E14:E832)</f>
        <v>88.813559322033896</v>
      </c>
    </row>
    <row r="7" spans="1:19" x14ac:dyDescent="0.35">
      <c r="I7" t="s">
        <v>137</v>
      </c>
      <c r="J7" s="3">
        <f>J5-J3</f>
        <v>20.279846581116864</v>
      </c>
      <c r="K7" s="3">
        <f t="shared" ref="K7:M7" si="0">K5-K3</f>
        <v>15.153846153846153</v>
      </c>
      <c r="L7" s="3">
        <f t="shared" si="0"/>
        <v>18.797676455005902</v>
      </c>
      <c r="M7" s="3">
        <f t="shared" si="0"/>
        <v>27.261770833333223</v>
      </c>
    </row>
    <row r="8" spans="1:19" x14ac:dyDescent="0.35">
      <c r="I8" t="s">
        <v>138</v>
      </c>
      <c r="J8" s="3">
        <f>J3-1.5*J7</f>
        <v>-32.826925668776745</v>
      </c>
      <c r="K8" s="3">
        <f t="shared" ref="K8:M8" si="1">K3-1.5*K7</f>
        <v>-18.884615384615383</v>
      </c>
      <c r="L8" s="3">
        <f t="shared" si="1"/>
        <v>-31.244191137514758</v>
      </c>
      <c r="M8" s="3">
        <f t="shared" si="1"/>
        <v>-49.705156249999831</v>
      </c>
    </row>
    <row r="9" spans="1:19" x14ac:dyDescent="0.35">
      <c r="I9" t="s">
        <v>139</v>
      </c>
      <c r="J9" s="3">
        <f>J5+1.5*J7</f>
        <v>48.292460655690711</v>
      </c>
      <c r="K9" s="3">
        <f t="shared" ref="K9:M9" si="2">K5+1.5*K7</f>
        <v>41.730769230769226</v>
      </c>
      <c r="L9" s="3">
        <f t="shared" si="2"/>
        <v>43.946514682508855</v>
      </c>
      <c r="M9" s="3">
        <f t="shared" si="2"/>
        <v>59.341927083333054</v>
      </c>
    </row>
    <row r="10" spans="1:19" x14ac:dyDescent="0.35">
      <c r="I10" t="s">
        <v>143</v>
      </c>
      <c r="J10" s="3">
        <f>B29</f>
        <v>-31.726190476190474</v>
      </c>
      <c r="K10" s="3">
        <f>C21</f>
        <v>-15.85144927536232</v>
      </c>
      <c r="L10" s="3">
        <f>D20</f>
        <v>-30.1</v>
      </c>
      <c r="M10" s="3">
        <f>E16</f>
        <v>-44</v>
      </c>
    </row>
    <row r="11" spans="1:19" x14ac:dyDescent="0.35">
      <c r="I11" t="s">
        <v>144</v>
      </c>
      <c r="J11" s="3">
        <f>B727</f>
        <v>47.951034806374416</v>
      </c>
      <c r="K11" s="3">
        <f>C224</f>
        <v>39.5</v>
      </c>
      <c r="L11" s="3">
        <f>D324</f>
        <v>41.439859481565726</v>
      </c>
      <c r="M11" s="3">
        <f>E198</f>
        <v>55</v>
      </c>
    </row>
    <row r="13" spans="1:19" x14ac:dyDescent="0.35">
      <c r="A13" t="s">
        <v>131</v>
      </c>
      <c r="B13" t="s">
        <v>128</v>
      </c>
      <c r="C13" t="s">
        <v>82</v>
      </c>
      <c r="D13" t="s">
        <v>84</v>
      </c>
      <c r="E13" t="s">
        <v>59</v>
      </c>
      <c r="I13" t="s">
        <v>142</v>
      </c>
    </row>
    <row r="14" spans="1:19" x14ac:dyDescent="0.35">
      <c r="A14">
        <v>-95</v>
      </c>
      <c r="B14">
        <v>-75.84</v>
      </c>
      <c r="C14">
        <v>-36.25</v>
      </c>
      <c r="D14">
        <v>-41</v>
      </c>
      <c r="E14">
        <v>-75.84</v>
      </c>
      <c r="J14">
        <f>IF(B14&lt;J$10,B14,IF(B14&gt;J$11,B14,""))</f>
        <v>-75.84</v>
      </c>
      <c r="K14">
        <f t="shared" ref="K14:M14" si="3">IF(C14&lt;K$10,C14,IF(C14&gt;K$11,C14,""))</f>
        <v>-36.25</v>
      </c>
      <c r="L14">
        <f t="shared" si="3"/>
        <v>-41</v>
      </c>
      <c r="M14">
        <f t="shared" si="3"/>
        <v>-75.84</v>
      </c>
      <c r="N14">
        <v>1</v>
      </c>
      <c r="O14">
        <v>2</v>
      </c>
      <c r="P14">
        <v>3</v>
      </c>
      <c r="Q14">
        <v>4</v>
      </c>
    </row>
    <row r="15" spans="1:19" x14ac:dyDescent="0.35">
      <c r="A15">
        <v>-85</v>
      </c>
      <c r="B15">
        <v>-60.677966101694928</v>
      </c>
      <c r="C15">
        <v>-31.726190476190474</v>
      </c>
      <c r="D15">
        <v>-40</v>
      </c>
      <c r="E15">
        <v>-60.677966101694928</v>
      </c>
      <c r="J15">
        <f t="shared" ref="J15:J28" si="4">IF(B15&lt;J$10,B15,IF(B15&gt;J$11,B15,""))</f>
        <v>-60.677966101694928</v>
      </c>
      <c r="K15">
        <f t="shared" ref="K15:K20" si="5">IF(C15&lt;K$10,C15,IF(C15&gt;K$11,C15,""))</f>
        <v>-31.726190476190474</v>
      </c>
      <c r="L15">
        <f t="shared" ref="L15:L19" si="6">IF(D15&lt;L$10,D15,IF(D15&gt;L$11,D15,""))</f>
        <v>-40</v>
      </c>
      <c r="M15">
        <f t="shared" ref="M15" si="7">IF(E15&lt;M$10,E15,IF(E15&gt;M$11,E15,""))</f>
        <v>-60.677966101694928</v>
      </c>
      <c r="N15">
        <v>1</v>
      </c>
      <c r="O15">
        <v>2</v>
      </c>
      <c r="P15">
        <v>3</v>
      </c>
      <c r="Q15">
        <v>4</v>
      </c>
    </row>
    <row r="16" spans="1:19" x14ac:dyDescent="0.35">
      <c r="A16">
        <v>-75</v>
      </c>
      <c r="B16">
        <v>-44</v>
      </c>
      <c r="C16">
        <v>-31.25</v>
      </c>
      <c r="D16">
        <v>-38.5</v>
      </c>
      <c r="E16">
        <v>-44</v>
      </c>
      <c r="J16">
        <f t="shared" si="4"/>
        <v>-44</v>
      </c>
      <c r="K16">
        <f t="shared" si="5"/>
        <v>-31.25</v>
      </c>
      <c r="L16">
        <f t="shared" si="6"/>
        <v>-38.5</v>
      </c>
      <c r="M16">
        <f>IF(E199&lt;M$10,E199,IF(E199&gt;M$11,E199,""))</f>
        <v>62</v>
      </c>
      <c r="N16">
        <v>1</v>
      </c>
      <c r="O16">
        <v>2</v>
      </c>
      <c r="P16">
        <v>3</v>
      </c>
      <c r="Q16">
        <v>4</v>
      </c>
    </row>
    <row r="17" spans="1:27" x14ac:dyDescent="0.35">
      <c r="A17">
        <v>-65</v>
      </c>
      <c r="B17">
        <v>-41</v>
      </c>
      <c r="C17">
        <v>-26.25</v>
      </c>
      <c r="D17">
        <v>-38</v>
      </c>
      <c r="E17">
        <v>-41</v>
      </c>
      <c r="J17">
        <f t="shared" si="4"/>
        <v>-41</v>
      </c>
      <c r="K17">
        <f t="shared" si="5"/>
        <v>-26.25</v>
      </c>
      <c r="L17">
        <f t="shared" si="6"/>
        <v>-38</v>
      </c>
      <c r="M17">
        <f>IF(E200&lt;M$10,E200,IF(E200&gt;M$11,E200,""))</f>
        <v>65.593220338983045</v>
      </c>
      <c r="N17">
        <v>1</v>
      </c>
      <c r="O17">
        <v>2</v>
      </c>
      <c r="P17">
        <v>3</v>
      </c>
      <c r="Q17">
        <v>4</v>
      </c>
    </row>
    <row r="18" spans="1:27" x14ac:dyDescent="0.35">
      <c r="A18">
        <v>-55</v>
      </c>
      <c r="B18">
        <v>-41</v>
      </c>
      <c r="C18">
        <v>-25.654761904761905</v>
      </c>
      <c r="D18">
        <v>-37.5</v>
      </c>
      <c r="E18">
        <v>-38.5</v>
      </c>
      <c r="J18">
        <f t="shared" si="4"/>
        <v>-41</v>
      </c>
      <c r="K18">
        <f t="shared" si="5"/>
        <v>-25.654761904761905</v>
      </c>
      <c r="L18">
        <f t="shared" si="6"/>
        <v>-37.5</v>
      </c>
      <c r="M18">
        <f>IF(E201&lt;M$10,E201,IF(E201&gt;M$11,E201,""))</f>
        <v>88.813559322033896</v>
      </c>
      <c r="N18">
        <v>1</v>
      </c>
      <c r="O18">
        <v>2</v>
      </c>
      <c r="P18">
        <v>3</v>
      </c>
      <c r="Q18">
        <v>4</v>
      </c>
    </row>
    <row r="19" spans="1:27" x14ac:dyDescent="0.35">
      <c r="A19">
        <v>-45</v>
      </c>
      <c r="B19">
        <v>-40</v>
      </c>
      <c r="C19">
        <v>-21.549078292696809</v>
      </c>
      <c r="D19">
        <v>-33.5</v>
      </c>
      <c r="E19">
        <v>-37</v>
      </c>
      <c r="J19">
        <f t="shared" si="4"/>
        <v>-40</v>
      </c>
      <c r="K19">
        <f t="shared" si="5"/>
        <v>-21.549078292696809</v>
      </c>
      <c r="L19">
        <f t="shared" si="6"/>
        <v>-33.5</v>
      </c>
      <c r="N19">
        <v>1</v>
      </c>
      <c r="O19">
        <v>2</v>
      </c>
      <c r="P19">
        <v>3</v>
      </c>
      <c r="Q19">
        <v>4</v>
      </c>
    </row>
    <row r="20" spans="1:27" x14ac:dyDescent="0.35">
      <c r="A20">
        <v>-35</v>
      </c>
      <c r="B20">
        <v>-38.5</v>
      </c>
      <c r="C20">
        <v>-19.583333333333336</v>
      </c>
      <c r="D20">
        <v>-30.1</v>
      </c>
      <c r="E20">
        <v>-37</v>
      </c>
      <c r="J20">
        <f t="shared" si="4"/>
        <v>-38.5</v>
      </c>
      <c r="K20">
        <f t="shared" si="5"/>
        <v>-19.583333333333336</v>
      </c>
      <c r="L20">
        <f>IF(D325&lt;L$10,D325,IF(D325&gt;L$11,D325,""))</f>
        <v>44.860565742131371</v>
      </c>
      <c r="N20">
        <v>1</v>
      </c>
      <c r="O20">
        <v>2</v>
      </c>
      <c r="P20">
        <v>3</v>
      </c>
      <c r="Q20">
        <v>4</v>
      </c>
    </row>
    <row r="21" spans="1:27" x14ac:dyDescent="0.35">
      <c r="A21">
        <v>-25</v>
      </c>
      <c r="B21">
        <v>-38.5</v>
      </c>
      <c r="C21">
        <v>-15.85144927536232</v>
      </c>
      <c r="D21">
        <v>-30</v>
      </c>
      <c r="E21">
        <v>-37</v>
      </c>
      <c r="J21">
        <f t="shared" si="4"/>
        <v>-38.5</v>
      </c>
      <c r="K21">
        <f t="shared" ref="K21:K34" si="8">IF(C225&lt;K$10,C225,IF(C225&gt;K$11,C225,""))</f>
        <v>42.857142857142861</v>
      </c>
      <c r="N21">
        <v>1</v>
      </c>
      <c r="O21">
        <v>2</v>
      </c>
      <c r="P21">
        <v>3</v>
      </c>
      <c r="Q21">
        <v>4</v>
      </c>
    </row>
    <row r="22" spans="1:27" x14ac:dyDescent="0.35">
      <c r="A22">
        <v>-15</v>
      </c>
      <c r="B22">
        <v>-38</v>
      </c>
      <c r="C22">
        <v>-15.000000000000002</v>
      </c>
      <c r="D22">
        <v>-28.56692872333727</v>
      </c>
      <c r="E22">
        <v>-31.5</v>
      </c>
      <c r="J22">
        <f t="shared" si="4"/>
        <v>-38</v>
      </c>
      <c r="K22">
        <f t="shared" si="8"/>
        <v>44.5</v>
      </c>
      <c r="N22">
        <v>1</v>
      </c>
      <c r="O22">
        <v>2</v>
      </c>
      <c r="P22">
        <v>3</v>
      </c>
      <c r="Q22">
        <v>4</v>
      </c>
    </row>
    <row r="23" spans="1:27" ht="15" thickBot="1" x14ac:dyDescent="0.4">
      <c r="A23">
        <v>-5</v>
      </c>
      <c r="B23">
        <v>-37.5</v>
      </c>
      <c r="C23">
        <v>-14.764492753623184</v>
      </c>
      <c r="D23">
        <v>-26.856561546286763</v>
      </c>
      <c r="E23">
        <v>-31.5</v>
      </c>
      <c r="J23">
        <f t="shared" si="4"/>
        <v>-37.5</v>
      </c>
      <c r="K23">
        <f t="shared" si="8"/>
        <v>47</v>
      </c>
      <c r="N23">
        <v>1</v>
      </c>
      <c r="O23">
        <v>2</v>
      </c>
      <c r="P23">
        <v>3</v>
      </c>
      <c r="Q23">
        <v>4</v>
      </c>
    </row>
    <row r="24" spans="1:27" x14ac:dyDescent="0.35">
      <c r="A24">
        <v>5</v>
      </c>
      <c r="B24">
        <v>-37</v>
      </c>
      <c r="C24">
        <v>-13.75</v>
      </c>
      <c r="D24">
        <v>-25.970547408072026</v>
      </c>
      <c r="E24">
        <v>-29</v>
      </c>
      <c r="J24">
        <f t="shared" si="4"/>
        <v>-37</v>
      </c>
      <c r="K24">
        <f t="shared" si="8"/>
        <v>47.951034806374416</v>
      </c>
      <c r="N24">
        <v>1</v>
      </c>
      <c r="O24">
        <v>2</v>
      </c>
      <c r="P24">
        <v>3</v>
      </c>
      <c r="Q24">
        <v>4</v>
      </c>
      <c r="S24" s="9"/>
      <c r="T24" t="s">
        <v>128</v>
      </c>
      <c r="U24" t="s">
        <v>82</v>
      </c>
      <c r="V24" t="s">
        <v>84</v>
      </c>
      <c r="W24" t="s">
        <v>59</v>
      </c>
      <c r="X24" t="s">
        <v>128</v>
      </c>
      <c r="Y24" t="s">
        <v>82</v>
      </c>
      <c r="Z24" t="s">
        <v>84</v>
      </c>
      <c r="AA24" t="s">
        <v>59</v>
      </c>
    </row>
    <row r="25" spans="1:27" x14ac:dyDescent="0.35">
      <c r="A25">
        <v>15</v>
      </c>
      <c r="B25">
        <v>-37</v>
      </c>
      <c r="C25">
        <v>-13.75</v>
      </c>
      <c r="D25">
        <v>-23.5</v>
      </c>
      <c r="E25">
        <v>-28.5</v>
      </c>
      <c r="J25">
        <f t="shared" si="4"/>
        <v>-37</v>
      </c>
      <c r="K25">
        <f t="shared" si="8"/>
        <v>50</v>
      </c>
      <c r="N25">
        <v>1</v>
      </c>
      <c r="O25">
        <v>2</v>
      </c>
      <c r="P25">
        <v>3</v>
      </c>
      <c r="Q25">
        <v>4</v>
      </c>
      <c r="S25" s="10">
        <v>-95</v>
      </c>
      <c r="T25" s="4">
        <v>0</v>
      </c>
      <c r="U25" s="4">
        <v>0</v>
      </c>
      <c r="V25" s="4">
        <v>0</v>
      </c>
      <c r="W25" s="4">
        <v>0</v>
      </c>
      <c r="X25" s="6">
        <f>T25/SUM(T$25:T$45)*100</f>
        <v>0</v>
      </c>
      <c r="Y25" s="6">
        <f t="shared" ref="Y25:AA25" si="9">U25/SUM(U$25:U$45)*100</f>
        <v>0</v>
      </c>
      <c r="Z25" s="6">
        <f t="shared" si="9"/>
        <v>0</v>
      </c>
      <c r="AA25" s="6">
        <f t="shared" si="9"/>
        <v>0</v>
      </c>
    </row>
    <row r="26" spans="1:27" x14ac:dyDescent="0.35">
      <c r="A26">
        <v>25</v>
      </c>
      <c r="B26">
        <v>-37</v>
      </c>
      <c r="C26">
        <v>-12.681159420289848</v>
      </c>
      <c r="D26">
        <v>-23.285714285714285</v>
      </c>
      <c r="E26">
        <v>-26.923076923076923</v>
      </c>
      <c r="J26">
        <f t="shared" si="4"/>
        <v>-37</v>
      </c>
      <c r="K26">
        <f t="shared" si="8"/>
        <v>68.715888485400995</v>
      </c>
      <c r="N26">
        <v>1</v>
      </c>
      <c r="O26">
        <v>2</v>
      </c>
      <c r="P26">
        <v>3</v>
      </c>
      <c r="Q26">
        <v>4</v>
      </c>
      <c r="S26" s="10">
        <v>-85</v>
      </c>
      <c r="T26" s="4">
        <v>0</v>
      </c>
      <c r="U26" s="4">
        <v>0</v>
      </c>
      <c r="V26" s="4">
        <v>0</v>
      </c>
      <c r="W26" s="4">
        <v>0</v>
      </c>
      <c r="X26" s="6">
        <f t="shared" ref="X26:X45" si="10">T26/SUM(T$25:T$45)*100</f>
        <v>0</v>
      </c>
      <c r="Y26" s="6">
        <f t="shared" ref="Y26:Y45" si="11">U26/SUM(U$25:U$45)*100</f>
        <v>0</v>
      </c>
      <c r="Z26" s="6">
        <f t="shared" ref="Z26:Z45" si="12">V26/SUM(V$25:V$45)*100</f>
        <v>0</v>
      </c>
      <c r="AA26" s="6">
        <f t="shared" ref="AA26:AA45" si="13">W26/SUM(W$25:W$45)*100</f>
        <v>0</v>
      </c>
    </row>
    <row r="27" spans="1:27" x14ac:dyDescent="0.35">
      <c r="A27">
        <v>35</v>
      </c>
      <c r="B27">
        <v>-36.25</v>
      </c>
      <c r="C27">
        <v>-12.5</v>
      </c>
      <c r="D27">
        <v>-22.7</v>
      </c>
      <c r="E27">
        <v>-25.042881646655228</v>
      </c>
      <c r="J27">
        <f t="shared" si="4"/>
        <v>-36.25</v>
      </c>
      <c r="K27">
        <f t="shared" si="8"/>
        <v>75.005002000800317</v>
      </c>
      <c r="N27">
        <v>1</v>
      </c>
      <c r="O27">
        <v>2</v>
      </c>
      <c r="P27">
        <v>3</v>
      </c>
      <c r="Q27">
        <v>4</v>
      </c>
      <c r="S27" s="10">
        <v>-75</v>
      </c>
      <c r="T27" s="4">
        <v>1</v>
      </c>
      <c r="U27" s="4">
        <v>0</v>
      </c>
      <c r="V27" s="4">
        <v>0</v>
      </c>
      <c r="W27" s="4">
        <v>1</v>
      </c>
      <c r="X27" s="6">
        <f t="shared" si="10"/>
        <v>0.13698630136986301</v>
      </c>
      <c r="Y27" s="6">
        <f t="shared" si="11"/>
        <v>0</v>
      </c>
      <c r="Z27" s="6">
        <f t="shared" si="12"/>
        <v>0</v>
      </c>
      <c r="AA27" s="6">
        <f t="shared" si="13"/>
        <v>0.53191489361702127</v>
      </c>
    </row>
    <row r="28" spans="1:27" x14ac:dyDescent="0.35">
      <c r="A28">
        <v>45</v>
      </c>
      <c r="B28">
        <v>-33.5</v>
      </c>
      <c r="C28">
        <v>-11.594202898550723</v>
      </c>
      <c r="D28">
        <v>-22.5</v>
      </c>
      <c r="E28">
        <v>-24.573055028462989</v>
      </c>
      <c r="J28">
        <f t="shared" si="4"/>
        <v>-33.5</v>
      </c>
      <c r="K28">
        <f t="shared" si="8"/>
        <v>95.928116497140749</v>
      </c>
      <c r="N28">
        <v>1</v>
      </c>
      <c r="O28">
        <v>2</v>
      </c>
      <c r="P28">
        <v>3</v>
      </c>
      <c r="Q28">
        <v>4</v>
      </c>
      <c r="S28" s="10">
        <v>-65</v>
      </c>
      <c r="T28" s="4">
        <v>0</v>
      </c>
      <c r="U28" s="4">
        <v>0</v>
      </c>
      <c r="V28" s="4">
        <v>0</v>
      </c>
      <c r="W28" s="4">
        <v>0</v>
      </c>
      <c r="X28" s="6">
        <f t="shared" si="10"/>
        <v>0</v>
      </c>
      <c r="Y28" s="6">
        <f t="shared" si="11"/>
        <v>0</v>
      </c>
      <c r="Z28" s="6">
        <f t="shared" si="12"/>
        <v>0</v>
      </c>
      <c r="AA28" s="6">
        <f t="shared" si="13"/>
        <v>0</v>
      </c>
    </row>
    <row r="29" spans="1:27" x14ac:dyDescent="0.35">
      <c r="A29">
        <v>55</v>
      </c>
      <c r="B29">
        <v>-31.726190476190474</v>
      </c>
      <c r="C29">
        <v>-11.398176291793318</v>
      </c>
      <c r="D29">
        <v>-21.449909285211564</v>
      </c>
      <c r="E29">
        <v>-24.5</v>
      </c>
      <c r="J29">
        <f t="shared" ref="J29:J44" si="14">IF(B728&lt;J$10,B728,IF(B728&gt;J$11,B728,""))</f>
        <v>50</v>
      </c>
      <c r="K29">
        <f t="shared" si="8"/>
        <v>108.10921836783905</v>
      </c>
      <c r="N29">
        <v>1</v>
      </c>
      <c r="O29">
        <v>2</v>
      </c>
      <c r="P29">
        <v>3</v>
      </c>
      <c r="Q29">
        <v>4</v>
      </c>
      <c r="S29" s="10">
        <v>-55</v>
      </c>
      <c r="T29" s="4">
        <v>1</v>
      </c>
      <c r="U29" s="4">
        <v>0</v>
      </c>
      <c r="V29" s="4">
        <v>0</v>
      </c>
      <c r="W29" s="4">
        <v>1</v>
      </c>
      <c r="X29" s="6">
        <f t="shared" si="10"/>
        <v>0.13698630136986301</v>
      </c>
      <c r="Y29" s="6">
        <f t="shared" si="11"/>
        <v>0</v>
      </c>
      <c r="Z29" s="6">
        <f t="shared" si="12"/>
        <v>0</v>
      </c>
      <c r="AA29" s="6">
        <f t="shared" si="13"/>
        <v>0.53191489361702127</v>
      </c>
    </row>
    <row r="30" spans="1:27" x14ac:dyDescent="0.35">
      <c r="A30">
        <v>65</v>
      </c>
      <c r="B30">
        <v>-31.5</v>
      </c>
      <c r="C30">
        <v>-11.249999999999998</v>
      </c>
      <c r="D30">
        <v>-21.373223297048028</v>
      </c>
      <c r="E30">
        <v>-23.076923076923077</v>
      </c>
      <c r="J30">
        <f t="shared" si="14"/>
        <v>52</v>
      </c>
      <c r="K30">
        <f t="shared" si="8"/>
        <v>112.34064736009474</v>
      </c>
      <c r="N30">
        <v>1</v>
      </c>
      <c r="O30">
        <v>2</v>
      </c>
      <c r="P30">
        <v>3</v>
      </c>
      <c r="Q30">
        <v>4</v>
      </c>
      <c r="S30" s="10">
        <v>-45</v>
      </c>
      <c r="T30" s="4">
        <v>0</v>
      </c>
      <c r="U30" s="4">
        <v>0</v>
      </c>
      <c r="V30" s="4">
        <v>0</v>
      </c>
      <c r="W30" s="4">
        <v>0</v>
      </c>
      <c r="X30" s="6">
        <f t="shared" si="10"/>
        <v>0</v>
      </c>
      <c r="Y30" s="6">
        <f t="shared" si="11"/>
        <v>0</v>
      </c>
      <c r="Z30" s="6">
        <f t="shared" si="12"/>
        <v>0</v>
      </c>
      <c r="AA30" s="6">
        <f t="shared" si="13"/>
        <v>0</v>
      </c>
    </row>
    <row r="31" spans="1:27" x14ac:dyDescent="0.35">
      <c r="A31">
        <v>75</v>
      </c>
      <c r="B31">
        <v>-31.5</v>
      </c>
      <c r="C31">
        <v>-11.011904761904766</v>
      </c>
      <c r="D31">
        <v>-20.691108393271904</v>
      </c>
      <c r="E31">
        <v>-19.5</v>
      </c>
      <c r="J31">
        <f t="shared" si="14"/>
        <v>55</v>
      </c>
      <c r="K31">
        <f t="shared" si="8"/>
        <v>172.79848171152523</v>
      </c>
      <c r="N31">
        <v>1</v>
      </c>
      <c r="O31">
        <v>2</v>
      </c>
      <c r="P31">
        <v>3</v>
      </c>
      <c r="Q31">
        <v>4</v>
      </c>
      <c r="S31" s="10">
        <v>-35</v>
      </c>
      <c r="T31" s="4">
        <v>12</v>
      </c>
      <c r="U31" s="4">
        <v>1</v>
      </c>
      <c r="V31" s="4">
        <v>5</v>
      </c>
      <c r="W31" s="4">
        <v>6</v>
      </c>
      <c r="X31" s="6">
        <f t="shared" si="10"/>
        <v>1.6438356164383561</v>
      </c>
      <c r="Y31" s="6">
        <f t="shared" si="11"/>
        <v>0.44444444444444442</v>
      </c>
      <c r="Z31" s="6">
        <f t="shared" si="12"/>
        <v>1.6025641025641024</v>
      </c>
      <c r="AA31" s="6">
        <f t="shared" si="13"/>
        <v>3.1914893617021276</v>
      </c>
    </row>
    <row r="32" spans="1:27" x14ac:dyDescent="0.35">
      <c r="A32">
        <v>85</v>
      </c>
      <c r="B32">
        <v>-31.25</v>
      </c>
      <c r="C32">
        <v>-10.334346504559269</v>
      </c>
      <c r="D32">
        <v>-20</v>
      </c>
      <c r="E32">
        <v>-19.230769230769226</v>
      </c>
      <c r="J32">
        <f t="shared" si="14"/>
        <v>62</v>
      </c>
      <c r="K32">
        <f t="shared" si="8"/>
        <v>206.65785508282065</v>
      </c>
      <c r="N32">
        <v>1</v>
      </c>
      <c r="O32">
        <v>2</v>
      </c>
      <c r="P32">
        <v>3</v>
      </c>
      <c r="Q32">
        <v>4</v>
      </c>
      <c r="S32" s="10">
        <v>-25</v>
      </c>
      <c r="T32" s="4">
        <v>16</v>
      </c>
      <c r="U32" s="4">
        <v>4</v>
      </c>
      <c r="V32" s="4">
        <v>6</v>
      </c>
      <c r="W32" s="4">
        <v>6</v>
      </c>
      <c r="X32" s="6">
        <f t="shared" si="10"/>
        <v>2.1917808219178081</v>
      </c>
      <c r="Y32" s="6">
        <f t="shared" si="11"/>
        <v>1.7777777777777777</v>
      </c>
      <c r="Z32" s="6">
        <f t="shared" si="12"/>
        <v>1.9230769230769231</v>
      </c>
      <c r="AA32" s="6">
        <f t="shared" si="13"/>
        <v>3.1914893617021276</v>
      </c>
    </row>
    <row r="33" spans="1:27" x14ac:dyDescent="0.35">
      <c r="A33">
        <v>95</v>
      </c>
      <c r="B33">
        <v>-30.1</v>
      </c>
      <c r="C33">
        <v>-10.000000000000004</v>
      </c>
      <c r="D33">
        <v>-20</v>
      </c>
      <c r="E33">
        <v>-19</v>
      </c>
      <c r="J33">
        <f t="shared" si="14"/>
        <v>65.269104965804317</v>
      </c>
      <c r="K33">
        <f t="shared" si="8"/>
        <v>210.0024975024975</v>
      </c>
      <c r="N33">
        <v>1</v>
      </c>
      <c r="O33">
        <v>2</v>
      </c>
      <c r="P33">
        <v>3</v>
      </c>
      <c r="Q33">
        <v>4</v>
      </c>
      <c r="S33" s="10">
        <v>-15</v>
      </c>
      <c r="T33" s="4">
        <v>49</v>
      </c>
      <c r="U33" s="4">
        <v>4</v>
      </c>
      <c r="V33" s="4">
        <v>26</v>
      </c>
      <c r="W33" s="4">
        <v>19</v>
      </c>
      <c r="X33" s="6">
        <f t="shared" si="10"/>
        <v>6.7123287671232879</v>
      </c>
      <c r="Y33" s="6">
        <f t="shared" si="11"/>
        <v>1.7777777777777777</v>
      </c>
      <c r="Z33" s="6">
        <f t="shared" si="12"/>
        <v>8.3333333333333321</v>
      </c>
      <c r="AA33" s="6">
        <f t="shared" si="13"/>
        <v>10.106382978723403</v>
      </c>
    </row>
    <row r="34" spans="1:27" x14ac:dyDescent="0.35">
      <c r="B34">
        <v>-30</v>
      </c>
      <c r="C34">
        <v>-10.000000000000004</v>
      </c>
      <c r="D34">
        <v>-20</v>
      </c>
      <c r="E34">
        <v>-19</v>
      </c>
      <c r="J34">
        <f t="shared" si="14"/>
        <v>65.593220338983045</v>
      </c>
      <c r="K34">
        <f t="shared" si="8"/>
        <v>713.63636363636363</v>
      </c>
      <c r="N34">
        <v>1</v>
      </c>
      <c r="O34">
        <v>2</v>
      </c>
      <c r="P34">
        <v>3</v>
      </c>
      <c r="Q34">
        <v>4</v>
      </c>
      <c r="S34" s="10">
        <v>-5</v>
      </c>
      <c r="T34" s="4">
        <v>83</v>
      </c>
      <c r="U34" s="4">
        <v>22</v>
      </c>
      <c r="V34" s="4">
        <v>31</v>
      </c>
      <c r="W34" s="4">
        <v>30</v>
      </c>
      <c r="X34" s="6">
        <f t="shared" si="10"/>
        <v>11.36986301369863</v>
      </c>
      <c r="Y34" s="6">
        <f t="shared" si="11"/>
        <v>9.7777777777777786</v>
      </c>
      <c r="Z34" s="6">
        <f t="shared" si="12"/>
        <v>9.9358974358974361</v>
      </c>
      <c r="AA34" s="6">
        <f t="shared" si="13"/>
        <v>15.957446808510639</v>
      </c>
    </row>
    <row r="35" spans="1:27" x14ac:dyDescent="0.35">
      <c r="B35">
        <v>-29</v>
      </c>
      <c r="C35">
        <v>-9.01722391084094</v>
      </c>
      <c r="D35">
        <v>-20</v>
      </c>
      <c r="E35">
        <v>-18</v>
      </c>
      <c r="J35">
        <f t="shared" si="14"/>
        <v>68.715888485400995</v>
      </c>
      <c r="N35">
        <v>1</v>
      </c>
      <c r="O35">
        <v>2</v>
      </c>
      <c r="P35">
        <v>3</v>
      </c>
      <c r="Q35">
        <v>4</v>
      </c>
      <c r="S35" s="10">
        <v>5</v>
      </c>
      <c r="T35" s="4">
        <v>132</v>
      </c>
      <c r="U35" s="4">
        <v>35</v>
      </c>
      <c r="V35" s="4">
        <v>65</v>
      </c>
      <c r="W35" s="4">
        <v>31</v>
      </c>
      <c r="X35" s="6">
        <f t="shared" si="10"/>
        <v>18.082191780821919</v>
      </c>
      <c r="Y35" s="6">
        <f t="shared" si="11"/>
        <v>15.555555555555555</v>
      </c>
      <c r="Z35" s="6">
        <f t="shared" si="12"/>
        <v>20.833333333333336</v>
      </c>
      <c r="AA35" s="6">
        <f t="shared" si="13"/>
        <v>16.48936170212766</v>
      </c>
    </row>
    <row r="36" spans="1:27" x14ac:dyDescent="0.35">
      <c r="B36">
        <v>-28.56692872333727</v>
      </c>
      <c r="C36">
        <v>-8.9485021925631454</v>
      </c>
      <c r="D36">
        <v>-19.428571428571427</v>
      </c>
      <c r="E36">
        <v>-17</v>
      </c>
      <c r="J36">
        <f t="shared" si="14"/>
        <v>75.005002000800317</v>
      </c>
      <c r="N36">
        <v>1</v>
      </c>
      <c r="O36">
        <v>2</v>
      </c>
      <c r="P36">
        <v>3</v>
      </c>
      <c r="Q36">
        <v>4</v>
      </c>
      <c r="S36" s="10">
        <v>15</v>
      </c>
      <c r="T36" s="4">
        <v>219</v>
      </c>
      <c r="U36" s="4">
        <v>84</v>
      </c>
      <c r="V36" s="4">
        <v>94</v>
      </c>
      <c r="W36" s="4">
        <v>39</v>
      </c>
      <c r="X36" s="6">
        <f t="shared" si="10"/>
        <v>30</v>
      </c>
      <c r="Y36" s="6">
        <f t="shared" si="11"/>
        <v>37.333333333333336</v>
      </c>
      <c r="Z36" s="6">
        <f t="shared" si="12"/>
        <v>30.128205128205128</v>
      </c>
      <c r="AA36" s="6">
        <f t="shared" si="13"/>
        <v>20.74468085106383</v>
      </c>
    </row>
    <row r="37" spans="1:27" x14ac:dyDescent="0.35">
      <c r="B37">
        <v>-28.5</v>
      </c>
      <c r="C37">
        <v>-8.7499999999999964</v>
      </c>
      <c r="D37">
        <v>-19</v>
      </c>
      <c r="E37">
        <v>-16.5</v>
      </c>
      <c r="J37">
        <f t="shared" si="14"/>
        <v>88.813559322033896</v>
      </c>
      <c r="N37">
        <v>1</v>
      </c>
      <c r="O37">
        <v>2</v>
      </c>
      <c r="P37">
        <v>3</v>
      </c>
      <c r="Q37">
        <v>4</v>
      </c>
      <c r="S37" s="10">
        <v>25</v>
      </c>
      <c r="T37" s="4">
        <v>107</v>
      </c>
      <c r="U37" s="4">
        <v>35</v>
      </c>
      <c r="V37" s="4">
        <v>45</v>
      </c>
      <c r="W37" s="4">
        <v>27</v>
      </c>
      <c r="X37" s="6">
        <f t="shared" si="10"/>
        <v>14.657534246575343</v>
      </c>
      <c r="Y37" s="6">
        <f t="shared" si="11"/>
        <v>15.555555555555555</v>
      </c>
      <c r="Z37" s="6">
        <f t="shared" si="12"/>
        <v>14.423076923076922</v>
      </c>
      <c r="AA37" s="6">
        <f t="shared" si="13"/>
        <v>14.361702127659576</v>
      </c>
    </row>
    <row r="38" spans="1:27" x14ac:dyDescent="0.35">
      <c r="B38">
        <v>-26.923076923076923</v>
      </c>
      <c r="C38">
        <v>-8.7082023758402052</v>
      </c>
      <c r="D38">
        <v>-18.61904761904762</v>
      </c>
      <c r="E38">
        <v>-16.5</v>
      </c>
      <c r="J38">
        <f t="shared" si="14"/>
        <v>95.928116497140749</v>
      </c>
      <c r="N38">
        <v>1</v>
      </c>
      <c r="O38">
        <v>2</v>
      </c>
      <c r="P38">
        <v>3</v>
      </c>
      <c r="Q38">
        <v>4</v>
      </c>
      <c r="S38" s="10">
        <v>35</v>
      </c>
      <c r="T38" s="4">
        <v>71</v>
      </c>
      <c r="U38" s="4">
        <v>22</v>
      </c>
      <c r="V38" s="4">
        <v>33</v>
      </c>
      <c r="W38" s="4">
        <v>15</v>
      </c>
      <c r="X38" s="6">
        <f t="shared" si="10"/>
        <v>9.7260273972602747</v>
      </c>
      <c r="Y38" s="6">
        <f t="shared" si="11"/>
        <v>9.7777777777777786</v>
      </c>
      <c r="Z38" s="6">
        <f t="shared" si="12"/>
        <v>10.576923076923077</v>
      </c>
      <c r="AA38" s="6">
        <f t="shared" si="13"/>
        <v>7.9787234042553195</v>
      </c>
    </row>
    <row r="39" spans="1:27" x14ac:dyDescent="0.35">
      <c r="B39">
        <v>-26.856561546286763</v>
      </c>
      <c r="C39">
        <v>-7.9533941236068912</v>
      </c>
      <c r="D39">
        <v>-18.5</v>
      </c>
      <c r="E39">
        <v>-16</v>
      </c>
      <c r="J39">
        <f t="shared" si="14"/>
        <v>108.10921836783905</v>
      </c>
      <c r="N39">
        <v>1</v>
      </c>
      <c r="O39">
        <v>2</v>
      </c>
      <c r="P39">
        <v>3</v>
      </c>
      <c r="Q39">
        <v>4</v>
      </c>
      <c r="S39" s="10">
        <v>45</v>
      </c>
      <c r="T39" s="4">
        <v>20</v>
      </c>
      <c r="U39" s="4">
        <v>6</v>
      </c>
      <c r="V39" s="4">
        <v>7</v>
      </c>
      <c r="W39" s="4">
        <v>7</v>
      </c>
      <c r="X39" s="6">
        <f t="shared" si="10"/>
        <v>2.7397260273972601</v>
      </c>
      <c r="Y39" s="6">
        <f t="shared" si="11"/>
        <v>2.666666666666667</v>
      </c>
      <c r="Z39" s="6">
        <f t="shared" si="12"/>
        <v>2.2435897435897436</v>
      </c>
      <c r="AA39" s="6">
        <f t="shared" si="13"/>
        <v>3.7234042553191489</v>
      </c>
    </row>
    <row r="40" spans="1:27" x14ac:dyDescent="0.35">
      <c r="B40">
        <v>-26.25</v>
      </c>
      <c r="C40">
        <v>-7.9533941236068912</v>
      </c>
      <c r="D40">
        <v>-18</v>
      </c>
      <c r="E40">
        <v>-15.932203389830516</v>
      </c>
      <c r="J40">
        <f t="shared" si="14"/>
        <v>112.34064736009474</v>
      </c>
      <c r="N40">
        <v>1</v>
      </c>
      <c r="O40">
        <v>2</v>
      </c>
      <c r="P40">
        <v>3</v>
      </c>
      <c r="Q40">
        <v>4</v>
      </c>
      <c r="S40" s="10">
        <v>55</v>
      </c>
      <c r="T40" s="4">
        <v>6</v>
      </c>
      <c r="U40" s="4">
        <v>3</v>
      </c>
      <c r="V40" s="4">
        <v>0</v>
      </c>
      <c r="W40" s="4">
        <v>3</v>
      </c>
      <c r="X40" s="6">
        <f t="shared" si="10"/>
        <v>0.82191780821917804</v>
      </c>
      <c r="Y40" s="6">
        <f t="shared" si="11"/>
        <v>1.3333333333333335</v>
      </c>
      <c r="Z40" s="6">
        <f t="shared" si="12"/>
        <v>0</v>
      </c>
      <c r="AA40" s="6">
        <f t="shared" si="13"/>
        <v>1.5957446808510638</v>
      </c>
    </row>
    <row r="41" spans="1:27" x14ac:dyDescent="0.35">
      <c r="B41">
        <v>-25.970547408072026</v>
      </c>
      <c r="C41">
        <v>-7.5000000000000018</v>
      </c>
      <c r="D41">
        <v>-18</v>
      </c>
      <c r="E41">
        <v>-15.5</v>
      </c>
      <c r="J41">
        <f t="shared" si="14"/>
        <v>172.79848171152523</v>
      </c>
      <c r="N41">
        <v>1</v>
      </c>
      <c r="O41">
        <v>2</v>
      </c>
      <c r="P41">
        <v>3</v>
      </c>
      <c r="Q41">
        <v>4</v>
      </c>
      <c r="S41" s="10">
        <v>65</v>
      </c>
      <c r="T41" s="4">
        <v>1</v>
      </c>
      <c r="U41" s="4">
        <v>0</v>
      </c>
      <c r="V41" s="4">
        <v>0</v>
      </c>
      <c r="W41" s="4">
        <v>1</v>
      </c>
      <c r="X41" s="6">
        <f t="shared" si="10"/>
        <v>0.13698630136986301</v>
      </c>
      <c r="Y41" s="6">
        <f t="shared" si="11"/>
        <v>0</v>
      </c>
      <c r="Z41" s="6">
        <f t="shared" si="12"/>
        <v>0</v>
      </c>
      <c r="AA41" s="6">
        <f t="shared" si="13"/>
        <v>0.53191489361702127</v>
      </c>
    </row>
    <row r="42" spans="1:27" x14ac:dyDescent="0.35">
      <c r="B42">
        <v>-25.654761904761905</v>
      </c>
      <c r="C42">
        <v>-6.9135727562441973</v>
      </c>
      <c r="D42">
        <v>-17.647058823529413</v>
      </c>
      <c r="E42">
        <v>-15.5</v>
      </c>
      <c r="J42">
        <f t="shared" si="14"/>
        <v>206.65785508282065</v>
      </c>
      <c r="N42">
        <v>1</v>
      </c>
      <c r="O42">
        <v>2</v>
      </c>
      <c r="P42">
        <v>3</v>
      </c>
      <c r="Q42">
        <v>4</v>
      </c>
      <c r="S42" s="10">
        <v>75</v>
      </c>
      <c r="T42" s="4">
        <v>3</v>
      </c>
      <c r="U42" s="4">
        <v>1</v>
      </c>
      <c r="V42" s="4">
        <v>0</v>
      </c>
      <c r="W42" s="4">
        <v>1</v>
      </c>
      <c r="X42" s="6">
        <f t="shared" si="10"/>
        <v>0.41095890410958902</v>
      </c>
      <c r="Y42" s="6">
        <f t="shared" si="11"/>
        <v>0.44444444444444442</v>
      </c>
      <c r="Z42" s="6">
        <f t="shared" si="12"/>
        <v>0</v>
      </c>
      <c r="AA42" s="6">
        <f t="shared" si="13"/>
        <v>0.53191489361702127</v>
      </c>
    </row>
    <row r="43" spans="1:27" x14ac:dyDescent="0.35">
      <c r="B43">
        <v>-25.042881646655228</v>
      </c>
      <c r="C43">
        <v>-5.8257345491388133</v>
      </c>
      <c r="D43">
        <v>-17.571428571428573</v>
      </c>
      <c r="E43">
        <v>-15.5</v>
      </c>
      <c r="J43">
        <f t="shared" si="14"/>
        <v>210.0024975024975</v>
      </c>
      <c r="N43">
        <v>1</v>
      </c>
      <c r="O43">
        <v>2</v>
      </c>
      <c r="P43">
        <v>3</v>
      </c>
      <c r="Q43">
        <v>4</v>
      </c>
      <c r="S43" s="10">
        <v>85</v>
      </c>
      <c r="T43" s="4">
        <v>1</v>
      </c>
      <c r="U43" s="4">
        <v>1</v>
      </c>
      <c r="V43" s="4">
        <v>0</v>
      </c>
      <c r="W43" s="4">
        <v>0</v>
      </c>
      <c r="X43" s="6">
        <f t="shared" si="10"/>
        <v>0.13698630136986301</v>
      </c>
      <c r="Y43" s="6">
        <f t="shared" si="11"/>
        <v>0.44444444444444442</v>
      </c>
      <c r="Z43" s="6">
        <f t="shared" si="12"/>
        <v>0</v>
      </c>
      <c r="AA43" s="6">
        <f t="shared" si="13"/>
        <v>0</v>
      </c>
    </row>
    <row r="44" spans="1:27" x14ac:dyDescent="0.35">
      <c r="B44">
        <v>-24.573055028462989</v>
      </c>
      <c r="C44">
        <v>-5.298913043478251</v>
      </c>
      <c r="D44">
        <v>-16.5</v>
      </c>
      <c r="E44">
        <v>-15.384615384615387</v>
      </c>
      <c r="J44">
        <f t="shared" si="14"/>
        <v>713.63636363636363</v>
      </c>
      <c r="N44">
        <v>1</v>
      </c>
      <c r="O44">
        <v>2</v>
      </c>
      <c r="P44">
        <v>3</v>
      </c>
      <c r="Q44">
        <v>4</v>
      </c>
      <c r="S44" s="10">
        <v>95</v>
      </c>
      <c r="T44" s="4">
        <v>1</v>
      </c>
      <c r="U44" s="4">
        <v>0</v>
      </c>
      <c r="V44" s="4">
        <v>0</v>
      </c>
      <c r="W44" s="4">
        <v>1</v>
      </c>
      <c r="X44" s="6">
        <f t="shared" si="10"/>
        <v>0.13698630136986301</v>
      </c>
      <c r="Y44" s="6">
        <f t="shared" si="11"/>
        <v>0</v>
      </c>
      <c r="Z44" s="6">
        <f t="shared" si="12"/>
        <v>0</v>
      </c>
      <c r="AA44" s="6">
        <f t="shared" si="13"/>
        <v>0.53191489361702127</v>
      </c>
    </row>
    <row r="45" spans="1:27" ht="15" thickBot="1" x14ac:dyDescent="0.4">
      <c r="B45">
        <v>-24.5</v>
      </c>
      <c r="C45">
        <v>-4.2553191489361737</v>
      </c>
      <c r="D45">
        <v>-16.182609420905834</v>
      </c>
      <c r="E45">
        <v>-15.38461538461538</v>
      </c>
      <c r="S45" s="11" t="s">
        <v>132</v>
      </c>
      <c r="T45" s="5">
        <v>7</v>
      </c>
      <c r="U45" s="5">
        <v>7</v>
      </c>
      <c r="V45" s="5">
        <v>0</v>
      </c>
      <c r="W45" s="5">
        <v>0</v>
      </c>
      <c r="X45" s="6">
        <f t="shared" si="10"/>
        <v>0.95890410958904115</v>
      </c>
      <c r="Y45" s="6">
        <f t="shared" si="11"/>
        <v>3.1111111111111112</v>
      </c>
      <c r="Z45" s="6">
        <f t="shared" si="12"/>
        <v>0</v>
      </c>
      <c r="AA45" s="6">
        <f t="shared" si="13"/>
        <v>0</v>
      </c>
    </row>
    <row r="46" spans="1:27" x14ac:dyDescent="0.35">
      <c r="B46">
        <v>-23.5</v>
      </c>
      <c r="C46">
        <v>-3.3181357649442837</v>
      </c>
      <c r="D46">
        <v>-16.047619047619047</v>
      </c>
      <c r="E46">
        <v>-15</v>
      </c>
    </row>
    <row r="47" spans="1:27" x14ac:dyDescent="0.35">
      <c r="B47">
        <v>-23.285714285714285</v>
      </c>
      <c r="C47">
        <v>-3.1249999999999982</v>
      </c>
      <c r="D47">
        <v>-15.5</v>
      </c>
      <c r="E47">
        <v>-14.5</v>
      </c>
    </row>
    <row r="48" spans="1:27" ht="26" x14ac:dyDescent="0.6">
      <c r="B48">
        <v>-23.076923076923077</v>
      </c>
      <c r="C48">
        <v>-2.1286231884057898</v>
      </c>
      <c r="D48">
        <v>-15</v>
      </c>
      <c r="E48">
        <v>-14.067796610169491</v>
      </c>
      <c r="G48" s="7" t="s">
        <v>141</v>
      </c>
      <c r="J48" t="s">
        <v>128</v>
      </c>
      <c r="K48" t="s">
        <v>82</v>
      </c>
      <c r="L48" t="s">
        <v>84</v>
      </c>
      <c r="M48" t="s">
        <v>59</v>
      </c>
      <c r="N48" t="s">
        <v>128</v>
      </c>
      <c r="O48" t="s">
        <v>82</v>
      </c>
      <c r="P48" t="s">
        <v>84</v>
      </c>
      <c r="Q48" t="s">
        <v>59</v>
      </c>
    </row>
    <row r="49" spans="2:17" x14ac:dyDescent="0.35">
      <c r="B49">
        <v>-22.7</v>
      </c>
      <c r="C49">
        <v>-1.8977448195665567</v>
      </c>
      <c r="D49">
        <v>-15</v>
      </c>
      <c r="E49">
        <v>-13.5</v>
      </c>
    </row>
    <row r="50" spans="2:17" x14ac:dyDescent="0.35">
      <c r="B50">
        <v>-22.5</v>
      </c>
      <c r="C50">
        <v>-1.2916409005606679</v>
      </c>
      <c r="D50">
        <v>-15</v>
      </c>
      <c r="E50">
        <v>-13.112745098039239</v>
      </c>
      <c r="I50" t="s">
        <v>148</v>
      </c>
      <c r="J50">
        <f>J14</f>
        <v>-75.84</v>
      </c>
      <c r="K50">
        <f>K14</f>
        <v>-36.25</v>
      </c>
      <c r="L50">
        <f>L14</f>
        <v>-41</v>
      </c>
      <c r="M50">
        <f>M14</f>
        <v>-75.84</v>
      </c>
      <c r="N50">
        <f>J50-J49</f>
        <v>-75.84</v>
      </c>
      <c r="O50">
        <f t="shared" ref="O50:Q65" si="15">K50-K49</f>
        <v>-36.25</v>
      </c>
      <c r="P50">
        <f t="shared" si="15"/>
        <v>-41</v>
      </c>
      <c r="Q50">
        <f t="shared" si="15"/>
        <v>-75.84</v>
      </c>
    </row>
    <row r="51" spans="2:17" x14ac:dyDescent="0.35">
      <c r="B51">
        <v>-21.549078292696809</v>
      </c>
      <c r="C51">
        <v>-1.2645452427374579</v>
      </c>
      <c r="D51">
        <v>-14.666666666666666</v>
      </c>
      <c r="E51">
        <v>-12.542636091192078</v>
      </c>
      <c r="J51">
        <f t="shared" ref="J51:L64" si="16">J15</f>
        <v>-60.677966101694928</v>
      </c>
      <c r="K51">
        <f t="shared" si="16"/>
        <v>-31.726190476190474</v>
      </c>
      <c r="L51">
        <f t="shared" si="16"/>
        <v>-40</v>
      </c>
      <c r="M51">
        <f>M15</f>
        <v>-60.677966101694928</v>
      </c>
      <c r="N51">
        <f>J51-J50</f>
        <v>15.162033898305076</v>
      </c>
      <c r="O51">
        <f t="shared" si="15"/>
        <v>4.5238095238095255</v>
      </c>
      <c r="P51">
        <f t="shared" si="15"/>
        <v>1</v>
      </c>
      <c r="Q51">
        <f t="shared" si="15"/>
        <v>15.162033898305076</v>
      </c>
    </row>
    <row r="52" spans="2:17" x14ac:dyDescent="0.35">
      <c r="B52">
        <v>-21.449909285211564</v>
      </c>
      <c r="C52">
        <v>-1.041666666666663</v>
      </c>
      <c r="D52">
        <v>-13.5</v>
      </c>
      <c r="E52">
        <v>-12.5</v>
      </c>
      <c r="J52">
        <f t="shared" si="16"/>
        <v>-44</v>
      </c>
      <c r="K52">
        <f t="shared" si="16"/>
        <v>-31.25</v>
      </c>
      <c r="L52">
        <f t="shared" si="16"/>
        <v>-38.5</v>
      </c>
      <c r="M52">
        <f>M10</f>
        <v>-44</v>
      </c>
      <c r="N52">
        <f t="shared" ref="N52:N85" si="17">J52-J51</f>
        <v>16.677966101694928</v>
      </c>
      <c r="O52">
        <f t="shared" si="15"/>
        <v>0.4761904761904745</v>
      </c>
      <c r="P52">
        <f t="shared" si="15"/>
        <v>1.5</v>
      </c>
      <c r="Q52">
        <f t="shared" si="15"/>
        <v>16.677966101694928</v>
      </c>
    </row>
    <row r="53" spans="2:17" x14ac:dyDescent="0.35">
      <c r="B53">
        <v>-21.373223297048028</v>
      </c>
      <c r="C53">
        <v>-0.99595608336082853</v>
      </c>
      <c r="D53">
        <v>-13.5</v>
      </c>
      <c r="E53">
        <v>-12.5</v>
      </c>
      <c r="J53">
        <f t="shared" si="16"/>
        <v>-41</v>
      </c>
      <c r="K53">
        <f t="shared" si="16"/>
        <v>-26.25</v>
      </c>
      <c r="L53">
        <f t="shared" si="16"/>
        <v>-38</v>
      </c>
      <c r="M53">
        <f>M3</f>
        <v>-8.8125</v>
      </c>
      <c r="N53">
        <f t="shared" si="17"/>
        <v>3</v>
      </c>
      <c r="O53">
        <f t="shared" si="15"/>
        <v>5</v>
      </c>
      <c r="P53">
        <f t="shared" si="15"/>
        <v>0.5</v>
      </c>
      <c r="Q53">
        <f t="shared" si="15"/>
        <v>35.1875</v>
      </c>
    </row>
    <row r="54" spans="2:17" x14ac:dyDescent="0.35">
      <c r="B54">
        <v>-20.691108393271904</v>
      </c>
      <c r="C54">
        <v>-0.7692307692307665</v>
      </c>
      <c r="D54">
        <v>-12.428571428571429</v>
      </c>
      <c r="E54">
        <v>-12.435677530017147</v>
      </c>
      <c r="J54">
        <f t="shared" si="16"/>
        <v>-41</v>
      </c>
      <c r="K54">
        <f t="shared" si="16"/>
        <v>-25.654761904761905</v>
      </c>
      <c r="L54">
        <f t="shared" si="16"/>
        <v>-37.5</v>
      </c>
      <c r="M54">
        <f t="shared" ref="M54:M55" si="18">M4</f>
        <v>5.0017423599263253</v>
      </c>
      <c r="N54">
        <f t="shared" si="17"/>
        <v>0</v>
      </c>
      <c r="O54">
        <f t="shared" si="15"/>
        <v>0.5952380952380949</v>
      </c>
      <c r="P54">
        <f t="shared" si="15"/>
        <v>0.5</v>
      </c>
      <c r="Q54">
        <f t="shared" si="15"/>
        <v>13.814242359926325</v>
      </c>
    </row>
    <row r="55" spans="2:17" x14ac:dyDescent="0.35">
      <c r="B55">
        <v>-20</v>
      </c>
      <c r="C55">
        <v>0</v>
      </c>
      <c r="D55">
        <v>-11.857142857142858</v>
      </c>
      <c r="E55">
        <v>-11.53846153846154</v>
      </c>
      <c r="J55">
        <f t="shared" si="16"/>
        <v>-40</v>
      </c>
      <c r="K55">
        <f t="shared" si="16"/>
        <v>-21.549078292696809</v>
      </c>
      <c r="L55">
        <f t="shared" si="16"/>
        <v>-33.5</v>
      </c>
      <c r="M55">
        <f t="shared" si="18"/>
        <v>18.449270833333223</v>
      </c>
      <c r="N55">
        <f t="shared" si="17"/>
        <v>1</v>
      </c>
      <c r="O55">
        <f t="shared" si="15"/>
        <v>4.1056836120650964</v>
      </c>
      <c r="P55">
        <f t="shared" si="15"/>
        <v>4</v>
      </c>
      <c r="Q55">
        <f t="shared" si="15"/>
        <v>13.447528473406898</v>
      </c>
    </row>
    <row r="56" spans="2:17" x14ac:dyDescent="0.35">
      <c r="B56">
        <v>-20</v>
      </c>
      <c r="C56">
        <v>1.2997882888066701</v>
      </c>
      <c r="D56">
        <v>-11.523809523809524</v>
      </c>
      <c r="E56">
        <v>-11</v>
      </c>
      <c r="J56">
        <f t="shared" si="16"/>
        <v>-38.5</v>
      </c>
      <c r="K56">
        <f t="shared" si="16"/>
        <v>-19.583333333333336</v>
      </c>
      <c r="L56">
        <f>L10</f>
        <v>-30.1</v>
      </c>
      <c r="M56">
        <f>M11</f>
        <v>55</v>
      </c>
      <c r="N56">
        <f t="shared" si="17"/>
        <v>1.5</v>
      </c>
      <c r="O56">
        <f t="shared" si="15"/>
        <v>1.965744959363473</v>
      </c>
      <c r="P56">
        <f t="shared" si="15"/>
        <v>3.3999999999999986</v>
      </c>
      <c r="Q56">
        <f t="shared" si="15"/>
        <v>36.550729166666777</v>
      </c>
    </row>
    <row r="57" spans="2:17" x14ac:dyDescent="0.35">
      <c r="B57">
        <v>-20</v>
      </c>
      <c r="C57">
        <v>2.25</v>
      </c>
      <c r="D57">
        <v>-11.476190476190476</v>
      </c>
      <c r="E57">
        <v>-9.5</v>
      </c>
      <c r="J57">
        <f t="shared" si="16"/>
        <v>-38.5</v>
      </c>
      <c r="K57" s="12">
        <f>K10</f>
        <v>-15.85144927536232</v>
      </c>
      <c r="L57">
        <f>L3</f>
        <v>-3.0476764550059019</v>
      </c>
      <c r="M57">
        <f>M16</f>
        <v>62</v>
      </c>
      <c r="N57">
        <f t="shared" si="17"/>
        <v>0</v>
      </c>
      <c r="O57">
        <f t="shared" si="15"/>
        <v>3.7318840579710155</v>
      </c>
      <c r="P57">
        <f t="shared" si="15"/>
        <v>27.052323544994099</v>
      </c>
      <c r="Q57">
        <f t="shared" si="15"/>
        <v>7</v>
      </c>
    </row>
    <row r="58" spans="2:17" x14ac:dyDescent="0.35">
      <c r="B58">
        <v>-20</v>
      </c>
      <c r="C58">
        <v>2.3076923076923062</v>
      </c>
      <c r="D58">
        <v>-11.166666666666666</v>
      </c>
      <c r="E58">
        <v>-9.5</v>
      </c>
      <c r="J58">
        <f t="shared" si="16"/>
        <v>-38</v>
      </c>
      <c r="K58" s="12">
        <f>K3</f>
        <v>3.8461538461538463</v>
      </c>
      <c r="L58">
        <f t="shared" ref="L58:L59" si="19">L4</f>
        <v>7.5</v>
      </c>
      <c r="M58">
        <f t="shared" ref="M58:M59" si="20">M17</f>
        <v>65.593220338983045</v>
      </c>
      <c r="N58">
        <f t="shared" si="17"/>
        <v>0.5</v>
      </c>
      <c r="O58">
        <f t="shared" si="15"/>
        <v>19.697603121516167</v>
      </c>
      <c r="P58">
        <f t="shared" si="15"/>
        <v>10.547676455005902</v>
      </c>
      <c r="Q58">
        <f t="shared" si="15"/>
        <v>3.5932203389830448</v>
      </c>
    </row>
    <row r="59" spans="2:17" x14ac:dyDescent="0.35">
      <c r="B59">
        <v>-19.583333333333336</v>
      </c>
      <c r="C59">
        <v>2.5</v>
      </c>
      <c r="D59">
        <v>-11</v>
      </c>
      <c r="E59">
        <v>-9</v>
      </c>
      <c r="J59">
        <f t="shared" si="16"/>
        <v>-37.5</v>
      </c>
      <c r="K59" s="12">
        <f t="shared" ref="K59:K60" si="21">K4</f>
        <v>10</v>
      </c>
      <c r="L59">
        <f t="shared" si="19"/>
        <v>15.75</v>
      </c>
      <c r="M59">
        <f t="shared" si="20"/>
        <v>88.813559322033896</v>
      </c>
      <c r="N59">
        <f t="shared" si="17"/>
        <v>0.5</v>
      </c>
      <c r="O59">
        <f t="shared" si="15"/>
        <v>6.1538461538461533</v>
      </c>
      <c r="P59">
        <f t="shared" si="15"/>
        <v>8.25</v>
      </c>
      <c r="Q59">
        <f t="shared" si="15"/>
        <v>23.220338983050851</v>
      </c>
    </row>
    <row r="60" spans="2:17" x14ac:dyDescent="0.35">
      <c r="B60">
        <v>-19.5</v>
      </c>
      <c r="C60">
        <v>2.5862068965517304</v>
      </c>
      <c r="D60">
        <v>-10.833333333333334</v>
      </c>
      <c r="E60">
        <v>-9</v>
      </c>
      <c r="J60">
        <f t="shared" si="16"/>
        <v>-37</v>
      </c>
      <c r="K60" s="12">
        <f t="shared" si="21"/>
        <v>19</v>
      </c>
      <c r="L60">
        <f>L11</f>
        <v>41.439859481565726</v>
      </c>
      <c r="N60">
        <f t="shared" si="17"/>
        <v>0.5</v>
      </c>
      <c r="O60">
        <f t="shared" si="15"/>
        <v>9</v>
      </c>
      <c r="P60">
        <f t="shared" si="15"/>
        <v>25.689859481565726</v>
      </c>
      <c r="Q60">
        <f t="shared" si="15"/>
        <v>-88.813559322033896</v>
      </c>
    </row>
    <row r="61" spans="2:17" x14ac:dyDescent="0.35">
      <c r="B61">
        <v>-19.428571428571427</v>
      </c>
      <c r="C61">
        <v>3.0080367393800187</v>
      </c>
      <c r="D61">
        <v>-10.5</v>
      </c>
      <c r="E61">
        <v>-8.75</v>
      </c>
      <c r="J61">
        <f t="shared" si="16"/>
        <v>-37</v>
      </c>
      <c r="K61" s="12">
        <f>K11</f>
        <v>39.5</v>
      </c>
      <c r="L61">
        <f>L20</f>
        <v>44.860565742131371</v>
      </c>
      <c r="N61">
        <f t="shared" si="17"/>
        <v>0</v>
      </c>
      <c r="O61">
        <f t="shared" si="15"/>
        <v>20.5</v>
      </c>
      <c r="P61">
        <f t="shared" si="15"/>
        <v>3.4207062605656446</v>
      </c>
    </row>
    <row r="62" spans="2:17" x14ac:dyDescent="0.35">
      <c r="B62">
        <v>-19.230769230769226</v>
      </c>
      <c r="C62">
        <v>3.4482758620689689</v>
      </c>
      <c r="D62">
        <v>-10.19047619047619</v>
      </c>
      <c r="E62">
        <v>-7.75</v>
      </c>
      <c r="J62">
        <f t="shared" si="16"/>
        <v>-37</v>
      </c>
      <c r="K62">
        <f>K21</f>
        <v>42.857142857142861</v>
      </c>
      <c r="N62">
        <f t="shared" si="17"/>
        <v>0</v>
      </c>
      <c r="O62">
        <f t="shared" si="15"/>
        <v>3.3571428571428612</v>
      </c>
      <c r="P62">
        <f t="shared" si="15"/>
        <v>-44.860565742131371</v>
      </c>
    </row>
    <row r="63" spans="2:17" x14ac:dyDescent="0.35">
      <c r="B63">
        <v>-19</v>
      </c>
      <c r="C63">
        <v>3.4482758620689689</v>
      </c>
      <c r="D63">
        <v>-9.6190476190476186</v>
      </c>
      <c r="E63">
        <v>-7.6388888888888893</v>
      </c>
      <c r="J63">
        <f t="shared" si="16"/>
        <v>-36.25</v>
      </c>
      <c r="K63">
        <f t="shared" ref="K63:K75" si="22">K22</f>
        <v>44.5</v>
      </c>
      <c r="N63">
        <f t="shared" si="17"/>
        <v>0.75</v>
      </c>
      <c r="O63">
        <f t="shared" si="15"/>
        <v>1.6428571428571388</v>
      </c>
    </row>
    <row r="64" spans="2:17" x14ac:dyDescent="0.35">
      <c r="B64">
        <v>-19</v>
      </c>
      <c r="C64">
        <v>3.4482758620689689</v>
      </c>
      <c r="D64">
        <v>-9</v>
      </c>
      <c r="E64">
        <v>-7.5</v>
      </c>
      <c r="J64">
        <f t="shared" si="16"/>
        <v>-33.5</v>
      </c>
      <c r="K64">
        <f t="shared" si="22"/>
        <v>47</v>
      </c>
      <c r="N64">
        <f t="shared" si="17"/>
        <v>2.75</v>
      </c>
      <c r="O64">
        <f t="shared" si="15"/>
        <v>2.5</v>
      </c>
    </row>
    <row r="65" spans="2:15" x14ac:dyDescent="0.35">
      <c r="B65">
        <v>-19</v>
      </c>
      <c r="C65">
        <v>3.5</v>
      </c>
      <c r="D65">
        <v>-9</v>
      </c>
      <c r="E65">
        <v>-7.3055028462998068</v>
      </c>
      <c r="I65" t="s">
        <v>146</v>
      </c>
      <c r="J65" s="12">
        <f>J10</f>
        <v>-31.726190476190474</v>
      </c>
      <c r="K65">
        <f t="shared" si="22"/>
        <v>47.951034806374416</v>
      </c>
      <c r="N65">
        <f t="shared" si="17"/>
        <v>1.7738095238095255</v>
      </c>
      <c r="O65">
        <f t="shared" si="15"/>
        <v>0.95103480637441606</v>
      </c>
    </row>
    <row r="66" spans="2:15" x14ac:dyDescent="0.35">
      <c r="B66">
        <v>-18.61904761904762</v>
      </c>
      <c r="C66">
        <v>3.5</v>
      </c>
      <c r="D66">
        <v>-8.6999999999999993</v>
      </c>
      <c r="E66">
        <v>-7</v>
      </c>
      <c r="I66" t="s">
        <v>134</v>
      </c>
      <c r="J66" s="12">
        <f>J3</f>
        <v>-2.4071557971014474</v>
      </c>
      <c r="K66">
        <f t="shared" si="22"/>
        <v>50</v>
      </c>
      <c r="N66">
        <f t="shared" si="17"/>
        <v>29.319034679089029</v>
      </c>
      <c r="O66">
        <f t="shared" ref="O66:O75" si="23">K66-K65</f>
        <v>2.0489651936255839</v>
      </c>
    </row>
    <row r="67" spans="2:15" x14ac:dyDescent="0.35">
      <c r="B67">
        <v>-18.5</v>
      </c>
      <c r="C67">
        <v>3.75</v>
      </c>
      <c r="D67">
        <v>-8.4285714285714288</v>
      </c>
      <c r="E67">
        <v>-7</v>
      </c>
      <c r="I67" t="s">
        <v>140</v>
      </c>
      <c r="J67" s="12">
        <f t="shared" ref="J67:J68" si="24">J4</f>
        <v>8.2864583333333357</v>
      </c>
      <c r="K67">
        <f t="shared" si="22"/>
        <v>68.715888485400995</v>
      </c>
      <c r="N67">
        <f t="shared" si="17"/>
        <v>10.693614130434783</v>
      </c>
      <c r="O67">
        <f t="shared" si="23"/>
        <v>18.715888485400995</v>
      </c>
    </row>
    <row r="68" spans="2:15" x14ac:dyDescent="0.35">
      <c r="B68">
        <v>-18</v>
      </c>
      <c r="C68">
        <v>3.7772675086107919</v>
      </c>
      <c r="D68">
        <v>-8</v>
      </c>
      <c r="E68">
        <v>-7</v>
      </c>
      <c r="I68" t="s">
        <v>135</v>
      </c>
      <c r="J68" s="12">
        <f t="shared" si="24"/>
        <v>17.872690784015415</v>
      </c>
      <c r="K68">
        <f t="shared" si="22"/>
        <v>75.005002000800317</v>
      </c>
      <c r="N68">
        <f t="shared" si="17"/>
        <v>9.5862324506820791</v>
      </c>
      <c r="O68">
        <f t="shared" si="23"/>
        <v>6.2891135153993218</v>
      </c>
    </row>
    <row r="69" spans="2:15" x14ac:dyDescent="0.35">
      <c r="B69">
        <v>-18</v>
      </c>
      <c r="C69">
        <v>3.8461538461538463</v>
      </c>
      <c r="D69">
        <v>-8</v>
      </c>
      <c r="E69">
        <v>-6</v>
      </c>
      <c r="I69" t="s">
        <v>147</v>
      </c>
      <c r="J69" s="12">
        <f>J11</f>
        <v>47.951034806374416</v>
      </c>
      <c r="K69">
        <f t="shared" si="22"/>
        <v>95.928116497140749</v>
      </c>
      <c r="N69">
        <f t="shared" si="17"/>
        <v>30.078344022359001</v>
      </c>
      <c r="O69">
        <f t="shared" si="23"/>
        <v>20.923114496340432</v>
      </c>
    </row>
    <row r="70" spans="2:15" x14ac:dyDescent="0.35">
      <c r="B70">
        <v>-18</v>
      </c>
      <c r="C70">
        <v>3.8461538461538463</v>
      </c>
      <c r="D70">
        <v>-8</v>
      </c>
      <c r="E70">
        <v>-6</v>
      </c>
      <c r="I70" t="s">
        <v>145</v>
      </c>
      <c r="J70" s="13">
        <f>J29</f>
        <v>50</v>
      </c>
      <c r="K70">
        <f t="shared" si="22"/>
        <v>108.10921836783905</v>
      </c>
      <c r="N70">
        <f t="shared" si="17"/>
        <v>2.0489651936255839</v>
      </c>
      <c r="O70">
        <f t="shared" si="23"/>
        <v>12.181101870698299</v>
      </c>
    </row>
    <row r="71" spans="2:15" x14ac:dyDescent="0.35">
      <c r="B71">
        <v>-17.647058823529413</v>
      </c>
      <c r="C71">
        <v>4.1666666666666661</v>
      </c>
      <c r="D71">
        <v>-7.8571428571428568</v>
      </c>
      <c r="E71">
        <v>-6</v>
      </c>
      <c r="J71">
        <f t="shared" ref="J71:J85" si="25">J30</f>
        <v>52</v>
      </c>
      <c r="K71">
        <f t="shared" si="22"/>
        <v>112.34064736009474</v>
      </c>
      <c r="N71">
        <f t="shared" si="17"/>
        <v>2</v>
      </c>
      <c r="O71">
        <f t="shared" si="23"/>
        <v>4.2314289922556867</v>
      </c>
    </row>
    <row r="72" spans="2:15" x14ac:dyDescent="0.35">
      <c r="B72">
        <v>-17.571428571428573</v>
      </c>
      <c r="C72">
        <v>4.38</v>
      </c>
      <c r="D72">
        <v>-6.8095238095238093</v>
      </c>
      <c r="E72">
        <v>-6</v>
      </c>
      <c r="J72">
        <f t="shared" si="25"/>
        <v>55</v>
      </c>
      <c r="K72">
        <f t="shared" si="22"/>
        <v>172.79848171152523</v>
      </c>
      <c r="N72">
        <f t="shared" si="17"/>
        <v>3</v>
      </c>
      <c r="O72">
        <f t="shared" si="23"/>
        <v>60.457834351430492</v>
      </c>
    </row>
    <row r="73" spans="2:15" x14ac:dyDescent="0.35">
      <c r="B73">
        <v>-17</v>
      </c>
      <c r="C73">
        <v>4.5199999999999996</v>
      </c>
      <c r="D73">
        <v>-6.2380952380952381</v>
      </c>
      <c r="E73">
        <v>-5</v>
      </c>
      <c r="J73">
        <f t="shared" si="25"/>
        <v>62</v>
      </c>
      <c r="K73">
        <f t="shared" si="22"/>
        <v>206.65785508282065</v>
      </c>
      <c r="N73">
        <f t="shared" si="17"/>
        <v>7</v>
      </c>
      <c r="O73">
        <f t="shared" si="23"/>
        <v>33.859373371295419</v>
      </c>
    </row>
    <row r="74" spans="2:15" x14ac:dyDescent="0.35">
      <c r="B74">
        <v>-16.5</v>
      </c>
      <c r="C74">
        <v>4.523536165327207</v>
      </c>
      <c r="D74">
        <v>-6</v>
      </c>
      <c r="E74">
        <v>-5</v>
      </c>
      <c r="J74">
        <f t="shared" si="25"/>
        <v>65.269104965804317</v>
      </c>
      <c r="K74">
        <f t="shared" si="22"/>
        <v>210.0024975024975</v>
      </c>
      <c r="N74">
        <f t="shared" si="17"/>
        <v>3.269104965804317</v>
      </c>
      <c r="O74">
        <f t="shared" si="23"/>
        <v>3.3446424196768589</v>
      </c>
    </row>
    <row r="75" spans="2:15" x14ac:dyDescent="0.35">
      <c r="B75">
        <v>-16.5</v>
      </c>
      <c r="C75">
        <v>4.9999999999999964</v>
      </c>
      <c r="D75">
        <v>-6</v>
      </c>
      <c r="E75">
        <v>-5</v>
      </c>
      <c r="J75">
        <f t="shared" si="25"/>
        <v>65.593220338983045</v>
      </c>
      <c r="K75">
        <f t="shared" si="22"/>
        <v>713.63636363636363</v>
      </c>
      <c r="N75">
        <f t="shared" si="17"/>
        <v>0.32411537317872785</v>
      </c>
      <c r="O75">
        <f t="shared" si="23"/>
        <v>503.63386613386615</v>
      </c>
    </row>
    <row r="76" spans="2:15" x14ac:dyDescent="0.35">
      <c r="B76">
        <v>-16.5</v>
      </c>
      <c r="C76">
        <v>5</v>
      </c>
      <c r="D76">
        <v>-6</v>
      </c>
      <c r="E76">
        <v>-5</v>
      </c>
      <c r="J76">
        <f t="shared" si="25"/>
        <v>68.715888485400995</v>
      </c>
      <c r="N76">
        <f t="shared" si="17"/>
        <v>3.1226681464179507</v>
      </c>
    </row>
    <row r="77" spans="2:15" x14ac:dyDescent="0.35">
      <c r="B77">
        <v>-16.182609420905834</v>
      </c>
      <c r="C77">
        <v>5</v>
      </c>
      <c r="D77">
        <v>-5.5714285714285712</v>
      </c>
      <c r="E77">
        <v>-4</v>
      </c>
      <c r="J77">
        <f t="shared" si="25"/>
        <v>75.005002000800317</v>
      </c>
      <c r="N77">
        <f t="shared" si="17"/>
        <v>6.2891135153993218</v>
      </c>
    </row>
    <row r="78" spans="2:15" x14ac:dyDescent="0.35">
      <c r="B78">
        <v>-16.047619047619047</v>
      </c>
      <c r="C78">
        <v>5</v>
      </c>
      <c r="D78">
        <v>-5.5</v>
      </c>
      <c r="E78">
        <v>-4</v>
      </c>
      <c r="J78">
        <f t="shared" si="25"/>
        <v>88.813559322033896</v>
      </c>
      <c r="N78">
        <f t="shared" si="17"/>
        <v>13.808557321233579</v>
      </c>
    </row>
    <row r="79" spans="2:15" x14ac:dyDescent="0.35">
      <c r="B79">
        <v>-16</v>
      </c>
      <c r="C79">
        <v>5</v>
      </c>
      <c r="D79">
        <v>-5.5</v>
      </c>
      <c r="E79">
        <v>-4</v>
      </c>
      <c r="J79">
        <f t="shared" si="25"/>
        <v>95.928116497140749</v>
      </c>
      <c r="N79">
        <f t="shared" si="17"/>
        <v>7.114557175106853</v>
      </c>
    </row>
    <row r="80" spans="2:15" x14ac:dyDescent="0.35">
      <c r="B80">
        <v>-15.932203389830516</v>
      </c>
      <c r="C80">
        <v>5.1724137931034457</v>
      </c>
      <c r="D80">
        <v>-5.5</v>
      </c>
      <c r="E80">
        <v>-3.5</v>
      </c>
      <c r="J80">
        <f t="shared" si="25"/>
        <v>108.10921836783905</v>
      </c>
      <c r="N80">
        <f t="shared" si="17"/>
        <v>12.181101870698299</v>
      </c>
    </row>
    <row r="81" spans="2:14" x14ac:dyDescent="0.35">
      <c r="B81">
        <v>-15.85144927536232</v>
      </c>
      <c r="C81">
        <v>5.1724137931034457</v>
      </c>
      <c r="D81">
        <v>-5</v>
      </c>
      <c r="E81">
        <v>-2.5</v>
      </c>
      <c r="J81">
        <f t="shared" si="25"/>
        <v>112.34064736009474</v>
      </c>
      <c r="N81">
        <f t="shared" si="17"/>
        <v>4.2314289922556867</v>
      </c>
    </row>
    <row r="82" spans="2:14" x14ac:dyDescent="0.35">
      <c r="B82">
        <v>-15.5</v>
      </c>
      <c r="C82">
        <v>5.1724137931034537</v>
      </c>
      <c r="D82">
        <v>-4.8</v>
      </c>
      <c r="E82">
        <v>-2</v>
      </c>
      <c r="J82">
        <f t="shared" si="25"/>
        <v>172.79848171152523</v>
      </c>
      <c r="N82">
        <f t="shared" si="17"/>
        <v>60.457834351430492</v>
      </c>
    </row>
    <row r="83" spans="2:14" x14ac:dyDescent="0.35">
      <c r="B83">
        <v>-15.5</v>
      </c>
      <c r="C83">
        <v>5.5</v>
      </c>
      <c r="D83">
        <v>-4.5</v>
      </c>
      <c r="E83">
        <v>-2</v>
      </c>
      <c r="J83">
        <f t="shared" si="25"/>
        <v>206.65785508282065</v>
      </c>
      <c r="N83">
        <f t="shared" si="17"/>
        <v>33.859373371295419</v>
      </c>
    </row>
    <row r="84" spans="2:14" x14ac:dyDescent="0.35">
      <c r="B84">
        <v>-15.5</v>
      </c>
      <c r="C84">
        <v>5.919540229885059</v>
      </c>
      <c r="D84">
        <v>-4.5</v>
      </c>
      <c r="E84">
        <v>-1.5</v>
      </c>
      <c r="J84">
        <f>J43</f>
        <v>210.0024975024975</v>
      </c>
      <c r="N84">
        <f t="shared" si="17"/>
        <v>3.3446424196768589</v>
      </c>
    </row>
    <row r="85" spans="2:14" x14ac:dyDescent="0.35">
      <c r="B85">
        <v>-15.5</v>
      </c>
      <c r="C85">
        <v>6</v>
      </c>
      <c r="D85">
        <v>-4.5</v>
      </c>
      <c r="E85">
        <v>-1.5</v>
      </c>
      <c r="J85">
        <f t="shared" si="25"/>
        <v>713.63636363636363</v>
      </c>
      <c r="N85">
        <f t="shared" si="17"/>
        <v>503.63386613386615</v>
      </c>
    </row>
    <row r="86" spans="2:14" x14ac:dyDescent="0.35">
      <c r="B86">
        <v>-15.384615384615387</v>
      </c>
      <c r="C86">
        <v>6</v>
      </c>
      <c r="D86">
        <v>-4</v>
      </c>
      <c r="E86">
        <v>-1.5</v>
      </c>
    </row>
    <row r="87" spans="2:14" x14ac:dyDescent="0.35">
      <c r="B87">
        <v>-15.38461538461538</v>
      </c>
      <c r="C87">
        <v>6</v>
      </c>
      <c r="D87">
        <v>-3.8571428571428572</v>
      </c>
      <c r="E87">
        <v>-1</v>
      </c>
    </row>
    <row r="88" spans="2:14" x14ac:dyDescent="0.35">
      <c r="B88">
        <v>-15.000000000000002</v>
      </c>
      <c r="C88">
        <v>6</v>
      </c>
      <c r="D88">
        <v>-3.5</v>
      </c>
      <c r="E88">
        <v>-1</v>
      </c>
    </row>
    <row r="89" spans="2:14" x14ac:dyDescent="0.35">
      <c r="B89">
        <v>-15</v>
      </c>
      <c r="C89">
        <v>6</v>
      </c>
      <c r="D89">
        <v>-3.5</v>
      </c>
      <c r="E89">
        <v>-0.5</v>
      </c>
    </row>
    <row r="90" spans="2:14" x14ac:dyDescent="0.35">
      <c r="B90">
        <v>-15</v>
      </c>
      <c r="C90">
        <v>6</v>
      </c>
      <c r="D90">
        <v>-3.2553407934892706</v>
      </c>
      <c r="E90">
        <v>0.49019607843137553</v>
      </c>
    </row>
    <row r="91" spans="2:14" x14ac:dyDescent="0.35">
      <c r="B91">
        <v>-15</v>
      </c>
      <c r="C91">
        <v>6.0344827586206922</v>
      </c>
      <c r="D91">
        <v>-3.190705820023608</v>
      </c>
      <c r="E91">
        <v>0.5</v>
      </c>
    </row>
    <row r="92" spans="2:14" x14ac:dyDescent="0.35">
      <c r="B92">
        <v>-15</v>
      </c>
      <c r="C92">
        <v>6.0344827586206922</v>
      </c>
      <c r="D92">
        <v>-3</v>
      </c>
      <c r="E92">
        <v>0.5</v>
      </c>
    </row>
    <row r="93" spans="2:14" x14ac:dyDescent="0.35">
      <c r="B93">
        <v>-14.764492753623184</v>
      </c>
      <c r="C93">
        <v>6.25</v>
      </c>
      <c r="D93">
        <v>-3</v>
      </c>
      <c r="E93">
        <v>1.470588235294126</v>
      </c>
    </row>
    <row r="94" spans="2:14" x14ac:dyDescent="0.35">
      <c r="B94">
        <v>-14.666666666666666</v>
      </c>
      <c r="C94">
        <v>6.5</v>
      </c>
      <c r="D94">
        <v>-2.5143928234729227</v>
      </c>
      <c r="E94">
        <v>1.5</v>
      </c>
    </row>
    <row r="95" spans="2:14" x14ac:dyDescent="0.35">
      <c r="B95">
        <v>-14.5</v>
      </c>
      <c r="C95">
        <v>6.5</v>
      </c>
      <c r="D95">
        <v>-2.11</v>
      </c>
      <c r="E95">
        <v>1.5</v>
      </c>
    </row>
    <row r="96" spans="2:14" x14ac:dyDescent="0.35">
      <c r="B96">
        <v>-14.067796610169491</v>
      </c>
      <c r="C96">
        <v>6.5</v>
      </c>
      <c r="D96">
        <v>-2</v>
      </c>
      <c r="E96">
        <v>2</v>
      </c>
    </row>
    <row r="97" spans="2:5" x14ac:dyDescent="0.35">
      <c r="B97">
        <v>-13.75</v>
      </c>
      <c r="C97">
        <v>6.6666666666666723</v>
      </c>
      <c r="D97">
        <v>-2</v>
      </c>
      <c r="E97">
        <v>2.1712771584400823</v>
      </c>
    </row>
    <row r="98" spans="2:5" x14ac:dyDescent="0.35">
      <c r="B98">
        <v>-13.75</v>
      </c>
      <c r="C98">
        <v>6.6666666666666723</v>
      </c>
      <c r="D98">
        <v>-2</v>
      </c>
      <c r="E98">
        <v>2.5</v>
      </c>
    </row>
    <row r="99" spans="2:5" x14ac:dyDescent="0.35">
      <c r="B99">
        <v>-13.5</v>
      </c>
      <c r="C99">
        <v>6.7796610169491425</v>
      </c>
      <c r="D99">
        <v>-2</v>
      </c>
      <c r="E99">
        <v>2.5</v>
      </c>
    </row>
    <row r="100" spans="2:5" x14ac:dyDescent="0.35">
      <c r="B100">
        <v>-13.5</v>
      </c>
      <c r="C100">
        <v>6.7796610169491425</v>
      </c>
      <c r="D100">
        <v>-2</v>
      </c>
      <c r="E100">
        <v>2.5</v>
      </c>
    </row>
    <row r="101" spans="2:5" x14ac:dyDescent="0.35">
      <c r="B101">
        <v>-13.5</v>
      </c>
      <c r="C101">
        <v>7</v>
      </c>
      <c r="D101">
        <v>-2</v>
      </c>
      <c r="E101">
        <v>3</v>
      </c>
    </row>
    <row r="102" spans="2:5" x14ac:dyDescent="0.35">
      <c r="B102">
        <v>-13.112745098039239</v>
      </c>
      <c r="C102">
        <v>7.5</v>
      </c>
      <c r="D102">
        <v>-2</v>
      </c>
      <c r="E102">
        <v>3</v>
      </c>
    </row>
    <row r="103" spans="2:5" x14ac:dyDescent="0.35">
      <c r="B103">
        <v>-12.681159420289848</v>
      </c>
      <c r="C103">
        <v>7.5</v>
      </c>
      <c r="D103">
        <v>-1.9656705461692403</v>
      </c>
      <c r="E103">
        <v>3</v>
      </c>
    </row>
    <row r="104" spans="2:5" x14ac:dyDescent="0.35">
      <c r="B104">
        <v>-12.542636091192078</v>
      </c>
      <c r="C104">
        <v>7.5</v>
      </c>
      <c r="D104">
        <v>-1.7516353886560212</v>
      </c>
      <c r="E104">
        <v>3.0017152658662063</v>
      </c>
    </row>
    <row r="105" spans="2:5" x14ac:dyDescent="0.35">
      <c r="B105">
        <v>-12.5</v>
      </c>
      <c r="C105">
        <v>7.6149425287356349</v>
      </c>
      <c r="D105">
        <v>-1.5</v>
      </c>
      <c r="E105">
        <v>3.6020583190394508</v>
      </c>
    </row>
    <row r="106" spans="2:5" x14ac:dyDescent="0.35">
      <c r="B106">
        <v>-12.5</v>
      </c>
      <c r="C106">
        <v>7.6149425287356349</v>
      </c>
      <c r="D106">
        <v>-1.40757272587348</v>
      </c>
      <c r="E106">
        <v>4.4596912521440792</v>
      </c>
    </row>
    <row r="107" spans="2:5" x14ac:dyDescent="0.35">
      <c r="B107">
        <v>-12.5</v>
      </c>
      <c r="C107">
        <v>7.6149425287356349</v>
      </c>
      <c r="D107">
        <v>-1.3333333333333333</v>
      </c>
      <c r="E107">
        <v>4.5</v>
      </c>
    </row>
    <row r="108" spans="2:5" x14ac:dyDescent="0.35">
      <c r="B108">
        <v>-12.435677530017147</v>
      </c>
      <c r="C108">
        <v>7.6923076923077041</v>
      </c>
      <c r="D108">
        <v>-1.2833333333333334</v>
      </c>
      <c r="E108">
        <v>5.5034847198526506</v>
      </c>
    </row>
    <row r="109" spans="2:5" x14ac:dyDescent="0.35">
      <c r="B109">
        <v>-12.428571428571429</v>
      </c>
      <c r="C109">
        <v>7.7228327228327318</v>
      </c>
      <c r="D109">
        <v>-1</v>
      </c>
      <c r="E109">
        <v>6.9930069930069916</v>
      </c>
    </row>
    <row r="110" spans="2:5" x14ac:dyDescent="0.35">
      <c r="B110">
        <v>-11.857142857142858</v>
      </c>
      <c r="C110">
        <v>7.7586206896551762</v>
      </c>
      <c r="D110">
        <v>-1</v>
      </c>
      <c r="E110">
        <v>7</v>
      </c>
    </row>
    <row r="111" spans="2:5" x14ac:dyDescent="0.35">
      <c r="B111">
        <v>-11.594202898550723</v>
      </c>
      <c r="C111">
        <v>8</v>
      </c>
      <c r="D111">
        <v>-0.98563242206461976</v>
      </c>
      <c r="E111">
        <v>7</v>
      </c>
    </row>
    <row r="112" spans="2:5" x14ac:dyDescent="0.35">
      <c r="B112">
        <v>-11.53846153846154</v>
      </c>
      <c r="C112">
        <v>8.5</v>
      </c>
      <c r="D112">
        <v>-0.55000000000000016</v>
      </c>
      <c r="E112">
        <v>7.5</v>
      </c>
    </row>
    <row r="113" spans="2:5" x14ac:dyDescent="0.35">
      <c r="B113">
        <v>-11.523809523809524</v>
      </c>
      <c r="C113">
        <v>8.5923617631598557</v>
      </c>
      <c r="D113">
        <v>-0.5</v>
      </c>
      <c r="E113">
        <v>8</v>
      </c>
    </row>
    <row r="114" spans="2:5" x14ac:dyDescent="0.35">
      <c r="B114">
        <v>-11.476190476190476</v>
      </c>
      <c r="C114">
        <v>8.6206896551724146</v>
      </c>
      <c r="D114">
        <v>-0.39075727258734982</v>
      </c>
      <c r="E114">
        <v>8.5</v>
      </c>
    </row>
    <row r="115" spans="2:5" x14ac:dyDescent="0.35">
      <c r="B115">
        <v>-11.398176291793318</v>
      </c>
      <c r="C115">
        <v>9</v>
      </c>
      <c r="D115">
        <v>-0.38698334142385504</v>
      </c>
      <c r="E115">
        <v>9</v>
      </c>
    </row>
    <row r="116" spans="2:5" x14ac:dyDescent="0.35">
      <c r="B116">
        <v>-11.249999999999998</v>
      </c>
      <c r="C116">
        <v>9</v>
      </c>
      <c r="D116">
        <v>0.13966505250941008</v>
      </c>
      <c r="E116">
        <v>9.5</v>
      </c>
    </row>
    <row r="117" spans="2:5" x14ac:dyDescent="0.35">
      <c r="B117">
        <v>-11.166666666666666</v>
      </c>
      <c r="C117">
        <v>9.0083306327087644</v>
      </c>
      <c r="D117">
        <v>0.5</v>
      </c>
      <c r="E117">
        <v>9.5</v>
      </c>
    </row>
    <row r="118" spans="2:5" x14ac:dyDescent="0.35">
      <c r="B118">
        <v>-11.011904761904766</v>
      </c>
      <c r="C118">
        <v>9.2383107088989576</v>
      </c>
      <c r="D118">
        <v>0.5</v>
      </c>
      <c r="E118">
        <v>9.5</v>
      </c>
    </row>
    <row r="119" spans="2:5" x14ac:dyDescent="0.35">
      <c r="B119">
        <v>-11</v>
      </c>
      <c r="C119">
        <v>9.3220338983050812</v>
      </c>
      <c r="D119">
        <v>0.5</v>
      </c>
      <c r="E119">
        <v>9.5</v>
      </c>
    </row>
    <row r="120" spans="2:5" x14ac:dyDescent="0.35">
      <c r="B120">
        <v>-11</v>
      </c>
      <c r="C120">
        <v>9.4827586206896601</v>
      </c>
      <c r="D120">
        <v>0.56212334687014986</v>
      </c>
      <c r="E120">
        <v>9.790209790209639</v>
      </c>
    </row>
    <row r="121" spans="2:5" x14ac:dyDescent="0.35">
      <c r="B121">
        <v>-10.833333333333334</v>
      </c>
      <c r="C121">
        <v>9.5</v>
      </c>
      <c r="D121">
        <v>0.63663998768662466</v>
      </c>
      <c r="E121">
        <v>10</v>
      </c>
    </row>
    <row r="122" spans="2:5" x14ac:dyDescent="0.35">
      <c r="B122">
        <v>-10.5</v>
      </c>
      <c r="C122">
        <v>9.59</v>
      </c>
      <c r="D122">
        <v>1</v>
      </c>
      <c r="E122">
        <v>10</v>
      </c>
    </row>
    <row r="123" spans="2:5" x14ac:dyDescent="0.35">
      <c r="B123">
        <v>-10.334346504559269</v>
      </c>
      <c r="C123">
        <v>9.9999999999999929</v>
      </c>
      <c r="D123">
        <v>1</v>
      </c>
      <c r="E123">
        <v>10.436432637571173</v>
      </c>
    </row>
    <row r="124" spans="2:5" x14ac:dyDescent="0.35">
      <c r="B124">
        <v>-10.19047619047619</v>
      </c>
      <c r="C124">
        <v>9.9999999999999929</v>
      </c>
      <c r="D124">
        <v>1</v>
      </c>
      <c r="E124">
        <v>10.5</v>
      </c>
    </row>
    <row r="125" spans="2:5" x14ac:dyDescent="0.35">
      <c r="B125">
        <v>-10.000000000000004</v>
      </c>
      <c r="C125">
        <v>10</v>
      </c>
      <c r="D125">
        <v>1.1464906880098447</v>
      </c>
      <c r="E125">
        <v>10.879629629629624</v>
      </c>
    </row>
    <row r="126" spans="2:5" x14ac:dyDescent="0.35">
      <c r="B126">
        <v>-10.000000000000004</v>
      </c>
      <c r="C126">
        <v>10</v>
      </c>
      <c r="D126">
        <v>1.1635843762209799</v>
      </c>
      <c r="E126">
        <v>11</v>
      </c>
    </row>
    <row r="127" spans="2:5" x14ac:dyDescent="0.35">
      <c r="B127">
        <v>-9.6190476190476186</v>
      </c>
      <c r="C127">
        <v>10.169491525423723</v>
      </c>
      <c r="D127">
        <v>1.5</v>
      </c>
      <c r="E127">
        <v>11</v>
      </c>
    </row>
    <row r="128" spans="2:5" x14ac:dyDescent="0.35">
      <c r="B128">
        <v>-9.5</v>
      </c>
      <c r="C128">
        <v>10.5</v>
      </c>
      <c r="D128">
        <v>1.5627330957483299</v>
      </c>
      <c r="E128">
        <v>11</v>
      </c>
    </row>
    <row r="129" spans="2:5" x14ac:dyDescent="0.35">
      <c r="B129">
        <v>-9.5</v>
      </c>
      <c r="C129">
        <v>10.5</v>
      </c>
      <c r="D129">
        <v>1.6106842211197749</v>
      </c>
      <c r="E129">
        <v>11.5</v>
      </c>
    </row>
    <row r="130" spans="2:5" x14ac:dyDescent="0.35">
      <c r="B130">
        <v>-9.01722391084094</v>
      </c>
      <c r="C130">
        <v>10.77119514428847</v>
      </c>
      <c r="D130">
        <v>1.7833333333333332</v>
      </c>
      <c r="E130">
        <v>11.5</v>
      </c>
    </row>
    <row r="131" spans="2:5" x14ac:dyDescent="0.35">
      <c r="B131">
        <v>-9</v>
      </c>
      <c r="C131">
        <v>10.833333333333332</v>
      </c>
      <c r="D131">
        <v>2</v>
      </c>
      <c r="E131">
        <v>11.5</v>
      </c>
    </row>
    <row r="132" spans="2:5" x14ac:dyDescent="0.35">
      <c r="B132">
        <v>-9</v>
      </c>
      <c r="C132">
        <v>11</v>
      </c>
      <c r="D132">
        <v>2</v>
      </c>
      <c r="E132">
        <v>11.5</v>
      </c>
    </row>
    <row r="133" spans="2:5" x14ac:dyDescent="0.35">
      <c r="B133">
        <v>-9</v>
      </c>
      <c r="C133">
        <v>11.206896551724137</v>
      </c>
      <c r="D133">
        <v>2</v>
      </c>
      <c r="E133">
        <v>11.538461538461489</v>
      </c>
    </row>
    <row r="134" spans="2:5" x14ac:dyDescent="0.35">
      <c r="B134">
        <v>-9</v>
      </c>
      <c r="C134">
        <v>11.206896551724144</v>
      </c>
      <c r="D134">
        <v>2</v>
      </c>
      <c r="E134">
        <v>12</v>
      </c>
    </row>
    <row r="135" spans="2:5" x14ac:dyDescent="0.35">
      <c r="B135">
        <v>-8.9485021925631454</v>
      </c>
      <c r="C135">
        <v>11.5</v>
      </c>
      <c r="D135">
        <v>2</v>
      </c>
      <c r="E135">
        <v>12</v>
      </c>
    </row>
    <row r="136" spans="2:5" x14ac:dyDescent="0.35">
      <c r="B136">
        <v>-8.75</v>
      </c>
      <c r="C136">
        <v>11.5</v>
      </c>
      <c r="D136">
        <v>2.6</v>
      </c>
      <c r="E136">
        <v>12</v>
      </c>
    </row>
    <row r="137" spans="2:5" x14ac:dyDescent="0.35">
      <c r="B137">
        <v>-8.7499999999999964</v>
      </c>
      <c r="C137">
        <v>11.5</v>
      </c>
      <c r="D137">
        <v>2.6399314476503752</v>
      </c>
      <c r="E137">
        <v>12</v>
      </c>
    </row>
    <row r="138" spans="2:5" x14ac:dyDescent="0.35">
      <c r="B138">
        <v>-8.7082023758402052</v>
      </c>
      <c r="C138">
        <v>11.66666666666667</v>
      </c>
      <c r="D138">
        <v>3</v>
      </c>
      <c r="E138">
        <v>12.049335863377623</v>
      </c>
    </row>
    <row r="139" spans="2:5" x14ac:dyDescent="0.35">
      <c r="B139">
        <v>-8.6999999999999993</v>
      </c>
      <c r="C139">
        <v>11.713596474984794</v>
      </c>
      <c r="D139">
        <v>3</v>
      </c>
      <c r="E139">
        <v>13</v>
      </c>
    </row>
    <row r="140" spans="2:5" x14ac:dyDescent="0.35">
      <c r="B140">
        <v>-8.4285714285714288</v>
      </c>
      <c r="C140">
        <v>12</v>
      </c>
      <c r="D140">
        <v>3</v>
      </c>
      <c r="E140">
        <v>13.112745098039232</v>
      </c>
    </row>
    <row r="141" spans="2:5" x14ac:dyDescent="0.35">
      <c r="B141">
        <v>-8</v>
      </c>
      <c r="C141">
        <v>12</v>
      </c>
      <c r="D141">
        <v>4</v>
      </c>
      <c r="E141">
        <v>14</v>
      </c>
    </row>
    <row r="142" spans="2:5" x14ac:dyDescent="0.35">
      <c r="B142">
        <v>-8</v>
      </c>
      <c r="C142">
        <v>12.068965517241383</v>
      </c>
      <c r="D142">
        <v>4</v>
      </c>
      <c r="E142">
        <v>14.001106535140865</v>
      </c>
    </row>
    <row r="143" spans="2:5" x14ac:dyDescent="0.35">
      <c r="B143">
        <v>-8</v>
      </c>
      <c r="C143">
        <v>12.087912087912095</v>
      </c>
      <c r="D143">
        <v>4</v>
      </c>
      <c r="E143">
        <v>14.302868456004292</v>
      </c>
    </row>
    <row r="144" spans="2:5" x14ac:dyDescent="0.35">
      <c r="B144">
        <v>-7.9533941236068912</v>
      </c>
      <c r="C144">
        <v>12.5</v>
      </c>
      <c r="D144">
        <v>4.3899999999999997</v>
      </c>
      <c r="E144">
        <v>14.335664335664285</v>
      </c>
    </row>
    <row r="145" spans="2:5" x14ac:dyDescent="0.35">
      <c r="B145">
        <v>-7.9533941236068912</v>
      </c>
      <c r="C145">
        <v>12.5</v>
      </c>
      <c r="D145">
        <v>4.6854021382649602</v>
      </c>
      <c r="E145">
        <v>14.5</v>
      </c>
    </row>
    <row r="146" spans="2:5" x14ac:dyDescent="0.35">
      <c r="B146">
        <v>-7.8571428571428568</v>
      </c>
      <c r="C146">
        <v>12.711864406779654</v>
      </c>
      <c r="D146">
        <v>5</v>
      </c>
      <c r="E146">
        <v>14.61100569259963</v>
      </c>
    </row>
    <row r="147" spans="2:5" x14ac:dyDescent="0.35">
      <c r="B147">
        <v>-7.75</v>
      </c>
      <c r="C147">
        <v>13.417696878257399</v>
      </c>
      <c r="D147">
        <v>5.36</v>
      </c>
      <c r="E147">
        <v>15.034965034964916</v>
      </c>
    </row>
    <row r="148" spans="2:5" x14ac:dyDescent="0.35">
      <c r="B148">
        <v>-7.6388888888888893</v>
      </c>
      <c r="C148">
        <v>13.5</v>
      </c>
      <c r="D148">
        <v>5.5</v>
      </c>
      <c r="E148">
        <v>16</v>
      </c>
    </row>
    <row r="149" spans="2:5" x14ac:dyDescent="0.35">
      <c r="B149">
        <v>-7.5000000000000018</v>
      </c>
      <c r="C149">
        <v>13.5</v>
      </c>
      <c r="D149">
        <v>5.5</v>
      </c>
      <c r="E149">
        <v>16</v>
      </c>
    </row>
    <row r="150" spans="2:5" x14ac:dyDescent="0.35">
      <c r="B150">
        <v>-7.5</v>
      </c>
      <c r="C150">
        <v>13.675213675213683</v>
      </c>
      <c r="D150">
        <v>5.5</v>
      </c>
      <c r="E150">
        <v>16.433566433566444</v>
      </c>
    </row>
    <row r="151" spans="2:5" x14ac:dyDescent="0.35">
      <c r="B151">
        <v>-7.3055028462998068</v>
      </c>
      <c r="C151">
        <v>13.736263736263737</v>
      </c>
      <c r="D151">
        <v>5.5</v>
      </c>
      <c r="E151">
        <v>16.5</v>
      </c>
    </row>
    <row r="152" spans="2:5" x14ac:dyDescent="0.35">
      <c r="B152">
        <v>-7</v>
      </c>
      <c r="C152">
        <v>13.793103448275859</v>
      </c>
      <c r="D152">
        <v>5.5</v>
      </c>
      <c r="E152">
        <v>16.59320388223281</v>
      </c>
    </row>
    <row r="153" spans="2:5" x14ac:dyDescent="0.35">
      <c r="B153">
        <v>-7</v>
      </c>
      <c r="C153">
        <v>14</v>
      </c>
      <c r="D153">
        <v>5.5</v>
      </c>
      <c r="E153">
        <v>18</v>
      </c>
    </row>
    <row r="154" spans="2:5" x14ac:dyDescent="0.35">
      <c r="B154">
        <v>-7</v>
      </c>
      <c r="C154">
        <v>14</v>
      </c>
      <c r="D154">
        <v>5.5</v>
      </c>
      <c r="E154">
        <v>18.449270833333223</v>
      </c>
    </row>
    <row r="155" spans="2:5" x14ac:dyDescent="0.35">
      <c r="B155">
        <v>-6.9135727562441973</v>
      </c>
      <c r="C155">
        <v>14</v>
      </c>
      <c r="D155">
        <v>5.5</v>
      </c>
      <c r="E155">
        <v>18.449270833333223</v>
      </c>
    </row>
    <row r="156" spans="2:5" x14ac:dyDescent="0.35">
      <c r="B156">
        <v>-6.8095238095238093</v>
      </c>
      <c r="C156">
        <v>14.185678173588817</v>
      </c>
      <c r="D156">
        <v>6</v>
      </c>
      <c r="E156">
        <v>18.5</v>
      </c>
    </row>
    <row r="157" spans="2:5" x14ac:dyDescent="0.35">
      <c r="B157">
        <v>-6.2380952380952381</v>
      </c>
      <c r="C157">
        <v>14.406779661016943</v>
      </c>
      <c r="D157">
        <v>6</v>
      </c>
      <c r="E157">
        <v>18.5</v>
      </c>
    </row>
    <row r="158" spans="2:5" x14ac:dyDescent="0.35">
      <c r="B158">
        <v>-6</v>
      </c>
      <c r="C158">
        <v>14.406779661016943</v>
      </c>
      <c r="D158">
        <v>6</v>
      </c>
      <c r="E158">
        <v>18.823133622349022</v>
      </c>
    </row>
    <row r="159" spans="2:5" x14ac:dyDescent="0.35">
      <c r="B159">
        <v>-6</v>
      </c>
      <c r="C159">
        <v>14.5</v>
      </c>
      <c r="D159">
        <v>6</v>
      </c>
      <c r="E159">
        <v>19</v>
      </c>
    </row>
    <row r="160" spans="2:5" x14ac:dyDescent="0.35">
      <c r="B160">
        <v>-6</v>
      </c>
      <c r="C160">
        <v>14.867485455720752</v>
      </c>
      <c r="D160">
        <v>6.2857142857142856</v>
      </c>
      <c r="E160">
        <v>19</v>
      </c>
    </row>
    <row r="161" spans="2:5" x14ac:dyDescent="0.35">
      <c r="B161">
        <v>-6</v>
      </c>
      <c r="C161">
        <v>15</v>
      </c>
      <c r="D161">
        <v>6.3900775575645783</v>
      </c>
      <c r="E161">
        <v>19.590085167289484</v>
      </c>
    </row>
    <row r="162" spans="2:5" x14ac:dyDescent="0.35">
      <c r="B162">
        <v>-6</v>
      </c>
      <c r="C162">
        <v>15</v>
      </c>
      <c r="D162">
        <v>6.5</v>
      </c>
      <c r="E162">
        <v>19.930069930069887</v>
      </c>
    </row>
    <row r="163" spans="2:5" x14ac:dyDescent="0.35">
      <c r="B163">
        <v>-6</v>
      </c>
      <c r="C163">
        <v>15</v>
      </c>
      <c r="D163">
        <v>6.9364161849711143</v>
      </c>
      <c r="E163">
        <v>20</v>
      </c>
    </row>
    <row r="164" spans="2:5" x14ac:dyDescent="0.35">
      <c r="B164">
        <v>-6</v>
      </c>
      <c r="C164">
        <v>15.254237288135583</v>
      </c>
      <c r="D164">
        <v>7</v>
      </c>
      <c r="E164">
        <v>20.629370629370516</v>
      </c>
    </row>
    <row r="165" spans="2:5" x14ac:dyDescent="0.35">
      <c r="B165">
        <v>-5.8257345491388133</v>
      </c>
      <c r="C165">
        <v>15.5</v>
      </c>
      <c r="D165">
        <v>7</v>
      </c>
      <c r="E165">
        <v>20.97902097902082</v>
      </c>
    </row>
    <row r="166" spans="2:5" x14ac:dyDescent="0.35">
      <c r="B166">
        <v>-5.5714285714285712</v>
      </c>
      <c r="C166">
        <v>15.5</v>
      </c>
      <c r="D166">
        <v>7</v>
      </c>
      <c r="E166">
        <v>21.382163510960456</v>
      </c>
    </row>
    <row r="167" spans="2:5" x14ac:dyDescent="0.35">
      <c r="B167">
        <v>-5.5</v>
      </c>
      <c r="C167">
        <v>15.5</v>
      </c>
      <c r="D167">
        <v>7.0905587668593641</v>
      </c>
      <c r="E167">
        <v>21.428571428571427</v>
      </c>
    </row>
    <row r="168" spans="2:5" x14ac:dyDescent="0.35">
      <c r="B168">
        <v>-5.5</v>
      </c>
      <c r="C168">
        <v>16</v>
      </c>
      <c r="D168">
        <v>7.46</v>
      </c>
      <c r="E168">
        <v>21.5</v>
      </c>
    </row>
    <row r="169" spans="2:5" x14ac:dyDescent="0.35">
      <c r="B169">
        <v>-5.5</v>
      </c>
      <c r="C169">
        <v>16.278819219995697</v>
      </c>
      <c r="D169">
        <v>7.5</v>
      </c>
      <c r="E169">
        <v>22</v>
      </c>
    </row>
    <row r="170" spans="2:5" x14ac:dyDescent="0.35">
      <c r="B170">
        <v>-5.298913043478251</v>
      </c>
      <c r="C170">
        <v>16.379310344827591</v>
      </c>
      <c r="D170">
        <v>7.5</v>
      </c>
      <c r="E170">
        <v>22.5</v>
      </c>
    </row>
    <row r="171" spans="2:5" x14ac:dyDescent="0.35">
      <c r="B171">
        <v>-5</v>
      </c>
      <c r="C171">
        <v>16.379310344827591</v>
      </c>
      <c r="D171">
        <v>7.5</v>
      </c>
      <c r="E171">
        <v>23.177931944687518</v>
      </c>
    </row>
    <row r="172" spans="2:5" x14ac:dyDescent="0.35">
      <c r="B172">
        <v>-5</v>
      </c>
      <c r="C172">
        <v>17</v>
      </c>
      <c r="D172">
        <v>7.5</v>
      </c>
      <c r="E172">
        <v>23.5</v>
      </c>
    </row>
    <row r="173" spans="2:5" x14ac:dyDescent="0.35">
      <c r="B173">
        <v>-5</v>
      </c>
      <c r="C173">
        <v>17</v>
      </c>
      <c r="D173">
        <v>8</v>
      </c>
      <c r="E173">
        <v>24.597735322430882</v>
      </c>
    </row>
    <row r="174" spans="2:5" x14ac:dyDescent="0.35">
      <c r="B174">
        <v>-5</v>
      </c>
      <c r="C174">
        <v>17.241379310344829</v>
      </c>
      <c r="D174">
        <v>8</v>
      </c>
      <c r="E174">
        <v>25.5</v>
      </c>
    </row>
    <row r="175" spans="2:5" x14ac:dyDescent="0.35">
      <c r="B175">
        <v>-5</v>
      </c>
      <c r="C175">
        <v>17.510000000000002</v>
      </c>
      <c r="D175">
        <v>8</v>
      </c>
      <c r="E175">
        <v>26</v>
      </c>
    </row>
    <row r="176" spans="2:5" x14ac:dyDescent="0.35">
      <c r="B176">
        <v>-4.8</v>
      </c>
      <c r="C176">
        <v>17.92717086834735</v>
      </c>
      <c r="D176">
        <v>8</v>
      </c>
      <c r="E176">
        <v>26.4</v>
      </c>
    </row>
    <row r="177" spans="2:5" x14ac:dyDescent="0.35">
      <c r="B177">
        <v>-4.5</v>
      </c>
      <c r="C177">
        <v>18</v>
      </c>
      <c r="D177">
        <v>8</v>
      </c>
      <c r="E177">
        <v>27.004966811615066</v>
      </c>
    </row>
    <row r="178" spans="2:5" x14ac:dyDescent="0.35">
      <c r="B178">
        <v>-4.5</v>
      </c>
      <c r="C178">
        <v>18</v>
      </c>
      <c r="D178">
        <v>8</v>
      </c>
      <c r="E178">
        <v>27.004966811615073</v>
      </c>
    </row>
    <row r="179" spans="2:5" x14ac:dyDescent="0.35">
      <c r="B179">
        <v>-4.5</v>
      </c>
      <c r="C179">
        <v>18.103448275862075</v>
      </c>
      <c r="D179">
        <v>8.5</v>
      </c>
      <c r="E179">
        <v>27.5</v>
      </c>
    </row>
    <row r="180" spans="2:5" x14ac:dyDescent="0.35">
      <c r="B180">
        <v>-4.2553191489361737</v>
      </c>
      <c r="C180">
        <v>18.681318681318682</v>
      </c>
      <c r="D180">
        <v>8.5</v>
      </c>
      <c r="E180">
        <v>28</v>
      </c>
    </row>
    <row r="181" spans="2:5" x14ac:dyDescent="0.35">
      <c r="B181">
        <v>-4</v>
      </c>
      <c r="C181">
        <v>19</v>
      </c>
      <c r="D181">
        <v>8.5</v>
      </c>
      <c r="E181">
        <v>29</v>
      </c>
    </row>
    <row r="182" spans="2:5" x14ac:dyDescent="0.35">
      <c r="B182">
        <v>-4</v>
      </c>
      <c r="C182">
        <v>19</v>
      </c>
      <c r="D182">
        <v>8.5</v>
      </c>
      <c r="E182">
        <v>29</v>
      </c>
    </row>
    <row r="183" spans="2:5" x14ac:dyDescent="0.35">
      <c r="B183">
        <v>-4</v>
      </c>
      <c r="C183">
        <v>19.075955813074678</v>
      </c>
      <c r="D183">
        <v>8.6666666666666661</v>
      </c>
      <c r="E183">
        <v>30</v>
      </c>
    </row>
    <row r="184" spans="2:5" x14ac:dyDescent="0.35">
      <c r="B184">
        <v>-4</v>
      </c>
      <c r="C184">
        <v>19.288856110794619</v>
      </c>
      <c r="D184">
        <v>9</v>
      </c>
      <c r="E184">
        <v>31</v>
      </c>
    </row>
    <row r="185" spans="2:5" x14ac:dyDescent="0.35">
      <c r="B185">
        <v>-3.8571428571428572</v>
      </c>
      <c r="C185">
        <v>19.5</v>
      </c>
      <c r="D185">
        <v>9</v>
      </c>
      <c r="E185">
        <v>31.765099297911636</v>
      </c>
    </row>
    <row r="186" spans="2:5" x14ac:dyDescent="0.35">
      <c r="B186">
        <v>-3.5</v>
      </c>
      <c r="C186">
        <v>20</v>
      </c>
      <c r="D186">
        <v>9</v>
      </c>
      <c r="E186">
        <v>32.5</v>
      </c>
    </row>
    <row r="187" spans="2:5" x14ac:dyDescent="0.35">
      <c r="B187">
        <v>-3.5</v>
      </c>
      <c r="C187">
        <v>20.421245421245423</v>
      </c>
      <c r="D187">
        <v>9</v>
      </c>
      <c r="E187">
        <v>34</v>
      </c>
    </row>
    <row r="188" spans="2:5" x14ac:dyDescent="0.35">
      <c r="B188">
        <v>-3.5</v>
      </c>
      <c r="C188">
        <v>21.247418507559086</v>
      </c>
      <c r="D188">
        <v>9.3967935270765945</v>
      </c>
      <c r="E188">
        <v>35</v>
      </c>
    </row>
    <row r="189" spans="2:5" x14ac:dyDescent="0.35">
      <c r="B189">
        <v>-3.3181357649442837</v>
      </c>
      <c r="C189">
        <v>21.5</v>
      </c>
      <c r="D189">
        <v>9.5</v>
      </c>
      <c r="E189">
        <v>36</v>
      </c>
    </row>
    <row r="190" spans="2:5" x14ac:dyDescent="0.35">
      <c r="B190">
        <v>-3.2553407934892706</v>
      </c>
      <c r="C190">
        <v>21.858276855289787</v>
      </c>
      <c r="D190">
        <v>9.5</v>
      </c>
      <c r="E190">
        <v>36</v>
      </c>
    </row>
    <row r="191" spans="2:5" x14ac:dyDescent="0.35">
      <c r="B191">
        <v>-3.190705820023608</v>
      </c>
      <c r="C191">
        <v>22.222222222222221</v>
      </c>
      <c r="D191">
        <v>9.5</v>
      </c>
      <c r="E191">
        <v>36.5</v>
      </c>
    </row>
    <row r="192" spans="2:5" x14ac:dyDescent="0.35">
      <c r="B192">
        <v>-3.1249999999999982</v>
      </c>
      <c r="C192">
        <v>23.07</v>
      </c>
      <c r="D192">
        <v>9.5</v>
      </c>
      <c r="E192">
        <v>37</v>
      </c>
    </row>
    <row r="193" spans="2:5" x14ac:dyDescent="0.35">
      <c r="B193">
        <v>-3</v>
      </c>
      <c r="C193">
        <v>23.515867564189467</v>
      </c>
      <c r="D193">
        <v>9.6199999999999992</v>
      </c>
      <c r="E193">
        <v>42</v>
      </c>
    </row>
    <row r="194" spans="2:5" x14ac:dyDescent="0.35">
      <c r="B194">
        <v>-3</v>
      </c>
      <c r="C194">
        <v>23.7</v>
      </c>
      <c r="D194">
        <v>10</v>
      </c>
      <c r="E194">
        <v>42.5</v>
      </c>
    </row>
    <row r="195" spans="2:5" x14ac:dyDescent="0.35">
      <c r="B195">
        <v>-2.5143928234729227</v>
      </c>
      <c r="C195">
        <v>23.708818551964413</v>
      </c>
      <c r="D195">
        <v>10</v>
      </c>
      <c r="E195">
        <v>44</v>
      </c>
    </row>
    <row r="196" spans="2:5" x14ac:dyDescent="0.35">
      <c r="B196">
        <v>-2.5</v>
      </c>
      <c r="C196">
        <v>24.5</v>
      </c>
      <c r="D196">
        <v>10</v>
      </c>
      <c r="E196">
        <v>45.5</v>
      </c>
    </row>
    <row r="197" spans="2:5" x14ac:dyDescent="0.35">
      <c r="B197">
        <v>-2.1286231884057898</v>
      </c>
      <c r="C197">
        <v>24.786324786324791</v>
      </c>
      <c r="D197">
        <v>10</v>
      </c>
      <c r="E197">
        <v>52</v>
      </c>
    </row>
    <row r="198" spans="2:5" x14ac:dyDescent="0.35">
      <c r="B198">
        <v>-2.11</v>
      </c>
      <c r="C198">
        <v>25</v>
      </c>
      <c r="D198">
        <v>10</v>
      </c>
      <c r="E198">
        <v>55</v>
      </c>
    </row>
    <row r="199" spans="2:5" x14ac:dyDescent="0.35">
      <c r="B199">
        <v>-2</v>
      </c>
      <c r="C199">
        <v>25.050467771266607</v>
      </c>
      <c r="D199">
        <v>10.428571428571429</v>
      </c>
      <c r="E199">
        <v>62</v>
      </c>
    </row>
    <row r="200" spans="2:5" x14ac:dyDescent="0.35">
      <c r="B200">
        <v>-2</v>
      </c>
      <c r="C200">
        <v>25.5</v>
      </c>
      <c r="D200">
        <v>10.46</v>
      </c>
      <c r="E200">
        <v>65.593220338983045</v>
      </c>
    </row>
    <row r="201" spans="2:5" x14ac:dyDescent="0.35">
      <c r="B201">
        <v>-2</v>
      </c>
      <c r="C201">
        <v>25.867150571356401</v>
      </c>
      <c r="D201">
        <v>10.5</v>
      </c>
      <c r="E201">
        <v>88.813559322033896</v>
      </c>
    </row>
    <row r="202" spans="2:5" x14ac:dyDescent="0.35">
      <c r="B202">
        <v>-2</v>
      </c>
      <c r="C202">
        <v>26</v>
      </c>
      <c r="D202">
        <v>10.5</v>
      </c>
    </row>
    <row r="203" spans="2:5" x14ac:dyDescent="0.35">
      <c r="B203">
        <v>-2</v>
      </c>
      <c r="C203">
        <v>26</v>
      </c>
      <c r="D203">
        <v>10.666666666666666</v>
      </c>
    </row>
    <row r="204" spans="2:5" x14ac:dyDescent="0.35">
      <c r="B204">
        <v>-2</v>
      </c>
      <c r="C204">
        <v>26.074344055210357</v>
      </c>
      <c r="D204">
        <v>10.666666666666666</v>
      </c>
    </row>
    <row r="205" spans="2:5" x14ac:dyDescent="0.35">
      <c r="B205">
        <v>-2</v>
      </c>
      <c r="C205">
        <v>26.157250095463905</v>
      </c>
      <c r="D205">
        <v>11</v>
      </c>
    </row>
    <row r="206" spans="2:5" x14ac:dyDescent="0.35">
      <c r="B206">
        <v>-2</v>
      </c>
      <c r="C206">
        <v>27.158480105863831</v>
      </c>
      <c r="D206">
        <v>11</v>
      </c>
    </row>
    <row r="207" spans="2:5" x14ac:dyDescent="0.35">
      <c r="B207">
        <v>-2</v>
      </c>
      <c r="C207">
        <v>28.192064893798431</v>
      </c>
      <c r="D207">
        <v>11.226734292972679</v>
      </c>
    </row>
    <row r="208" spans="2:5" x14ac:dyDescent="0.35">
      <c r="B208">
        <v>-1.9656705461692403</v>
      </c>
      <c r="C208">
        <v>28.693528693528705</v>
      </c>
      <c r="D208">
        <v>11.41859885315381</v>
      </c>
    </row>
    <row r="209" spans="2:4" x14ac:dyDescent="0.35">
      <c r="B209">
        <v>-1.8977448195665567</v>
      </c>
      <c r="C209">
        <v>28.977066931010238</v>
      </c>
      <c r="D209">
        <v>11.5</v>
      </c>
    </row>
    <row r="210" spans="2:4" x14ac:dyDescent="0.35">
      <c r="B210">
        <v>-1.7516353886560212</v>
      </c>
      <c r="C210">
        <v>29.094697839811747</v>
      </c>
      <c r="D210">
        <v>11.63</v>
      </c>
    </row>
    <row r="211" spans="2:4" x14ac:dyDescent="0.35">
      <c r="B211">
        <v>-1.5655577299412986</v>
      </c>
      <c r="C211">
        <v>29.166666666666668</v>
      </c>
      <c r="D211">
        <v>12</v>
      </c>
    </row>
    <row r="212" spans="2:4" x14ac:dyDescent="0.35">
      <c r="B212">
        <v>-1.5</v>
      </c>
      <c r="C212">
        <v>29.166666666666668</v>
      </c>
      <c r="D212">
        <v>12.125</v>
      </c>
    </row>
    <row r="213" spans="2:4" x14ac:dyDescent="0.35">
      <c r="B213">
        <v>-1.5</v>
      </c>
      <c r="C213">
        <v>30.108545671252884</v>
      </c>
      <c r="D213">
        <v>12.125</v>
      </c>
    </row>
    <row r="214" spans="2:4" x14ac:dyDescent="0.35">
      <c r="B214">
        <v>-1.5</v>
      </c>
      <c r="C214">
        <v>30.5</v>
      </c>
      <c r="D214">
        <v>12.168329933007996</v>
      </c>
    </row>
    <row r="215" spans="2:4" x14ac:dyDescent="0.35">
      <c r="B215">
        <v>-1.5</v>
      </c>
      <c r="C215">
        <v>30.5</v>
      </c>
      <c r="D215">
        <v>12.43</v>
      </c>
    </row>
    <row r="216" spans="2:4" x14ac:dyDescent="0.35">
      <c r="B216">
        <v>-1.40757272587348</v>
      </c>
      <c r="C216">
        <v>31.5</v>
      </c>
      <c r="D216">
        <v>12.68</v>
      </c>
    </row>
    <row r="217" spans="2:4" x14ac:dyDescent="0.35">
      <c r="B217">
        <v>-1.3333333333333333</v>
      </c>
      <c r="C217">
        <v>32.036358993679293</v>
      </c>
      <c r="D217">
        <v>12.839690850161981</v>
      </c>
    </row>
    <row r="218" spans="2:4" x14ac:dyDescent="0.35">
      <c r="B218">
        <v>-1.2916409005606679</v>
      </c>
      <c r="C218">
        <v>33.529167362970107</v>
      </c>
      <c r="D218">
        <v>13</v>
      </c>
    </row>
    <row r="219" spans="2:4" x14ac:dyDescent="0.35">
      <c r="B219">
        <v>-1.2833333333333334</v>
      </c>
      <c r="C219">
        <v>33.852258852258849</v>
      </c>
      <c r="D219">
        <v>13</v>
      </c>
    </row>
    <row r="220" spans="2:4" x14ac:dyDescent="0.35">
      <c r="B220">
        <v>-1.2645452427374579</v>
      </c>
      <c r="C220">
        <v>34.926202706222917</v>
      </c>
      <c r="D220">
        <v>13</v>
      </c>
    </row>
    <row r="221" spans="2:4" x14ac:dyDescent="0.35">
      <c r="B221">
        <v>-1.041666666666663</v>
      </c>
      <c r="C221">
        <v>35.012210012210019</v>
      </c>
      <c r="D221">
        <v>13</v>
      </c>
    </row>
    <row r="222" spans="2:4" x14ac:dyDescent="0.35">
      <c r="B222">
        <v>-1</v>
      </c>
      <c r="C222">
        <v>36.763295171391448</v>
      </c>
      <c r="D222">
        <v>13</v>
      </c>
    </row>
    <row r="223" spans="2:4" x14ac:dyDescent="0.35">
      <c r="B223">
        <v>-1</v>
      </c>
      <c r="C223">
        <v>37.262116385015538</v>
      </c>
      <c r="D223">
        <v>13.238095238095237</v>
      </c>
    </row>
    <row r="224" spans="2:4" x14ac:dyDescent="0.35">
      <c r="B224">
        <v>-1</v>
      </c>
      <c r="C224">
        <v>39.5</v>
      </c>
      <c r="D224">
        <v>13.5</v>
      </c>
    </row>
    <row r="225" spans="2:4" x14ac:dyDescent="0.35">
      <c r="B225">
        <v>-1</v>
      </c>
      <c r="C225">
        <v>42.857142857142861</v>
      </c>
      <c r="D225">
        <v>13.5</v>
      </c>
    </row>
    <row r="226" spans="2:4" x14ac:dyDescent="0.35">
      <c r="B226">
        <v>-0.99595608336082853</v>
      </c>
      <c r="C226">
        <v>44.5</v>
      </c>
      <c r="D226">
        <v>13.5</v>
      </c>
    </row>
    <row r="227" spans="2:4" x14ac:dyDescent="0.35">
      <c r="B227">
        <v>-0.98563242206461976</v>
      </c>
      <c r="C227">
        <v>47</v>
      </c>
      <c r="D227">
        <v>13.5</v>
      </c>
    </row>
    <row r="228" spans="2:4" x14ac:dyDescent="0.35">
      <c r="B228">
        <v>-0.7692307692307665</v>
      </c>
      <c r="C228">
        <v>47.951034806374416</v>
      </c>
      <c r="D228">
        <v>13.5</v>
      </c>
    </row>
    <row r="229" spans="2:4" x14ac:dyDescent="0.35">
      <c r="B229">
        <v>-0.55000000000000016</v>
      </c>
      <c r="C229">
        <v>50</v>
      </c>
      <c r="D229">
        <v>13.5</v>
      </c>
    </row>
    <row r="230" spans="2:4" x14ac:dyDescent="0.35">
      <c r="B230">
        <v>-0.5</v>
      </c>
      <c r="C230">
        <v>68.715888485400995</v>
      </c>
      <c r="D230">
        <v>13.5</v>
      </c>
    </row>
    <row r="231" spans="2:4" x14ac:dyDescent="0.35">
      <c r="B231">
        <v>-0.5</v>
      </c>
      <c r="C231">
        <v>75.005002000800317</v>
      </c>
      <c r="D231">
        <v>13.5</v>
      </c>
    </row>
    <row r="232" spans="2:4" x14ac:dyDescent="0.35">
      <c r="B232">
        <v>-0.39075727258734982</v>
      </c>
      <c r="C232">
        <v>95.928116497140749</v>
      </c>
      <c r="D232">
        <v>13.9</v>
      </c>
    </row>
    <row r="233" spans="2:4" x14ac:dyDescent="0.35">
      <c r="B233">
        <v>-0.38698334142385504</v>
      </c>
      <c r="C233">
        <v>108.10921836783905</v>
      </c>
      <c r="D233">
        <v>13.942209286008127</v>
      </c>
    </row>
    <row r="234" spans="2:4" x14ac:dyDescent="0.35">
      <c r="B234">
        <v>0</v>
      </c>
      <c r="C234">
        <v>112.34064736009474</v>
      </c>
      <c r="D234">
        <v>14</v>
      </c>
    </row>
    <row r="235" spans="2:4" x14ac:dyDescent="0.35">
      <c r="B235">
        <v>0.13966505250941008</v>
      </c>
      <c r="C235">
        <v>172.79848171152523</v>
      </c>
      <c r="D235">
        <v>14.476190476190476</v>
      </c>
    </row>
    <row r="236" spans="2:4" x14ac:dyDescent="0.35">
      <c r="B236">
        <v>0.49019607843137553</v>
      </c>
      <c r="C236">
        <v>206.65785508282065</v>
      </c>
      <c r="D236">
        <v>14.5</v>
      </c>
    </row>
    <row r="237" spans="2:4" x14ac:dyDescent="0.35">
      <c r="B237">
        <v>0.5</v>
      </c>
      <c r="C237">
        <v>210.0024975024975</v>
      </c>
      <c r="D237">
        <v>15</v>
      </c>
    </row>
    <row r="238" spans="2:4" x14ac:dyDescent="0.35">
      <c r="B238">
        <v>0.5</v>
      </c>
      <c r="C238">
        <v>713.63636363636363</v>
      </c>
      <c r="D238">
        <v>15</v>
      </c>
    </row>
    <row r="239" spans="2:4" x14ac:dyDescent="0.35">
      <c r="B239">
        <v>0.5</v>
      </c>
      <c r="D239">
        <v>15</v>
      </c>
    </row>
    <row r="240" spans="2:4" x14ac:dyDescent="0.35">
      <c r="B240">
        <v>0.5</v>
      </c>
      <c r="D240">
        <v>15</v>
      </c>
    </row>
    <row r="241" spans="2:4" x14ac:dyDescent="0.35">
      <c r="B241">
        <v>0.5</v>
      </c>
      <c r="D241">
        <v>15.285714285714286</v>
      </c>
    </row>
    <row r="242" spans="2:4" x14ac:dyDescent="0.35">
      <c r="B242">
        <v>0.56212334687014986</v>
      </c>
      <c r="D242">
        <v>15.5</v>
      </c>
    </row>
    <row r="243" spans="2:4" x14ac:dyDescent="0.35">
      <c r="B243">
        <v>0.63663998768662466</v>
      </c>
      <c r="D243">
        <v>15.5</v>
      </c>
    </row>
    <row r="244" spans="2:4" x14ac:dyDescent="0.35">
      <c r="B244">
        <v>1</v>
      </c>
      <c r="D244">
        <v>15.5</v>
      </c>
    </row>
    <row r="245" spans="2:4" x14ac:dyDescent="0.35">
      <c r="B245">
        <v>1</v>
      </c>
      <c r="D245">
        <v>15.5</v>
      </c>
    </row>
    <row r="246" spans="2:4" x14ac:dyDescent="0.35">
      <c r="B246">
        <v>1</v>
      </c>
      <c r="D246">
        <v>15.571428571428571</v>
      </c>
    </row>
    <row r="247" spans="2:4" x14ac:dyDescent="0.35">
      <c r="B247">
        <v>1.1464906880098447</v>
      </c>
      <c r="D247">
        <v>15.75</v>
      </c>
    </row>
    <row r="248" spans="2:4" x14ac:dyDescent="0.35">
      <c r="B248">
        <v>1.1635843762209799</v>
      </c>
      <c r="D248">
        <v>15.75</v>
      </c>
    </row>
    <row r="249" spans="2:4" x14ac:dyDescent="0.35">
      <c r="B249">
        <v>1.2997882888066701</v>
      </c>
      <c r="D249">
        <v>15.795747123954262</v>
      </c>
    </row>
    <row r="250" spans="2:4" x14ac:dyDescent="0.35">
      <c r="B250">
        <v>1.470588235294126</v>
      </c>
      <c r="D250">
        <v>16</v>
      </c>
    </row>
    <row r="251" spans="2:4" x14ac:dyDescent="0.35">
      <c r="B251">
        <v>1.5</v>
      </c>
      <c r="D251">
        <v>16</v>
      </c>
    </row>
    <row r="252" spans="2:4" x14ac:dyDescent="0.35">
      <c r="B252">
        <v>1.5</v>
      </c>
      <c r="D252">
        <v>16.333333333333332</v>
      </c>
    </row>
    <row r="253" spans="2:4" x14ac:dyDescent="0.35">
      <c r="B253">
        <v>1.5</v>
      </c>
      <c r="D253">
        <v>16.5</v>
      </c>
    </row>
    <row r="254" spans="2:4" x14ac:dyDescent="0.35">
      <c r="B254">
        <v>1.5627330957483299</v>
      </c>
      <c r="D254">
        <v>16.5</v>
      </c>
    </row>
    <row r="255" spans="2:4" x14ac:dyDescent="0.35">
      <c r="B255">
        <v>1.6106842211197749</v>
      </c>
      <c r="D255">
        <v>17</v>
      </c>
    </row>
    <row r="256" spans="2:4" x14ac:dyDescent="0.35">
      <c r="B256">
        <v>1.7833333333333332</v>
      </c>
      <c r="D256">
        <v>17.70925053101961</v>
      </c>
    </row>
    <row r="257" spans="2:4" x14ac:dyDescent="0.35">
      <c r="B257">
        <v>2</v>
      </c>
      <c r="D257">
        <v>18</v>
      </c>
    </row>
    <row r="258" spans="2:4" x14ac:dyDescent="0.35">
      <c r="B258">
        <v>2</v>
      </c>
      <c r="D258">
        <v>18</v>
      </c>
    </row>
    <row r="259" spans="2:4" x14ac:dyDescent="0.35">
      <c r="B259">
        <v>2</v>
      </c>
      <c r="D259">
        <v>18</v>
      </c>
    </row>
    <row r="260" spans="2:4" x14ac:dyDescent="0.35">
      <c r="B260">
        <v>2</v>
      </c>
      <c r="D260">
        <v>18.428571428571427</v>
      </c>
    </row>
    <row r="261" spans="2:4" x14ac:dyDescent="0.35">
      <c r="B261">
        <v>2</v>
      </c>
      <c r="D261">
        <v>19</v>
      </c>
    </row>
    <row r="262" spans="2:4" x14ac:dyDescent="0.35">
      <c r="B262">
        <v>2</v>
      </c>
      <c r="D262">
        <v>19</v>
      </c>
    </row>
    <row r="263" spans="2:4" x14ac:dyDescent="0.35">
      <c r="B263">
        <v>2.1712771584400823</v>
      </c>
      <c r="D263">
        <v>19</v>
      </c>
    </row>
    <row r="264" spans="2:4" x14ac:dyDescent="0.35">
      <c r="B264">
        <v>2.25</v>
      </c>
      <c r="D264">
        <v>19</v>
      </c>
    </row>
    <row r="265" spans="2:4" x14ac:dyDescent="0.35">
      <c r="B265">
        <v>2.3076923076923062</v>
      </c>
      <c r="D265">
        <v>19</v>
      </c>
    </row>
    <row r="266" spans="2:4" x14ac:dyDescent="0.35">
      <c r="B266">
        <v>2.5</v>
      </c>
      <c r="D266">
        <v>19.539537011147029</v>
      </c>
    </row>
    <row r="267" spans="2:4" x14ac:dyDescent="0.35">
      <c r="B267">
        <v>2.5</v>
      </c>
      <c r="D267">
        <v>20.815959898517786</v>
      </c>
    </row>
    <row r="268" spans="2:4" x14ac:dyDescent="0.35">
      <c r="B268">
        <v>2.5</v>
      </c>
      <c r="D268">
        <v>21</v>
      </c>
    </row>
    <row r="269" spans="2:4" x14ac:dyDescent="0.35">
      <c r="B269">
        <v>2.5</v>
      </c>
      <c r="D269">
        <v>21</v>
      </c>
    </row>
    <row r="270" spans="2:4" x14ac:dyDescent="0.35">
      <c r="B270">
        <v>2.5862068965517304</v>
      </c>
      <c r="D270">
        <v>21.333333333333332</v>
      </c>
    </row>
    <row r="271" spans="2:4" x14ac:dyDescent="0.35">
      <c r="B271">
        <v>2.6</v>
      </c>
      <c r="D271">
        <v>21.5</v>
      </c>
    </row>
    <row r="272" spans="2:4" x14ac:dyDescent="0.35">
      <c r="B272">
        <v>2.6399314476503752</v>
      </c>
      <c r="D272">
        <v>21.542928490655981</v>
      </c>
    </row>
    <row r="273" spans="2:4" x14ac:dyDescent="0.35">
      <c r="B273">
        <v>3</v>
      </c>
      <c r="D273">
        <v>22</v>
      </c>
    </row>
    <row r="274" spans="2:4" x14ac:dyDescent="0.35">
      <c r="B274">
        <v>3</v>
      </c>
      <c r="D274">
        <v>22.222222222222221</v>
      </c>
    </row>
    <row r="275" spans="2:4" x14ac:dyDescent="0.35">
      <c r="B275">
        <v>3</v>
      </c>
      <c r="D275">
        <v>22.5</v>
      </c>
    </row>
    <row r="276" spans="2:4" x14ac:dyDescent="0.35">
      <c r="B276">
        <v>3</v>
      </c>
      <c r="D276">
        <v>22.5</v>
      </c>
    </row>
    <row r="277" spans="2:4" x14ac:dyDescent="0.35">
      <c r="B277">
        <v>3</v>
      </c>
      <c r="D277">
        <v>23</v>
      </c>
    </row>
    <row r="278" spans="2:4" x14ac:dyDescent="0.35">
      <c r="B278">
        <v>3</v>
      </c>
      <c r="D278">
        <v>23</v>
      </c>
    </row>
    <row r="279" spans="2:4" x14ac:dyDescent="0.35">
      <c r="B279">
        <v>3.0017152658662063</v>
      </c>
      <c r="D279">
        <v>23</v>
      </c>
    </row>
    <row r="280" spans="2:4" x14ac:dyDescent="0.35">
      <c r="B280">
        <v>3.0080367393800187</v>
      </c>
      <c r="D280">
        <v>23.663171293874736</v>
      </c>
    </row>
    <row r="281" spans="2:4" x14ac:dyDescent="0.35">
      <c r="B281">
        <v>3.4482758620689689</v>
      </c>
      <c r="D281">
        <v>24</v>
      </c>
    </row>
    <row r="282" spans="2:4" x14ac:dyDescent="0.35">
      <c r="B282">
        <v>3.4482758620689689</v>
      </c>
      <c r="D282">
        <v>24.142857142857142</v>
      </c>
    </row>
    <row r="283" spans="2:4" x14ac:dyDescent="0.35">
      <c r="B283">
        <v>3.4482758620689689</v>
      </c>
      <c r="D283">
        <v>24.5</v>
      </c>
    </row>
    <row r="284" spans="2:4" x14ac:dyDescent="0.35">
      <c r="B284">
        <v>3.5</v>
      </c>
      <c r="D284">
        <v>24.904761904761905</v>
      </c>
    </row>
    <row r="285" spans="2:4" x14ac:dyDescent="0.35">
      <c r="B285">
        <v>3.5</v>
      </c>
      <c r="D285">
        <v>25</v>
      </c>
    </row>
    <row r="286" spans="2:4" x14ac:dyDescent="0.35">
      <c r="B286">
        <v>3.6020583190394508</v>
      </c>
      <c r="D286">
        <v>25.5</v>
      </c>
    </row>
    <row r="287" spans="2:4" x14ac:dyDescent="0.35">
      <c r="B287">
        <v>3.75</v>
      </c>
      <c r="D287">
        <v>25.605182840098525</v>
      </c>
    </row>
    <row r="288" spans="2:4" x14ac:dyDescent="0.35">
      <c r="B288">
        <v>3.7772675086107919</v>
      </c>
      <c r="D288">
        <v>25.664973741407039</v>
      </c>
    </row>
    <row r="289" spans="2:4" x14ac:dyDescent="0.35">
      <c r="B289">
        <v>3.8461538461538463</v>
      </c>
      <c r="D289">
        <v>25.709028799848607</v>
      </c>
    </row>
    <row r="290" spans="2:4" x14ac:dyDescent="0.35">
      <c r="B290">
        <v>3.8461538461538463</v>
      </c>
      <c r="D290">
        <v>25.771798044780692</v>
      </c>
    </row>
    <row r="291" spans="2:4" x14ac:dyDescent="0.35">
      <c r="B291">
        <v>4</v>
      </c>
      <c r="D291">
        <v>26.047619047619047</v>
      </c>
    </row>
    <row r="292" spans="2:4" x14ac:dyDescent="0.35">
      <c r="B292">
        <v>4</v>
      </c>
      <c r="D292">
        <v>26.189521081117203</v>
      </c>
    </row>
    <row r="293" spans="2:4" x14ac:dyDescent="0.35">
      <c r="B293">
        <v>4</v>
      </c>
      <c r="D293">
        <v>26.714285714285715</v>
      </c>
    </row>
    <row r="294" spans="2:4" x14ac:dyDescent="0.35">
      <c r="B294">
        <v>4.1666666666666661</v>
      </c>
      <c r="D294">
        <v>26.89665642288638</v>
      </c>
    </row>
    <row r="295" spans="2:4" x14ac:dyDescent="0.35">
      <c r="B295">
        <v>4.38</v>
      </c>
      <c r="D295">
        <v>26.904761904761905</v>
      </c>
    </row>
    <row r="296" spans="2:4" x14ac:dyDescent="0.35">
      <c r="B296">
        <v>4.3899999999999997</v>
      </c>
      <c r="D296">
        <v>27.80660956307684</v>
      </c>
    </row>
    <row r="297" spans="2:4" x14ac:dyDescent="0.35">
      <c r="B297">
        <v>4.4596912521440792</v>
      </c>
      <c r="D297">
        <v>28.006997266138072</v>
      </c>
    </row>
    <row r="298" spans="2:4" x14ac:dyDescent="0.35">
      <c r="B298">
        <v>4.5</v>
      </c>
      <c r="D298">
        <v>28.5</v>
      </c>
    </row>
    <row r="299" spans="2:4" x14ac:dyDescent="0.35">
      <c r="B299">
        <v>4.5199999999999996</v>
      </c>
      <c r="D299">
        <v>28.5</v>
      </c>
    </row>
    <row r="300" spans="2:4" x14ac:dyDescent="0.35">
      <c r="B300">
        <v>4.523536165327207</v>
      </c>
      <c r="D300">
        <v>28.714285714285715</v>
      </c>
    </row>
    <row r="301" spans="2:4" x14ac:dyDescent="0.35">
      <c r="B301">
        <v>4.6854021382649602</v>
      </c>
      <c r="D301">
        <v>28.790627014206859</v>
      </c>
    </row>
    <row r="302" spans="2:4" x14ac:dyDescent="0.35">
      <c r="B302">
        <v>4.9999999999999964</v>
      </c>
      <c r="D302">
        <v>29</v>
      </c>
    </row>
    <row r="303" spans="2:4" x14ac:dyDescent="0.35">
      <c r="B303">
        <v>5</v>
      </c>
      <c r="D303">
        <v>29</v>
      </c>
    </row>
    <row r="304" spans="2:4" x14ac:dyDescent="0.35">
      <c r="B304">
        <v>5</v>
      </c>
      <c r="D304">
        <v>29.808855763110166</v>
      </c>
    </row>
    <row r="305" spans="2:4" x14ac:dyDescent="0.35">
      <c r="B305">
        <v>5</v>
      </c>
      <c r="D305">
        <v>30</v>
      </c>
    </row>
    <row r="306" spans="2:4" x14ac:dyDescent="0.35">
      <c r="B306">
        <v>5</v>
      </c>
      <c r="D306">
        <v>30.142857142857142</v>
      </c>
    </row>
    <row r="307" spans="2:4" x14ac:dyDescent="0.35">
      <c r="B307">
        <v>5</v>
      </c>
      <c r="D307">
        <v>30.428571428571427</v>
      </c>
    </row>
    <row r="308" spans="2:4" x14ac:dyDescent="0.35">
      <c r="B308">
        <v>5.1724137931034457</v>
      </c>
      <c r="D308">
        <v>30.5</v>
      </c>
    </row>
    <row r="309" spans="2:4" x14ac:dyDescent="0.35">
      <c r="B309">
        <v>5.1724137931034457</v>
      </c>
      <c r="D309">
        <v>30.890422636114423</v>
      </c>
    </row>
    <row r="310" spans="2:4" x14ac:dyDescent="0.35">
      <c r="B310">
        <v>5.1724137931034537</v>
      </c>
      <c r="D310">
        <v>31</v>
      </c>
    </row>
    <row r="311" spans="2:4" x14ac:dyDescent="0.35">
      <c r="B311">
        <v>5.36</v>
      </c>
      <c r="D311">
        <v>31</v>
      </c>
    </row>
    <row r="312" spans="2:4" x14ac:dyDescent="0.35">
      <c r="B312">
        <v>5.5</v>
      </c>
      <c r="D312">
        <v>31.5</v>
      </c>
    </row>
    <row r="313" spans="2:4" x14ac:dyDescent="0.35">
      <c r="B313">
        <v>5.5</v>
      </c>
      <c r="D313">
        <v>32</v>
      </c>
    </row>
    <row r="314" spans="2:4" x14ac:dyDescent="0.35">
      <c r="B314">
        <v>5.5</v>
      </c>
      <c r="D314">
        <v>32.022476953999849</v>
      </c>
    </row>
    <row r="315" spans="2:4" x14ac:dyDescent="0.35">
      <c r="B315">
        <v>5.5</v>
      </c>
      <c r="D315">
        <v>32.142857142857146</v>
      </c>
    </row>
    <row r="316" spans="2:4" x14ac:dyDescent="0.35">
      <c r="B316">
        <v>5.5</v>
      </c>
      <c r="D316">
        <v>33.026436186175999</v>
      </c>
    </row>
    <row r="317" spans="2:4" x14ac:dyDescent="0.35">
      <c r="B317">
        <v>5.5</v>
      </c>
      <c r="D317">
        <v>33.285714285714285</v>
      </c>
    </row>
    <row r="318" spans="2:4" x14ac:dyDescent="0.35">
      <c r="B318">
        <v>5.5</v>
      </c>
      <c r="D318">
        <v>34.553247323133412</v>
      </c>
    </row>
    <row r="319" spans="2:4" x14ac:dyDescent="0.35">
      <c r="B319">
        <v>5.5</v>
      </c>
      <c r="D319">
        <v>36.61904761904762</v>
      </c>
    </row>
    <row r="320" spans="2:4" x14ac:dyDescent="0.35">
      <c r="B320">
        <v>5.5</v>
      </c>
      <c r="D320">
        <v>36.727542887431305</v>
      </c>
    </row>
    <row r="321" spans="2:4" x14ac:dyDescent="0.35">
      <c r="B321">
        <v>5.5034847198526506</v>
      </c>
      <c r="D321">
        <v>37.237866672106833</v>
      </c>
    </row>
    <row r="322" spans="2:4" x14ac:dyDescent="0.35">
      <c r="B322">
        <v>5.919540229885059</v>
      </c>
      <c r="D322">
        <v>40</v>
      </c>
    </row>
    <row r="323" spans="2:4" x14ac:dyDescent="0.35">
      <c r="B323">
        <v>6</v>
      </c>
      <c r="D323">
        <v>40</v>
      </c>
    </row>
    <row r="324" spans="2:4" x14ac:dyDescent="0.35">
      <c r="B324">
        <v>6</v>
      </c>
      <c r="D324">
        <v>41.439859481565726</v>
      </c>
    </row>
    <row r="325" spans="2:4" x14ac:dyDescent="0.35">
      <c r="B325">
        <v>6</v>
      </c>
      <c r="D325">
        <v>44.860565742131371</v>
      </c>
    </row>
    <row r="326" spans="2:4" x14ac:dyDescent="0.35">
      <c r="B326">
        <v>6</v>
      </c>
    </row>
    <row r="327" spans="2:4" x14ac:dyDescent="0.35">
      <c r="B327">
        <v>6</v>
      </c>
    </row>
    <row r="328" spans="2:4" x14ac:dyDescent="0.35">
      <c r="B328">
        <v>6</v>
      </c>
    </row>
    <row r="329" spans="2:4" x14ac:dyDescent="0.35">
      <c r="B329">
        <v>6</v>
      </c>
    </row>
    <row r="330" spans="2:4" x14ac:dyDescent="0.35">
      <c r="B330">
        <v>6</v>
      </c>
    </row>
    <row r="331" spans="2:4" x14ac:dyDescent="0.35">
      <c r="B331">
        <v>6</v>
      </c>
    </row>
    <row r="332" spans="2:4" x14ac:dyDescent="0.35">
      <c r="B332">
        <v>6</v>
      </c>
    </row>
    <row r="333" spans="2:4" x14ac:dyDescent="0.35">
      <c r="B333">
        <v>6.0344827586206922</v>
      </c>
    </row>
    <row r="334" spans="2:4" x14ac:dyDescent="0.35">
      <c r="B334">
        <v>6.0344827586206922</v>
      </c>
    </row>
    <row r="335" spans="2:4" x14ac:dyDescent="0.35">
      <c r="B335">
        <v>6.25</v>
      </c>
    </row>
    <row r="336" spans="2:4" x14ac:dyDescent="0.35">
      <c r="B336">
        <v>6.2857142857142856</v>
      </c>
    </row>
    <row r="337" spans="2:2" x14ac:dyDescent="0.35">
      <c r="B337">
        <v>6.3900775575645783</v>
      </c>
    </row>
    <row r="338" spans="2:2" x14ac:dyDescent="0.35">
      <c r="B338">
        <v>6.5</v>
      </c>
    </row>
    <row r="339" spans="2:2" x14ac:dyDescent="0.35">
      <c r="B339">
        <v>6.5</v>
      </c>
    </row>
    <row r="340" spans="2:2" x14ac:dyDescent="0.35">
      <c r="B340">
        <v>6.5</v>
      </c>
    </row>
    <row r="341" spans="2:2" x14ac:dyDescent="0.35">
      <c r="B341">
        <v>6.5</v>
      </c>
    </row>
    <row r="342" spans="2:2" x14ac:dyDescent="0.35">
      <c r="B342">
        <v>6.6666666666666723</v>
      </c>
    </row>
    <row r="343" spans="2:2" x14ac:dyDescent="0.35">
      <c r="B343">
        <v>6.6666666666666723</v>
      </c>
    </row>
    <row r="344" spans="2:2" x14ac:dyDescent="0.35">
      <c r="B344">
        <v>6.7796610169491425</v>
      </c>
    </row>
    <row r="345" spans="2:2" x14ac:dyDescent="0.35">
      <c r="B345">
        <v>6.7796610169491425</v>
      </c>
    </row>
    <row r="346" spans="2:2" x14ac:dyDescent="0.35">
      <c r="B346">
        <v>6.9364161849711143</v>
      </c>
    </row>
    <row r="347" spans="2:2" x14ac:dyDescent="0.35">
      <c r="B347">
        <v>6.9930069930069916</v>
      </c>
    </row>
    <row r="348" spans="2:2" x14ac:dyDescent="0.35">
      <c r="B348">
        <v>7</v>
      </c>
    </row>
    <row r="349" spans="2:2" x14ac:dyDescent="0.35">
      <c r="B349">
        <v>7</v>
      </c>
    </row>
    <row r="350" spans="2:2" x14ac:dyDescent="0.35">
      <c r="B350">
        <v>7</v>
      </c>
    </row>
    <row r="351" spans="2:2" x14ac:dyDescent="0.35">
      <c r="B351">
        <v>7</v>
      </c>
    </row>
    <row r="352" spans="2:2" x14ac:dyDescent="0.35">
      <c r="B352">
        <v>7</v>
      </c>
    </row>
    <row r="353" spans="2:2" x14ac:dyDescent="0.35">
      <c r="B353">
        <v>7</v>
      </c>
    </row>
    <row r="354" spans="2:2" x14ac:dyDescent="0.35">
      <c r="B354">
        <v>7.0905587668593641</v>
      </c>
    </row>
    <row r="355" spans="2:2" x14ac:dyDescent="0.35">
      <c r="B355">
        <v>7.46</v>
      </c>
    </row>
    <row r="356" spans="2:2" x14ac:dyDescent="0.35">
      <c r="B356">
        <v>7.5</v>
      </c>
    </row>
    <row r="357" spans="2:2" x14ac:dyDescent="0.35">
      <c r="B357">
        <v>7.5</v>
      </c>
    </row>
    <row r="358" spans="2:2" x14ac:dyDescent="0.35">
      <c r="B358">
        <v>7.5</v>
      </c>
    </row>
    <row r="359" spans="2:2" x14ac:dyDescent="0.35">
      <c r="B359">
        <v>7.5</v>
      </c>
    </row>
    <row r="360" spans="2:2" x14ac:dyDescent="0.35">
      <c r="B360">
        <v>7.5</v>
      </c>
    </row>
    <row r="361" spans="2:2" x14ac:dyDescent="0.35">
      <c r="B361">
        <v>7.5</v>
      </c>
    </row>
    <row r="362" spans="2:2" x14ac:dyDescent="0.35">
      <c r="B362">
        <v>7.5</v>
      </c>
    </row>
    <row r="363" spans="2:2" x14ac:dyDescent="0.35">
      <c r="B363">
        <v>7.5</v>
      </c>
    </row>
    <row r="364" spans="2:2" x14ac:dyDescent="0.35">
      <c r="B364">
        <v>7.6149425287356349</v>
      </c>
    </row>
    <row r="365" spans="2:2" x14ac:dyDescent="0.35">
      <c r="B365">
        <v>7.6149425287356349</v>
      </c>
    </row>
    <row r="366" spans="2:2" x14ac:dyDescent="0.35">
      <c r="B366">
        <v>7.6149425287356349</v>
      </c>
    </row>
    <row r="367" spans="2:2" x14ac:dyDescent="0.35">
      <c r="B367">
        <v>7.6923076923077041</v>
      </c>
    </row>
    <row r="368" spans="2:2" x14ac:dyDescent="0.35">
      <c r="B368">
        <v>7.7228327228327318</v>
      </c>
    </row>
    <row r="369" spans="2:2" x14ac:dyDescent="0.35">
      <c r="B369">
        <v>7.7586206896551762</v>
      </c>
    </row>
    <row r="370" spans="2:2" x14ac:dyDescent="0.35">
      <c r="B370">
        <v>8</v>
      </c>
    </row>
    <row r="371" spans="2:2" x14ac:dyDescent="0.35">
      <c r="B371">
        <v>8</v>
      </c>
    </row>
    <row r="372" spans="2:2" x14ac:dyDescent="0.35">
      <c r="B372">
        <v>8</v>
      </c>
    </row>
    <row r="373" spans="2:2" x14ac:dyDescent="0.35">
      <c r="B373">
        <v>8</v>
      </c>
    </row>
    <row r="374" spans="2:2" x14ac:dyDescent="0.35">
      <c r="B374">
        <v>8</v>
      </c>
    </row>
    <row r="375" spans="2:2" x14ac:dyDescent="0.35">
      <c r="B375">
        <v>8</v>
      </c>
    </row>
    <row r="376" spans="2:2" x14ac:dyDescent="0.35">
      <c r="B376">
        <v>8</v>
      </c>
    </row>
    <row r="377" spans="2:2" x14ac:dyDescent="0.35">
      <c r="B377">
        <v>8</v>
      </c>
    </row>
    <row r="378" spans="2:2" x14ac:dyDescent="0.35">
      <c r="B378">
        <v>8.0729166666666696</v>
      </c>
    </row>
    <row r="379" spans="2:2" x14ac:dyDescent="0.35">
      <c r="B379">
        <v>8.5</v>
      </c>
    </row>
    <row r="380" spans="2:2" x14ac:dyDescent="0.35">
      <c r="B380">
        <v>8.5</v>
      </c>
    </row>
    <row r="381" spans="2:2" x14ac:dyDescent="0.35">
      <c r="B381">
        <v>8.5</v>
      </c>
    </row>
    <row r="382" spans="2:2" x14ac:dyDescent="0.35">
      <c r="B382">
        <v>8.5</v>
      </c>
    </row>
    <row r="383" spans="2:2" x14ac:dyDescent="0.35">
      <c r="B383">
        <v>8.5</v>
      </c>
    </row>
    <row r="384" spans="2:2" x14ac:dyDescent="0.35">
      <c r="B384">
        <v>8.5</v>
      </c>
    </row>
    <row r="385" spans="2:2" x14ac:dyDescent="0.35">
      <c r="B385">
        <v>8.5923617631598557</v>
      </c>
    </row>
    <row r="386" spans="2:2" x14ac:dyDescent="0.35">
      <c r="B386">
        <v>8.6206896551724146</v>
      </c>
    </row>
    <row r="387" spans="2:2" x14ac:dyDescent="0.35">
      <c r="B387">
        <v>8.6666666666666661</v>
      </c>
    </row>
    <row r="388" spans="2:2" x14ac:dyDescent="0.35">
      <c r="B388">
        <v>8.7660524846454564</v>
      </c>
    </row>
    <row r="389" spans="2:2" x14ac:dyDescent="0.35">
      <c r="B389">
        <v>9</v>
      </c>
    </row>
    <row r="390" spans="2:2" x14ac:dyDescent="0.35">
      <c r="B390">
        <v>9</v>
      </c>
    </row>
    <row r="391" spans="2:2" x14ac:dyDescent="0.35">
      <c r="B391">
        <v>9</v>
      </c>
    </row>
    <row r="392" spans="2:2" x14ac:dyDescent="0.35">
      <c r="B392">
        <v>9</v>
      </c>
    </row>
    <row r="393" spans="2:2" x14ac:dyDescent="0.35">
      <c r="B393">
        <v>9</v>
      </c>
    </row>
    <row r="394" spans="2:2" x14ac:dyDescent="0.35">
      <c r="B394">
        <v>9</v>
      </c>
    </row>
    <row r="395" spans="2:2" x14ac:dyDescent="0.35">
      <c r="B395">
        <v>9</v>
      </c>
    </row>
    <row r="396" spans="2:2" x14ac:dyDescent="0.35">
      <c r="B396">
        <v>9.0083306327087644</v>
      </c>
    </row>
    <row r="397" spans="2:2" x14ac:dyDescent="0.35">
      <c r="B397">
        <v>9.2383107088989576</v>
      </c>
    </row>
    <row r="398" spans="2:2" x14ac:dyDescent="0.35">
      <c r="B398">
        <v>9.3220338983050812</v>
      </c>
    </row>
    <row r="399" spans="2:2" x14ac:dyDescent="0.35">
      <c r="B399">
        <v>9.3967935270765945</v>
      </c>
    </row>
    <row r="400" spans="2:2" x14ac:dyDescent="0.35">
      <c r="B400">
        <v>9.4827586206896601</v>
      </c>
    </row>
    <row r="401" spans="2:2" x14ac:dyDescent="0.35">
      <c r="B401">
        <v>9.5</v>
      </c>
    </row>
    <row r="402" spans="2:2" x14ac:dyDescent="0.35">
      <c r="B402">
        <v>9.5</v>
      </c>
    </row>
    <row r="403" spans="2:2" x14ac:dyDescent="0.35">
      <c r="B403">
        <v>9.5</v>
      </c>
    </row>
    <row r="404" spans="2:2" x14ac:dyDescent="0.35">
      <c r="B404">
        <v>9.5</v>
      </c>
    </row>
    <row r="405" spans="2:2" x14ac:dyDescent="0.35">
      <c r="B405">
        <v>9.5</v>
      </c>
    </row>
    <row r="406" spans="2:2" x14ac:dyDescent="0.35">
      <c r="B406">
        <v>9.5</v>
      </c>
    </row>
    <row r="407" spans="2:2" x14ac:dyDescent="0.35">
      <c r="B407">
        <v>9.5</v>
      </c>
    </row>
    <row r="408" spans="2:2" x14ac:dyDescent="0.35">
      <c r="B408">
        <v>9.5</v>
      </c>
    </row>
    <row r="409" spans="2:2" x14ac:dyDescent="0.35">
      <c r="B409">
        <v>9.5</v>
      </c>
    </row>
    <row r="410" spans="2:2" x14ac:dyDescent="0.35">
      <c r="B410">
        <v>9.59</v>
      </c>
    </row>
    <row r="411" spans="2:2" x14ac:dyDescent="0.35">
      <c r="B411">
        <v>9.6199999999999992</v>
      </c>
    </row>
    <row r="412" spans="2:2" x14ac:dyDescent="0.35">
      <c r="B412">
        <v>9.790209790209639</v>
      </c>
    </row>
    <row r="413" spans="2:2" x14ac:dyDescent="0.35">
      <c r="B413">
        <v>9.9999999999999929</v>
      </c>
    </row>
    <row r="414" spans="2:2" x14ac:dyDescent="0.35">
      <c r="B414">
        <v>9.9999999999999929</v>
      </c>
    </row>
    <row r="415" spans="2:2" x14ac:dyDescent="0.35">
      <c r="B415">
        <v>10</v>
      </c>
    </row>
    <row r="416" spans="2:2" x14ac:dyDescent="0.35">
      <c r="B416">
        <v>10</v>
      </c>
    </row>
    <row r="417" spans="2:2" x14ac:dyDescent="0.35">
      <c r="B417">
        <v>10</v>
      </c>
    </row>
    <row r="418" spans="2:2" x14ac:dyDescent="0.35">
      <c r="B418">
        <v>10</v>
      </c>
    </row>
    <row r="419" spans="2:2" x14ac:dyDescent="0.35">
      <c r="B419">
        <v>10</v>
      </c>
    </row>
    <row r="420" spans="2:2" x14ac:dyDescent="0.35">
      <c r="B420">
        <v>10</v>
      </c>
    </row>
    <row r="421" spans="2:2" x14ac:dyDescent="0.35">
      <c r="B421">
        <v>10</v>
      </c>
    </row>
    <row r="422" spans="2:2" x14ac:dyDescent="0.35">
      <c r="B422">
        <v>10</v>
      </c>
    </row>
    <row r="423" spans="2:2" x14ac:dyDescent="0.35">
      <c r="B423">
        <v>10</v>
      </c>
    </row>
    <row r="424" spans="2:2" x14ac:dyDescent="0.35">
      <c r="B424">
        <v>10.169491525423723</v>
      </c>
    </row>
    <row r="425" spans="2:2" x14ac:dyDescent="0.35">
      <c r="B425">
        <v>10.428571428571429</v>
      </c>
    </row>
    <row r="426" spans="2:2" x14ac:dyDescent="0.35">
      <c r="B426">
        <v>10.436432637571173</v>
      </c>
    </row>
    <row r="427" spans="2:2" x14ac:dyDescent="0.35">
      <c r="B427">
        <v>10.46</v>
      </c>
    </row>
    <row r="428" spans="2:2" x14ac:dyDescent="0.35">
      <c r="B428">
        <v>10.5</v>
      </c>
    </row>
    <row r="429" spans="2:2" x14ac:dyDescent="0.35">
      <c r="B429">
        <v>10.5</v>
      </c>
    </row>
    <row r="430" spans="2:2" x14ac:dyDescent="0.35">
      <c r="B430">
        <v>10.5</v>
      </c>
    </row>
    <row r="431" spans="2:2" x14ac:dyDescent="0.35">
      <c r="B431">
        <v>10.5</v>
      </c>
    </row>
    <row r="432" spans="2:2" x14ac:dyDescent="0.35">
      <c r="B432">
        <v>10.5</v>
      </c>
    </row>
    <row r="433" spans="2:2" x14ac:dyDescent="0.35">
      <c r="B433">
        <v>10.666666666666666</v>
      </c>
    </row>
    <row r="434" spans="2:2" x14ac:dyDescent="0.35">
      <c r="B434">
        <v>10.666666666666666</v>
      </c>
    </row>
    <row r="435" spans="2:2" x14ac:dyDescent="0.35">
      <c r="B435">
        <v>10.77119514428847</v>
      </c>
    </row>
    <row r="436" spans="2:2" x14ac:dyDescent="0.35">
      <c r="B436">
        <v>10.833333333333332</v>
      </c>
    </row>
    <row r="437" spans="2:2" x14ac:dyDescent="0.35">
      <c r="B437">
        <v>10.879629629629624</v>
      </c>
    </row>
    <row r="438" spans="2:2" x14ac:dyDescent="0.35">
      <c r="B438">
        <v>11</v>
      </c>
    </row>
    <row r="439" spans="2:2" x14ac:dyDescent="0.35">
      <c r="B439">
        <v>11</v>
      </c>
    </row>
    <row r="440" spans="2:2" x14ac:dyDescent="0.35">
      <c r="B440">
        <v>11</v>
      </c>
    </row>
    <row r="441" spans="2:2" x14ac:dyDescent="0.35">
      <c r="B441">
        <v>11</v>
      </c>
    </row>
    <row r="442" spans="2:2" x14ac:dyDescent="0.35">
      <c r="B442">
        <v>11</v>
      </c>
    </row>
    <row r="443" spans="2:2" x14ac:dyDescent="0.35">
      <c r="B443">
        <v>11</v>
      </c>
    </row>
    <row r="444" spans="2:2" x14ac:dyDescent="0.35">
      <c r="B444">
        <v>11.206896551724137</v>
      </c>
    </row>
    <row r="445" spans="2:2" x14ac:dyDescent="0.35">
      <c r="B445">
        <v>11.206896551724144</v>
      </c>
    </row>
    <row r="446" spans="2:2" x14ac:dyDescent="0.35">
      <c r="B446">
        <v>11.226734292972679</v>
      </c>
    </row>
    <row r="447" spans="2:2" x14ac:dyDescent="0.35">
      <c r="B447">
        <v>11.41859885315381</v>
      </c>
    </row>
    <row r="448" spans="2:2" x14ac:dyDescent="0.35">
      <c r="B448">
        <v>11.5</v>
      </c>
    </row>
    <row r="449" spans="2:2" x14ac:dyDescent="0.35">
      <c r="B449">
        <v>11.5</v>
      </c>
    </row>
    <row r="450" spans="2:2" x14ac:dyDescent="0.35">
      <c r="B450">
        <v>11.5</v>
      </c>
    </row>
    <row r="451" spans="2:2" x14ac:dyDescent="0.35">
      <c r="B451">
        <v>11.5</v>
      </c>
    </row>
    <row r="452" spans="2:2" x14ac:dyDescent="0.35">
      <c r="B452">
        <v>11.5</v>
      </c>
    </row>
    <row r="453" spans="2:2" x14ac:dyDescent="0.35">
      <c r="B453">
        <v>11.5</v>
      </c>
    </row>
    <row r="454" spans="2:2" x14ac:dyDescent="0.35">
      <c r="B454">
        <v>11.5</v>
      </c>
    </row>
    <row r="455" spans="2:2" x14ac:dyDescent="0.35">
      <c r="B455">
        <v>11.5</v>
      </c>
    </row>
    <row r="456" spans="2:2" x14ac:dyDescent="0.35">
      <c r="B456">
        <v>11.538461538461489</v>
      </c>
    </row>
    <row r="457" spans="2:2" x14ac:dyDescent="0.35">
      <c r="B457">
        <v>11.63</v>
      </c>
    </row>
    <row r="458" spans="2:2" x14ac:dyDescent="0.35">
      <c r="B458">
        <v>11.66666666666667</v>
      </c>
    </row>
    <row r="459" spans="2:2" x14ac:dyDescent="0.35">
      <c r="B459">
        <v>11.713596474984794</v>
      </c>
    </row>
    <row r="460" spans="2:2" x14ac:dyDescent="0.35">
      <c r="B460">
        <v>12</v>
      </c>
    </row>
    <row r="461" spans="2:2" x14ac:dyDescent="0.35">
      <c r="B461">
        <v>12</v>
      </c>
    </row>
    <row r="462" spans="2:2" x14ac:dyDescent="0.35">
      <c r="B462">
        <v>12</v>
      </c>
    </row>
    <row r="463" spans="2:2" x14ac:dyDescent="0.35">
      <c r="B463">
        <v>12</v>
      </c>
    </row>
    <row r="464" spans="2:2" x14ac:dyDescent="0.35">
      <c r="B464">
        <v>12</v>
      </c>
    </row>
    <row r="465" spans="2:2" x14ac:dyDescent="0.35">
      <c r="B465">
        <v>12</v>
      </c>
    </row>
    <row r="466" spans="2:2" x14ac:dyDescent="0.35">
      <c r="B466">
        <v>12</v>
      </c>
    </row>
    <row r="467" spans="2:2" x14ac:dyDescent="0.35">
      <c r="B467">
        <v>12.049335863377623</v>
      </c>
    </row>
    <row r="468" spans="2:2" x14ac:dyDescent="0.35">
      <c r="B468">
        <v>12.068965517241383</v>
      </c>
    </row>
    <row r="469" spans="2:2" x14ac:dyDescent="0.35">
      <c r="B469">
        <v>12.087912087912095</v>
      </c>
    </row>
    <row r="470" spans="2:2" x14ac:dyDescent="0.35">
      <c r="B470">
        <v>12.125</v>
      </c>
    </row>
    <row r="471" spans="2:2" x14ac:dyDescent="0.35">
      <c r="B471">
        <v>12.125</v>
      </c>
    </row>
    <row r="472" spans="2:2" x14ac:dyDescent="0.35">
      <c r="B472">
        <v>12.168329933007996</v>
      </c>
    </row>
    <row r="473" spans="2:2" x14ac:dyDescent="0.35">
      <c r="B473">
        <v>12.43</v>
      </c>
    </row>
    <row r="474" spans="2:2" x14ac:dyDescent="0.35">
      <c r="B474">
        <v>12.5</v>
      </c>
    </row>
    <row r="475" spans="2:2" x14ac:dyDescent="0.35">
      <c r="B475">
        <v>12.5</v>
      </c>
    </row>
    <row r="476" spans="2:2" x14ac:dyDescent="0.35">
      <c r="B476">
        <v>12.68</v>
      </c>
    </row>
    <row r="477" spans="2:2" x14ac:dyDescent="0.35">
      <c r="B477">
        <v>12.711864406779654</v>
      </c>
    </row>
    <row r="478" spans="2:2" x14ac:dyDescent="0.35">
      <c r="B478">
        <v>12.839690850161981</v>
      </c>
    </row>
    <row r="479" spans="2:2" x14ac:dyDescent="0.35">
      <c r="B479">
        <v>13</v>
      </c>
    </row>
    <row r="480" spans="2:2" x14ac:dyDescent="0.35">
      <c r="B480">
        <v>13</v>
      </c>
    </row>
    <row r="481" spans="2:2" x14ac:dyDescent="0.35">
      <c r="B481">
        <v>13</v>
      </c>
    </row>
    <row r="482" spans="2:2" x14ac:dyDescent="0.35">
      <c r="B482">
        <v>13</v>
      </c>
    </row>
    <row r="483" spans="2:2" x14ac:dyDescent="0.35">
      <c r="B483">
        <v>13</v>
      </c>
    </row>
    <row r="484" spans="2:2" x14ac:dyDescent="0.35">
      <c r="B484">
        <v>13</v>
      </c>
    </row>
    <row r="485" spans="2:2" x14ac:dyDescent="0.35">
      <c r="B485">
        <v>13.112745098039232</v>
      </c>
    </row>
    <row r="486" spans="2:2" x14ac:dyDescent="0.35">
      <c r="B486">
        <v>13.238095238095237</v>
      </c>
    </row>
    <row r="487" spans="2:2" x14ac:dyDescent="0.35">
      <c r="B487">
        <v>13.417696878257399</v>
      </c>
    </row>
    <row r="488" spans="2:2" x14ac:dyDescent="0.35">
      <c r="B488">
        <v>13.5</v>
      </c>
    </row>
    <row r="489" spans="2:2" x14ac:dyDescent="0.35">
      <c r="B489">
        <v>13.5</v>
      </c>
    </row>
    <row r="490" spans="2:2" x14ac:dyDescent="0.35">
      <c r="B490">
        <v>13.5</v>
      </c>
    </row>
    <row r="491" spans="2:2" x14ac:dyDescent="0.35">
      <c r="B491">
        <v>13.5</v>
      </c>
    </row>
    <row r="492" spans="2:2" x14ac:dyDescent="0.35">
      <c r="B492">
        <v>13.5</v>
      </c>
    </row>
    <row r="493" spans="2:2" x14ac:dyDescent="0.35">
      <c r="B493">
        <v>13.5</v>
      </c>
    </row>
    <row r="494" spans="2:2" x14ac:dyDescent="0.35">
      <c r="B494">
        <v>13.5</v>
      </c>
    </row>
    <row r="495" spans="2:2" x14ac:dyDescent="0.35">
      <c r="B495">
        <v>13.5</v>
      </c>
    </row>
    <row r="496" spans="2:2" x14ac:dyDescent="0.35">
      <c r="B496">
        <v>13.5</v>
      </c>
    </row>
    <row r="497" spans="2:2" x14ac:dyDescent="0.35">
      <c r="B497">
        <v>13.5</v>
      </c>
    </row>
    <row r="498" spans="2:2" x14ac:dyDescent="0.35">
      <c r="B498">
        <v>13.675213675213683</v>
      </c>
    </row>
    <row r="499" spans="2:2" x14ac:dyDescent="0.35">
      <c r="B499">
        <v>13.736263736263737</v>
      </c>
    </row>
    <row r="500" spans="2:2" x14ac:dyDescent="0.35">
      <c r="B500">
        <v>13.793103448275859</v>
      </c>
    </row>
    <row r="501" spans="2:2" x14ac:dyDescent="0.35">
      <c r="B501">
        <v>13.9</v>
      </c>
    </row>
    <row r="502" spans="2:2" x14ac:dyDescent="0.35">
      <c r="B502">
        <v>13.942209286008127</v>
      </c>
    </row>
    <row r="503" spans="2:2" x14ac:dyDescent="0.35">
      <c r="B503">
        <v>14</v>
      </c>
    </row>
    <row r="504" spans="2:2" x14ac:dyDescent="0.35">
      <c r="B504">
        <v>14</v>
      </c>
    </row>
    <row r="505" spans="2:2" x14ac:dyDescent="0.35">
      <c r="B505">
        <v>14</v>
      </c>
    </row>
    <row r="506" spans="2:2" x14ac:dyDescent="0.35">
      <c r="B506">
        <v>14</v>
      </c>
    </row>
    <row r="507" spans="2:2" x14ac:dyDescent="0.35">
      <c r="B507">
        <v>14</v>
      </c>
    </row>
    <row r="508" spans="2:2" x14ac:dyDescent="0.35">
      <c r="B508">
        <v>14.001106535140865</v>
      </c>
    </row>
    <row r="509" spans="2:2" x14ac:dyDescent="0.35">
      <c r="B509">
        <v>14.185678173588817</v>
      </c>
    </row>
    <row r="510" spans="2:2" x14ac:dyDescent="0.35">
      <c r="B510">
        <v>14.302868456004292</v>
      </c>
    </row>
    <row r="511" spans="2:2" x14ac:dyDescent="0.35">
      <c r="B511">
        <v>14.335664335664285</v>
      </c>
    </row>
    <row r="512" spans="2:2" x14ac:dyDescent="0.35">
      <c r="B512">
        <v>14.406779661016943</v>
      </c>
    </row>
    <row r="513" spans="2:2" x14ac:dyDescent="0.35">
      <c r="B513">
        <v>14.406779661016943</v>
      </c>
    </row>
    <row r="514" spans="2:2" x14ac:dyDescent="0.35">
      <c r="B514">
        <v>14.476190476190476</v>
      </c>
    </row>
    <row r="515" spans="2:2" x14ac:dyDescent="0.35">
      <c r="B515">
        <v>14.5</v>
      </c>
    </row>
    <row r="516" spans="2:2" x14ac:dyDescent="0.35">
      <c r="B516">
        <v>14.5</v>
      </c>
    </row>
    <row r="517" spans="2:2" x14ac:dyDescent="0.35">
      <c r="B517">
        <v>14.5</v>
      </c>
    </row>
    <row r="518" spans="2:2" x14ac:dyDescent="0.35">
      <c r="B518">
        <v>14.61100569259963</v>
      </c>
    </row>
    <row r="519" spans="2:2" x14ac:dyDescent="0.35">
      <c r="B519">
        <v>14.867485455720752</v>
      </c>
    </row>
    <row r="520" spans="2:2" x14ac:dyDescent="0.35">
      <c r="B520">
        <v>15</v>
      </c>
    </row>
    <row r="521" spans="2:2" x14ac:dyDescent="0.35">
      <c r="B521">
        <v>15</v>
      </c>
    </row>
    <row r="522" spans="2:2" x14ac:dyDescent="0.35">
      <c r="B522">
        <v>15</v>
      </c>
    </row>
    <row r="523" spans="2:2" x14ac:dyDescent="0.35">
      <c r="B523">
        <v>15</v>
      </c>
    </row>
    <row r="524" spans="2:2" x14ac:dyDescent="0.35">
      <c r="B524">
        <v>15</v>
      </c>
    </row>
    <row r="525" spans="2:2" x14ac:dyDescent="0.35">
      <c r="B525">
        <v>15</v>
      </c>
    </row>
    <row r="526" spans="2:2" x14ac:dyDescent="0.35">
      <c r="B526">
        <v>15</v>
      </c>
    </row>
    <row r="527" spans="2:2" x14ac:dyDescent="0.35">
      <c r="B527">
        <v>15.034965034964916</v>
      </c>
    </row>
    <row r="528" spans="2:2" x14ac:dyDescent="0.35">
      <c r="B528">
        <v>15.254237288135583</v>
      </c>
    </row>
    <row r="529" spans="2:2" x14ac:dyDescent="0.35">
      <c r="B529">
        <v>15.285714285714286</v>
      </c>
    </row>
    <row r="530" spans="2:2" x14ac:dyDescent="0.35">
      <c r="B530">
        <v>15.5</v>
      </c>
    </row>
    <row r="531" spans="2:2" x14ac:dyDescent="0.35">
      <c r="B531">
        <v>15.5</v>
      </c>
    </row>
    <row r="532" spans="2:2" x14ac:dyDescent="0.35">
      <c r="B532">
        <v>15.5</v>
      </c>
    </row>
    <row r="533" spans="2:2" x14ac:dyDescent="0.35">
      <c r="B533">
        <v>15.5</v>
      </c>
    </row>
    <row r="534" spans="2:2" x14ac:dyDescent="0.35">
      <c r="B534">
        <v>15.5</v>
      </c>
    </row>
    <row r="535" spans="2:2" x14ac:dyDescent="0.35">
      <c r="B535">
        <v>15.5</v>
      </c>
    </row>
    <row r="536" spans="2:2" x14ac:dyDescent="0.35">
      <c r="B536">
        <v>15.5</v>
      </c>
    </row>
    <row r="537" spans="2:2" x14ac:dyDescent="0.35">
      <c r="B537">
        <v>15.571428571428571</v>
      </c>
    </row>
    <row r="538" spans="2:2" x14ac:dyDescent="0.35">
      <c r="B538">
        <v>15.75</v>
      </c>
    </row>
    <row r="539" spans="2:2" x14ac:dyDescent="0.35">
      <c r="B539">
        <v>15.75</v>
      </c>
    </row>
    <row r="540" spans="2:2" x14ac:dyDescent="0.35">
      <c r="B540">
        <v>15.795747123954262</v>
      </c>
    </row>
    <row r="541" spans="2:2" x14ac:dyDescent="0.35">
      <c r="B541">
        <v>16</v>
      </c>
    </row>
    <row r="542" spans="2:2" x14ac:dyDescent="0.35">
      <c r="B542">
        <v>16</v>
      </c>
    </row>
    <row r="543" spans="2:2" x14ac:dyDescent="0.35">
      <c r="B543">
        <v>16</v>
      </c>
    </row>
    <row r="544" spans="2:2" x14ac:dyDescent="0.35">
      <c r="B544">
        <v>16</v>
      </c>
    </row>
    <row r="545" spans="2:2" x14ac:dyDescent="0.35">
      <c r="B545">
        <v>16</v>
      </c>
    </row>
    <row r="546" spans="2:2" x14ac:dyDescent="0.35">
      <c r="B546">
        <v>16.278819219995697</v>
      </c>
    </row>
    <row r="547" spans="2:2" x14ac:dyDescent="0.35">
      <c r="B547">
        <v>16.333333333333332</v>
      </c>
    </row>
    <row r="548" spans="2:2" x14ac:dyDescent="0.35">
      <c r="B548">
        <v>16.379310344827591</v>
      </c>
    </row>
    <row r="549" spans="2:2" x14ac:dyDescent="0.35">
      <c r="B549">
        <v>16.379310344827591</v>
      </c>
    </row>
    <row r="550" spans="2:2" x14ac:dyDescent="0.35">
      <c r="B550">
        <v>16.433566433566444</v>
      </c>
    </row>
    <row r="551" spans="2:2" x14ac:dyDescent="0.35">
      <c r="B551">
        <v>16.5</v>
      </c>
    </row>
    <row r="552" spans="2:2" x14ac:dyDescent="0.35">
      <c r="B552">
        <v>16.5</v>
      </c>
    </row>
    <row r="553" spans="2:2" x14ac:dyDescent="0.35">
      <c r="B553">
        <v>16.5</v>
      </c>
    </row>
    <row r="554" spans="2:2" x14ac:dyDescent="0.35">
      <c r="B554">
        <v>16.59320388223281</v>
      </c>
    </row>
    <row r="555" spans="2:2" x14ac:dyDescent="0.35">
      <c r="B555">
        <v>17</v>
      </c>
    </row>
    <row r="556" spans="2:2" x14ac:dyDescent="0.35">
      <c r="B556">
        <v>17</v>
      </c>
    </row>
    <row r="557" spans="2:2" x14ac:dyDescent="0.35">
      <c r="B557">
        <v>17</v>
      </c>
    </row>
    <row r="558" spans="2:2" x14ac:dyDescent="0.35">
      <c r="B558">
        <v>17.241379310344829</v>
      </c>
    </row>
    <row r="559" spans="2:2" x14ac:dyDescent="0.35">
      <c r="B559">
        <v>17.510000000000002</v>
      </c>
    </row>
    <row r="560" spans="2:2" x14ac:dyDescent="0.35">
      <c r="B560">
        <v>17.70925053101961</v>
      </c>
    </row>
    <row r="561" spans="2:2" x14ac:dyDescent="0.35">
      <c r="B561">
        <v>17.92717086834735</v>
      </c>
    </row>
    <row r="562" spans="2:2" x14ac:dyDescent="0.35">
      <c r="B562">
        <v>18</v>
      </c>
    </row>
    <row r="563" spans="2:2" x14ac:dyDescent="0.35">
      <c r="B563">
        <v>18</v>
      </c>
    </row>
    <row r="564" spans="2:2" x14ac:dyDescent="0.35">
      <c r="B564">
        <v>18</v>
      </c>
    </row>
    <row r="565" spans="2:2" x14ac:dyDescent="0.35">
      <c r="B565">
        <v>18</v>
      </c>
    </row>
    <row r="566" spans="2:2" x14ac:dyDescent="0.35">
      <c r="B566">
        <v>18</v>
      </c>
    </row>
    <row r="567" spans="2:2" x14ac:dyDescent="0.35">
      <c r="B567">
        <v>18</v>
      </c>
    </row>
    <row r="568" spans="2:2" x14ac:dyDescent="0.35">
      <c r="B568">
        <v>18.103448275862075</v>
      </c>
    </row>
    <row r="569" spans="2:2" x14ac:dyDescent="0.35">
      <c r="B569">
        <v>18.428571428571427</v>
      </c>
    </row>
    <row r="570" spans="2:2" x14ac:dyDescent="0.35">
      <c r="B570">
        <v>18.449270833333223</v>
      </c>
    </row>
    <row r="571" spans="2:2" x14ac:dyDescent="0.35">
      <c r="B571">
        <v>18.449270833333223</v>
      </c>
    </row>
    <row r="572" spans="2:2" x14ac:dyDescent="0.35">
      <c r="B572">
        <v>18.5</v>
      </c>
    </row>
    <row r="573" spans="2:2" x14ac:dyDescent="0.35">
      <c r="B573">
        <v>18.5</v>
      </c>
    </row>
    <row r="574" spans="2:2" x14ac:dyDescent="0.35">
      <c r="B574">
        <v>18.681318681318682</v>
      </c>
    </row>
    <row r="575" spans="2:2" x14ac:dyDescent="0.35">
      <c r="B575">
        <v>18.823133622349022</v>
      </c>
    </row>
    <row r="576" spans="2:2" x14ac:dyDescent="0.35">
      <c r="B576">
        <v>19</v>
      </c>
    </row>
    <row r="577" spans="2:2" x14ac:dyDescent="0.35">
      <c r="B577">
        <v>19</v>
      </c>
    </row>
    <row r="578" spans="2:2" x14ac:dyDescent="0.35">
      <c r="B578">
        <v>19</v>
      </c>
    </row>
    <row r="579" spans="2:2" x14ac:dyDescent="0.35">
      <c r="B579">
        <v>19</v>
      </c>
    </row>
    <row r="580" spans="2:2" x14ac:dyDescent="0.35">
      <c r="B580">
        <v>19</v>
      </c>
    </row>
    <row r="581" spans="2:2" x14ac:dyDescent="0.35">
      <c r="B581">
        <v>19</v>
      </c>
    </row>
    <row r="582" spans="2:2" x14ac:dyDescent="0.35">
      <c r="B582">
        <v>19</v>
      </c>
    </row>
    <row r="583" spans="2:2" x14ac:dyDescent="0.35">
      <c r="B583">
        <v>19</v>
      </c>
    </row>
    <row r="584" spans="2:2" x14ac:dyDescent="0.35">
      <c r="B584">
        <v>19</v>
      </c>
    </row>
    <row r="585" spans="2:2" x14ac:dyDescent="0.35">
      <c r="B585">
        <v>19.075955813074678</v>
      </c>
    </row>
    <row r="586" spans="2:2" x14ac:dyDescent="0.35">
      <c r="B586">
        <v>19.288856110794619</v>
      </c>
    </row>
    <row r="587" spans="2:2" x14ac:dyDescent="0.35">
      <c r="B587">
        <v>19.5</v>
      </c>
    </row>
    <row r="588" spans="2:2" x14ac:dyDescent="0.35">
      <c r="B588">
        <v>19.539537011147029</v>
      </c>
    </row>
    <row r="589" spans="2:2" x14ac:dyDescent="0.35">
      <c r="B589">
        <v>19.590085167289484</v>
      </c>
    </row>
    <row r="590" spans="2:2" x14ac:dyDescent="0.35">
      <c r="B590">
        <v>19.930069930069887</v>
      </c>
    </row>
    <row r="591" spans="2:2" x14ac:dyDescent="0.35">
      <c r="B591">
        <v>20</v>
      </c>
    </row>
    <row r="592" spans="2:2" x14ac:dyDescent="0.35">
      <c r="B592">
        <v>20</v>
      </c>
    </row>
    <row r="593" spans="2:2" x14ac:dyDescent="0.35">
      <c r="B593">
        <v>20.421245421245423</v>
      </c>
    </row>
    <row r="594" spans="2:2" x14ac:dyDescent="0.35">
      <c r="B594">
        <v>20.629370629370516</v>
      </c>
    </row>
    <row r="595" spans="2:2" x14ac:dyDescent="0.35">
      <c r="B595">
        <v>20.815959898517786</v>
      </c>
    </row>
    <row r="596" spans="2:2" x14ac:dyDescent="0.35">
      <c r="B596">
        <v>20.97902097902082</v>
      </c>
    </row>
    <row r="597" spans="2:2" x14ac:dyDescent="0.35">
      <c r="B597">
        <v>21</v>
      </c>
    </row>
    <row r="598" spans="2:2" x14ac:dyDescent="0.35">
      <c r="B598">
        <v>21</v>
      </c>
    </row>
    <row r="599" spans="2:2" x14ac:dyDescent="0.35">
      <c r="B599">
        <v>21.247418507559086</v>
      </c>
    </row>
    <row r="600" spans="2:2" x14ac:dyDescent="0.35">
      <c r="B600">
        <v>21.333333333333332</v>
      </c>
    </row>
    <row r="601" spans="2:2" x14ac:dyDescent="0.35">
      <c r="B601">
        <v>21.382163510960456</v>
      </c>
    </row>
    <row r="602" spans="2:2" x14ac:dyDescent="0.35">
      <c r="B602">
        <v>21.428571428571427</v>
      </c>
    </row>
    <row r="603" spans="2:2" x14ac:dyDescent="0.35">
      <c r="B603">
        <v>21.5</v>
      </c>
    </row>
    <row r="604" spans="2:2" x14ac:dyDescent="0.35">
      <c r="B604">
        <v>21.5</v>
      </c>
    </row>
    <row r="605" spans="2:2" x14ac:dyDescent="0.35">
      <c r="B605">
        <v>21.5</v>
      </c>
    </row>
    <row r="606" spans="2:2" x14ac:dyDescent="0.35">
      <c r="B606">
        <v>21.542928490655981</v>
      </c>
    </row>
    <row r="607" spans="2:2" x14ac:dyDescent="0.35">
      <c r="B607">
        <v>21.858276855289787</v>
      </c>
    </row>
    <row r="608" spans="2:2" x14ac:dyDescent="0.35">
      <c r="B608">
        <v>22</v>
      </c>
    </row>
    <row r="609" spans="2:2" x14ac:dyDescent="0.35">
      <c r="B609">
        <v>22</v>
      </c>
    </row>
    <row r="610" spans="2:2" x14ac:dyDescent="0.35">
      <c r="B610">
        <v>22.222222222222221</v>
      </c>
    </row>
    <row r="611" spans="2:2" x14ac:dyDescent="0.35">
      <c r="B611">
        <v>22.222222222222221</v>
      </c>
    </row>
    <row r="612" spans="2:2" x14ac:dyDescent="0.35">
      <c r="B612">
        <v>22.5</v>
      </c>
    </row>
    <row r="613" spans="2:2" x14ac:dyDescent="0.35">
      <c r="B613">
        <v>22.5</v>
      </c>
    </row>
    <row r="614" spans="2:2" x14ac:dyDescent="0.35">
      <c r="B614">
        <v>22.5</v>
      </c>
    </row>
    <row r="615" spans="2:2" x14ac:dyDescent="0.35">
      <c r="B615">
        <v>23</v>
      </c>
    </row>
    <row r="616" spans="2:2" x14ac:dyDescent="0.35">
      <c r="B616">
        <v>23</v>
      </c>
    </row>
    <row r="617" spans="2:2" x14ac:dyDescent="0.35">
      <c r="B617">
        <v>23</v>
      </c>
    </row>
    <row r="618" spans="2:2" x14ac:dyDescent="0.35">
      <c r="B618">
        <v>23.07</v>
      </c>
    </row>
    <row r="619" spans="2:2" x14ac:dyDescent="0.35">
      <c r="B619">
        <v>23.177931944687518</v>
      </c>
    </row>
    <row r="620" spans="2:2" x14ac:dyDescent="0.35">
      <c r="B620">
        <v>23.5</v>
      </c>
    </row>
    <row r="621" spans="2:2" x14ac:dyDescent="0.35">
      <c r="B621">
        <v>23.515867564189467</v>
      </c>
    </row>
    <row r="622" spans="2:2" x14ac:dyDescent="0.35">
      <c r="B622">
        <v>23.663171293874736</v>
      </c>
    </row>
    <row r="623" spans="2:2" x14ac:dyDescent="0.35">
      <c r="B623">
        <v>23.7</v>
      </c>
    </row>
    <row r="624" spans="2:2" x14ac:dyDescent="0.35">
      <c r="B624">
        <v>23.708818551964413</v>
      </c>
    </row>
    <row r="625" spans="2:2" x14ac:dyDescent="0.35">
      <c r="B625">
        <v>24</v>
      </c>
    </row>
    <row r="626" spans="2:2" x14ac:dyDescent="0.35">
      <c r="B626">
        <v>24.142857142857142</v>
      </c>
    </row>
    <row r="627" spans="2:2" x14ac:dyDescent="0.35">
      <c r="B627">
        <v>24.5</v>
      </c>
    </row>
    <row r="628" spans="2:2" x14ac:dyDescent="0.35">
      <c r="B628">
        <v>24.5</v>
      </c>
    </row>
    <row r="629" spans="2:2" x14ac:dyDescent="0.35">
      <c r="B629">
        <v>24.597735322430882</v>
      </c>
    </row>
    <row r="630" spans="2:2" x14ac:dyDescent="0.35">
      <c r="B630">
        <v>24.786324786324791</v>
      </c>
    </row>
    <row r="631" spans="2:2" x14ac:dyDescent="0.35">
      <c r="B631">
        <v>24.904761904761905</v>
      </c>
    </row>
    <row r="632" spans="2:2" x14ac:dyDescent="0.35">
      <c r="B632">
        <v>25</v>
      </c>
    </row>
    <row r="633" spans="2:2" x14ac:dyDescent="0.35">
      <c r="B633">
        <v>25</v>
      </c>
    </row>
    <row r="634" spans="2:2" x14ac:dyDescent="0.35">
      <c r="B634">
        <v>25.050467771266607</v>
      </c>
    </row>
    <row r="635" spans="2:2" x14ac:dyDescent="0.35">
      <c r="B635">
        <v>25.5</v>
      </c>
    </row>
    <row r="636" spans="2:2" x14ac:dyDescent="0.35">
      <c r="B636">
        <v>25.5</v>
      </c>
    </row>
    <row r="637" spans="2:2" x14ac:dyDescent="0.35">
      <c r="B637">
        <v>25.5</v>
      </c>
    </row>
    <row r="638" spans="2:2" x14ac:dyDescent="0.35">
      <c r="B638">
        <v>25.605182840098525</v>
      </c>
    </row>
    <row r="639" spans="2:2" x14ac:dyDescent="0.35">
      <c r="B639">
        <v>25.664973741407039</v>
      </c>
    </row>
    <row r="640" spans="2:2" x14ac:dyDescent="0.35">
      <c r="B640">
        <v>25.709028799848607</v>
      </c>
    </row>
    <row r="641" spans="2:2" x14ac:dyDescent="0.35">
      <c r="B641">
        <v>25.771798044780692</v>
      </c>
    </row>
    <row r="642" spans="2:2" x14ac:dyDescent="0.35">
      <c r="B642">
        <v>25.867150571356401</v>
      </c>
    </row>
    <row r="643" spans="2:2" x14ac:dyDescent="0.35">
      <c r="B643">
        <v>26</v>
      </c>
    </row>
    <row r="644" spans="2:2" x14ac:dyDescent="0.35">
      <c r="B644">
        <v>26</v>
      </c>
    </row>
    <row r="645" spans="2:2" x14ac:dyDescent="0.35">
      <c r="B645">
        <v>26</v>
      </c>
    </row>
    <row r="646" spans="2:2" x14ac:dyDescent="0.35">
      <c r="B646">
        <v>26.047619047619047</v>
      </c>
    </row>
    <row r="647" spans="2:2" x14ac:dyDescent="0.35">
      <c r="B647">
        <v>26.074344055210357</v>
      </c>
    </row>
    <row r="648" spans="2:2" x14ac:dyDescent="0.35">
      <c r="B648">
        <v>26.157250095463905</v>
      </c>
    </row>
    <row r="649" spans="2:2" x14ac:dyDescent="0.35">
      <c r="B649">
        <v>26.189521081117203</v>
      </c>
    </row>
    <row r="650" spans="2:2" x14ac:dyDescent="0.35">
      <c r="B650">
        <v>26.4</v>
      </c>
    </row>
    <row r="651" spans="2:2" x14ac:dyDescent="0.35">
      <c r="B651">
        <v>26.714285714285715</v>
      </c>
    </row>
    <row r="652" spans="2:2" x14ac:dyDescent="0.35">
      <c r="B652">
        <v>26.89665642288638</v>
      </c>
    </row>
    <row r="653" spans="2:2" x14ac:dyDescent="0.35">
      <c r="B653">
        <v>26.904761904761905</v>
      </c>
    </row>
    <row r="654" spans="2:2" x14ac:dyDescent="0.35">
      <c r="B654">
        <v>27.004966811615066</v>
      </c>
    </row>
    <row r="655" spans="2:2" x14ac:dyDescent="0.35">
      <c r="B655">
        <v>27.004966811615073</v>
      </c>
    </row>
    <row r="656" spans="2:2" x14ac:dyDescent="0.35">
      <c r="B656">
        <v>27.158480105863831</v>
      </c>
    </row>
    <row r="657" spans="2:2" x14ac:dyDescent="0.35">
      <c r="B657">
        <v>27.5</v>
      </c>
    </row>
    <row r="658" spans="2:2" x14ac:dyDescent="0.35">
      <c r="B658">
        <v>27.80660956307684</v>
      </c>
    </row>
    <row r="659" spans="2:2" x14ac:dyDescent="0.35">
      <c r="B659">
        <v>28</v>
      </c>
    </row>
    <row r="660" spans="2:2" x14ac:dyDescent="0.35">
      <c r="B660">
        <v>28.006997266138072</v>
      </c>
    </row>
    <row r="661" spans="2:2" x14ac:dyDescent="0.35">
      <c r="B661">
        <v>28.192064893798431</v>
      </c>
    </row>
    <row r="662" spans="2:2" x14ac:dyDescent="0.35">
      <c r="B662">
        <v>28.5</v>
      </c>
    </row>
    <row r="663" spans="2:2" x14ac:dyDescent="0.35">
      <c r="B663">
        <v>28.5</v>
      </c>
    </row>
    <row r="664" spans="2:2" x14ac:dyDescent="0.35">
      <c r="B664">
        <v>28.693528693528705</v>
      </c>
    </row>
    <row r="665" spans="2:2" x14ac:dyDescent="0.35">
      <c r="B665">
        <v>28.714285714285715</v>
      </c>
    </row>
    <row r="666" spans="2:2" x14ac:dyDescent="0.35">
      <c r="B666">
        <v>28.790627014206859</v>
      </c>
    </row>
    <row r="667" spans="2:2" x14ac:dyDescent="0.35">
      <c r="B667">
        <v>28.977066931010238</v>
      </c>
    </row>
    <row r="668" spans="2:2" x14ac:dyDescent="0.35">
      <c r="B668">
        <v>29</v>
      </c>
    </row>
    <row r="669" spans="2:2" x14ac:dyDescent="0.35">
      <c r="B669">
        <v>29</v>
      </c>
    </row>
    <row r="670" spans="2:2" x14ac:dyDescent="0.35">
      <c r="B670">
        <v>29</v>
      </c>
    </row>
    <row r="671" spans="2:2" x14ac:dyDescent="0.35">
      <c r="B671">
        <v>29</v>
      </c>
    </row>
    <row r="672" spans="2:2" x14ac:dyDescent="0.35">
      <c r="B672">
        <v>29.094697839811747</v>
      </c>
    </row>
    <row r="673" spans="2:2" x14ac:dyDescent="0.35">
      <c r="B673">
        <v>29.166666666666668</v>
      </c>
    </row>
    <row r="674" spans="2:2" x14ac:dyDescent="0.35">
      <c r="B674">
        <v>29.166666666666668</v>
      </c>
    </row>
    <row r="675" spans="2:2" x14ac:dyDescent="0.35">
      <c r="B675">
        <v>29.808855763110166</v>
      </c>
    </row>
    <row r="676" spans="2:2" x14ac:dyDescent="0.35">
      <c r="B676">
        <v>30</v>
      </c>
    </row>
    <row r="677" spans="2:2" x14ac:dyDescent="0.35">
      <c r="B677">
        <v>30</v>
      </c>
    </row>
    <row r="678" spans="2:2" x14ac:dyDescent="0.35">
      <c r="B678">
        <v>30.108545671252884</v>
      </c>
    </row>
    <row r="679" spans="2:2" x14ac:dyDescent="0.35">
      <c r="B679">
        <v>30.142857142857142</v>
      </c>
    </row>
    <row r="680" spans="2:2" x14ac:dyDescent="0.35">
      <c r="B680">
        <v>30.428571428571427</v>
      </c>
    </row>
    <row r="681" spans="2:2" x14ac:dyDescent="0.35">
      <c r="B681">
        <v>30.5</v>
      </c>
    </row>
    <row r="682" spans="2:2" x14ac:dyDescent="0.35">
      <c r="B682">
        <v>30.5</v>
      </c>
    </row>
    <row r="683" spans="2:2" x14ac:dyDescent="0.35">
      <c r="B683">
        <v>30.5</v>
      </c>
    </row>
    <row r="684" spans="2:2" x14ac:dyDescent="0.35">
      <c r="B684">
        <v>30.890422636114423</v>
      </c>
    </row>
    <row r="685" spans="2:2" x14ac:dyDescent="0.35">
      <c r="B685">
        <v>31</v>
      </c>
    </row>
    <row r="686" spans="2:2" x14ac:dyDescent="0.35">
      <c r="B686">
        <v>31</v>
      </c>
    </row>
    <row r="687" spans="2:2" x14ac:dyDescent="0.35">
      <c r="B687">
        <v>31</v>
      </c>
    </row>
    <row r="688" spans="2:2" x14ac:dyDescent="0.35">
      <c r="B688">
        <v>31.5</v>
      </c>
    </row>
    <row r="689" spans="2:2" x14ac:dyDescent="0.35">
      <c r="B689">
        <v>31.5</v>
      </c>
    </row>
    <row r="690" spans="2:2" x14ac:dyDescent="0.35">
      <c r="B690">
        <v>31.765099297911636</v>
      </c>
    </row>
    <row r="691" spans="2:2" x14ac:dyDescent="0.35">
      <c r="B691">
        <v>32</v>
      </c>
    </row>
    <row r="692" spans="2:2" x14ac:dyDescent="0.35">
      <c r="B692">
        <v>32.022476953999849</v>
      </c>
    </row>
    <row r="693" spans="2:2" x14ac:dyDescent="0.35">
      <c r="B693">
        <v>32.036358993679293</v>
      </c>
    </row>
    <row r="694" spans="2:2" x14ac:dyDescent="0.35">
      <c r="B694">
        <v>32.142857142857146</v>
      </c>
    </row>
    <row r="695" spans="2:2" x14ac:dyDescent="0.35">
      <c r="B695">
        <v>32.5</v>
      </c>
    </row>
    <row r="696" spans="2:2" x14ac:dyDescent="0.35">
      <c r="B696">
        <v>33.026436186175999</v>
      </c>
    </row>
    <row r="697" spans="2:2" x14ac:dyDescent="0.35">
      <c r="B697">
        <v>33.036597428288815</v>
      </c>
    </row>
    <row r="698" spans="2:2" x14ac:dyDescent="0.35">
      <c r="B698">
        <v>33.285714285714285</v>
      </c>
    </row>
    <row r="699" spans="2:2" x14ac:dyDescent="0.35">
      <c r="B699">
        <v>33.529167362970107</v>
      </c>
    </row>
    <row r="700" spans="2:2" x14ac:dyDescent="0.35">
      <c r="B700">
        <v>33.852258852258849</v>
      </c>
    </row>
    <row r="701" spans="2:2" x14ac:dyDescent="0.35">
      <c r="B701">
        <v>34</v>
      </c>
    </row>
    <row r="702" spans="2:2" x14ac:dyDescent="0.35">
      <c r="B702">
        <v>34.553247323133412</v>
      </c>
    </row>
    <row r="703" spans="2:2" x14ac:dyDescent="0.35">
      <c r="B703">
        <v>34.926202706222917</v>
      </c>
    </row>
    <row r="704" spans="2:2" x14ac:dyDescent="0.35">
      <c r="B704">
        <v>35</v>
      </c>
    </row>
    <row r="705" spans="2:2" x14ac:dyDescent="0.35">
      <c r="B705">
        <v>35.012210012210019</v>
      </c>
    </row>
    <row r="706" spans="2:2" x14ac:dyDescent="0.35">
      <c r="B706">
        <v>36</v>
      </c>
    </row>
    <row r="707" spans="2:2" x14ac:dyDescent="0.35">
      <c r="B707">
        <v>36</v>
      </c>
    </row>
    <row r="708" spans="2:2" x14ac:dyDescent="0.35">
      <c r="B708">
        <v>36.5</v>
      </c>
    </row>
    <row r="709" spans="2:2" x14ac:dyDescent="0.35">
      <c r="B709">
        <v>36.61904761904762</v>
      </c>
    </row>
    <row r="710" spans="2:2" x14ac:dyDescent="0.35">
      <c r="B710">
        <v>36.727542887431305</v>
      </c>
    </row>
    <row r="711" spans="2:2" x14ac:dyDescent="0.35">
      <c r="B711">
        <v>36.763295171391448</v>
      </c>
    </row>
    <row r="712" spans="2:2" x14ac:dyDescent="0.35">
      <c r="B712">
        <v>37</v>
      </c>
    </row>
    <row r="713" spans="2:2" x14ac:dyDescent="0.35">
      <c r="B713">
        <v>37.237866672106833</v>
      </c>
    </row>
    <row r="714" spans="2:2" x14ac:dyDescent="0.35">
      <c r="B714">
        <v>37.262116385015538</v>
      </c>
    </row>
    <row r="715" spans="2:2" x14ac:dyDescent="0.35">
      <c r="B715">
        <v>39.5</v>
      </c>
    </row>
    <row r="716" spans="2:2" x14ac:dyDescent="0.35">
      <c r="B716">
        <v>40</v>
      </c>
    </row>
    <row r="717" spans="2:2" x14ac:dyDescent="0.35">
      <c r="B717">
        <v>40</v>
      </c>
    </row>
    <row r="718" spans="2:2" x14ac:dyDescent="0.35">
      <c r="B718">
        <v>41.439859481565726</v>
      </c>
    </row>
    <row r="719" spans="2:2" x14ac:dyDescent="0.35">
      <c r="B719">
        <v>42</v>
      </c>
    </row>
    <row r="720" spans="2:2" x14ac:dyDescent="0.35">
      <c r="B720">
        <v>42.5</v>
      </c>
    </row>
    <row r="721" spans="2:2" x14ac:dyDescent="0.35">
      <c r="B721">
        <v>42.857142857142861</v>
      </c>
    </row>
    <row r="722" spans="2:2" x14ac:dyDescent="0.35">
      <c r="B722">
        <v>44</v>
      </c>
    </row>
    <row r="723" spans="2:2" x14ac:dyDescent="0.35">
      <c r="B723">
        <v>44.5</v>
      </c>
    </row>
    <row r="724" spans="2:2" x14ac:dyDescent="0.35">
      <c r="B724">
        <v>44.860565742131371</v>
      </c>
    </row>
    <row r="725" spans="2:2" x14ac:dyDescent="0.35">
      <c r="B725">
        <v>45.5</v>
      </c>
    </row>
    <row r="726" spans="2:2" x14ac:dyDescent="0.35">
      <c r="B726">
        <v>47</v>
      </c>
    </row>
    <row r="727" spans="2:2" x14ac:dyDescent="0.35">
      <c r="B727">
        <v>47.951034806374416</v>
      </c>
    </row>
    <row r="728" spans="2:2" x14ac:dyDescent="0.35">
      <c r="B728">
        <v>50</v>
      </c>
    </row>
    <row r="729" spans="2:2" x14ac:dyDescent="0.35">
      <c r="B729">
        <v>52</v>
      </c>
    </row>
    <row r="730" spans="2:2" x14ac:dyDescent="0.35">
      <c r="B730">
        <v>55</v>
      </c>
    </row>
    <row r="731" spans="2:2" x14ac:dyDescent="0.35">
      <c r="B731">
        <v>62</v>
      </c>
    </row>
    <row r="732" spans="2:2" x14ac:dyDescent="0.35">
      <c r="B732">
        <v>65.269104965804317</v>
      </c>
    </row>
    <row r="733" spans="2:2" x14ac:dyDescent="0.35">
      <c r="B733">
        <v>65.593220338983045</v>
      </c>
    </row>
    <row r="734" spans="2:2" x14ac:dyDescent="0.35">
      <c r="B734">
        <v>68.715888485400995</v>
      </c>
    </row>
    <row r="735" spans="2:2" x14ac:dyDescent="0.35">
      <c r="B735">
        <v>75.005002000800317</v>
      </c>
    </row>
    <row r="736" spans="2:2" x14ac:dyDescent="0.35">
      <c r="B736">
        <v>88.813559322033896</v>
      </c>
    </row>
    <row r="737" spans="1:2" x14ac:dyDescent="0.35">
      <c r="B737">
        <v>95.928116497140749</v>
      </c>
    </row>
    <row r="738" spans="1:2" x14ac:dyDescent="0.35">
      <c r="B738">
        <v>108.10921836783905</v>
      </c>
    </row>
    <row r="739" spans="1:2" x14ac:dyDescent="0.35">
      <c r="B739">
        <v>112.34064736009474</v>
      </c>
    </row>
    <row r="740" spans="1:2" x14ac:dyDescent="0.35">
      <c r="B740">
        <v>172.79848171152523</v>
      </c>
    </row>
    <row r="741" spans="1:2" x14ac:dyDescent="0.35">
      <c r="B741">
        <v>206.65785508282065</v>
      </c>
    </row>
    <row r="742" spans="1:2" x14ac:dyDescent="0.35">
      <c r="B742">
        <v>210.0024975024975</v>
      </c>
    </row>
    <row r="743" spans="1:2" x14ac:dyDescent="0.35">
      <c r="A743">
        <v>713.63636363636363</v>
      </c>
      <c r="B743">
        <v>713.63636363636363</v>
      </c>
    </row>
  </sheetData>
  <sortState ref="H24:H43">
    <sortCondition ref="H24"/>
  </sortState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2"/>
  <sheetViews>
    <sheetView workbookViewId="0">
      <selection activeCell="I4" sqref="I4:K172"/>
    </sheetView>
  </sheetViews>
  <sheetFormatPr defaultColWidth="8.81640625" defaultRowHeight="14.5" x14ac:dyDescent="0.35"/>
  <cols>
    <col min="9" max="9" width="8.81640625" style="8"/>
  </cols>
  <sheetData>
    <row r="1" spans="1:11" x14ac:dyDescent="0.35">
      <c r="A1" t="s">
        <v>157</v>
      </c>
      <c r="I1" s="8" t="s">
        <v>158</v>
      </c>
    </row>
    <row r="2" spans="1:11" x14ac:dyDescent="0.35">
      <c r="I2" s="8" t="s">
        <v>159</v>
      </c>
      <c r="J2" t="s">
        <v>160</v>
      </c>
      <c r="K2" t="s">
        <v>161</v>
      </c>
    </row>
    <row r="3" spans="1:11" x14ac:dyDescent="0.35">
      <c r="A3" t="s">
        <v>149</v>
      </c>
      <c r="B3" t="s">
        <v>150</v>
      </c>
      <c r="C3" t="s">
        <v>151</v>
      </c>
      <c r="D3" t="s">
        <v>152</v>
      </c>
      <c r="E3" t="s">
        <v>153</v>
      </c>
      <c r="F3" t="s">
        <v>154</v>
      </c>
      <c r="G3" t="s">
        <v>155</v>
      </c>
      <c r="H3" t="s">
        <v>156</v>
      </c>
      <c r="I3" s="8" t="s">
        <v>149</v>
      </c>
      <c r="J3" t="s">
        <v>152</v>
      </c>
      <c r="K3" t="s">
        <v>155</v>
      </c>
    </row>
    <row r="4" spans="1:11" x14ac:dyDescent="0.35">
      <c r="A4">
        <v>47.951034806374416</v>
      </c>
      <c r="B4">
        <v>11.538461538461489</v>
      </c>
      <c r="C4">
        <v>-11.249999999999998</v>
      </c>
      <c r="D4">
        <v>13.5</v>
      </c>
      <c r="E4">
        <v>-13.75</v>
      </c>
      <c r="F4">
        <v>-8.6999999999999993</v>
      </c>
      <c r="G4">
        <v>1.470588235294126</v>
      </c>
      <c r="H4">
        <v>6.9364161849711143</v>
      </c>
      <c r="I4">
        <v>4.3899999999999997</v>
      </c>
      <c r="J4">
        <v>-10.000000000000004</v>
      </c>
      <c r="K4">
        <v>1.470588235294126</v>
      </c>
    </row>
    <row r="5" spans="1:11" x14ac:dyDescent="0.35">
      <c r="A5">
        <v>108.10921836783905</v>
      </c>
      <c r="B5">
        <v>6.9930069930069916</v>
      </c>
      <c r="C5">
        <v>-3.1249999999999982</v>
      </c>
      <c r="D5">
        <v>10.879629629629624</v>
      </c>
      <c r="E5">
        <v>-11.594202898550723</v>
      </c>
      <c r="F5">
        <v>0.5</v>
      </c>
      <c r="G5">
        <v>-13.112745098039239</v>
      </c>
      <c r="H5">
        <v>12.839690850161981</v>
      </c>
      <c r="I5">
        <v>5.36</v>
      </c>
      <c r="J5">
        <v>-10.000000000000004</v>
      </c>
      <c r="K5">
        <v>-13.112745098039239</v>
      </c>
    </row>
    <row r="6" spans="1:11" x14ac:dyDescent="0.35">
      <c r="A6">
        <v>37.262116385015538</v>
      </c>
      <c r="B6">
        <v>9.790209790209639</v>
      </c>
      <c r="C6">
        <v>14.867485455720752</v>
      </c>
      <c r="D6">
        <v>16.433566433566444</v>
      </c>
      <c r="E6">
        <v>17.92717086834735</v>
      </c>
      <c r="F6">
        <v>13.9</v>
      </c>
      <c r="G6">
        <v>-12.5</v>
      </c>
      <c r="H6">
        <v>-26.856561546286763</v>
      </c>
      <c r="I6">
        <v>-5.5714285714285712</v>
      </c>
      <c r="J6">
        <v>-5.298913043478251</v>
      </c>
      <c r="K6">
        <v>-12.5</v>
      </c>
    </row>
    <row r="7" spans="1:11" x14ac:dyDescent="0.35">
      <c r="A7">
        <v>112.34064736009474</v>
      </c>
      <c r="C7">
        <v>5.919540229885059</v>
      </c>
      <c r="D7">
        <v>15.034965034964916</v>
      </c>
      <c r="E7">
        <v>7.6149425287356349</v>
      </c>
      <c r="G7">
        <v>-15.85144927536232</v>
      </c>
      <c r="I7">
        <v>14.476190476190476</v>
      </c>
      <c r="J7">
        <v>-12.681159420289848</v>
      </c>
      <c r="K7">
        <v>-15.85144927536232</v>
      </c>
    </row>
    <row r="8" spans="1:11" x14ac:dyDescent="0.35">
      <c r="A8">
        <v>9.59</v>
      </c>
      <c r="C8">
        <v>-10.000000000000004</v>
      </c>
      <c r="D8">
        <v>19.930069930069887</v>
      </c>
      <c r="E8">
        <v>-10.000000000000004</v>
      </c>
      <c r="G8">
        <v>16.278819219995697</v>
      </c>
      <c r="I8">
        <v>8.6666666666666661</v>
      </c>
      <c r="J8">
        <v>13.736263736263737</v>
      </c>
      <c r="K8">
        <v>16.278819219995697</v>
      </c>
    </row>
    <row r="9" spans="1:11" x14ac:dyDescent="0.35">
      <c r="A9">
        <v>6</v>
      </c>
      <c r="C9">
        <v>-5.298913043478251</v>
      </c>
      <c r="D9">
        <v>-22.7</v>
      </c>
      <c r="E9">
        <v>-12.681159420289848</v>
      </c>
      <c r="G9">
        <v>7.6149425287356349</v>
      </c>
      <c r="I9">
        <v>10.666666666666666</v>
      </c>
      <c r="J9">
        <v>18.681318681318682</v>
      </c>
      <c r="K9">
        <v>7.6149425287356349</v>
      </c>
    </row>
    <row r="10" spans="1:11" x14ac:dyDescent="0.35">
      <c r="A10">
        <v>8</v>
      </c>
      <c r="C10">
        <v>13.736263736263737</v>
      </c>
      <c r="D10">
        <v>-30.1</v>
      </c>
      <c r="E10">
        <v>18.681318681318682</v>
      </c>
      <c r="G10">
        <v>-13.75</v>
      </c>
      <c r="I10">
        <v>-6.2380952380952381</v>
      </c>
      <c r="J10">
        <v>3.4482758620689689</v>
      </c>
      <c r="K10">
        <v>-13.75</v>
      </c>
    </row>
    <row r="11" spans="1:11" x14ac:dyDescent="0.35">
      <c r="A11">
        <v>9</v>
      </c>
      <c r="C11">
        <v>3.4482758620689689</v>
      </c>
      <c r="D11">
        <v>22.222222222222221</v>
      </c>
      <c r="E11">
        <v>5.1724137931034537</v>
      </c>
      <c r="G11">
        <v>-14.764492753623184</v>
      </c>
      <c r="I11">
        <v>18.428571428571427</v>
      </c>
      <c r="J11">
        <v>5.1724137931034537</v>
      </c>
      <c r="K11">
        <v>-14.764492753623184</v>
      </c>
    </row>
    <row r="12" spans="1:11" x14ac:dyDescent="0.35">
      <c r="A12">
        <v>6</v>
      </c>
      <c r="C12">
        <v>13.793103448275859</v>
      </c>
      <c r="D12">
        <v>22.222222222222221</v>
      </c>
      <c r="E12">
        <v>18.103448275862075</v>
      </c>
      <c r="G12">
        <v>12.087912087912095</v>
      </c>
      <c r="I12">
        <v>-6.8095238095238093</v>
      </c>
      <c r="J12">
        <v>13.793103448275859</v>
      </c>
      <c r="K12">
        <v>12.087912087912095</v>
      </c>
    </row>
    <row r="13" spans="1:11" x14ac:dyDescent="0.35">
      <c r="A13">
        <v>7.5</v>
      </c>
      <c r="C13">
        <v>5.1724137931034457</v>
      </c>
      <c r="D13">
        <v>21.428571428571427</v>
      </c>
      <c r="E13">
        <v>9.4827586206896601</v>
      </c>
      <c r="G13">
        <v>6.0344827586206922</v>
      </c>
      <c r="I13">
        <v>16</v>
      </c>
      <c r="J13">
        <v>18.103448275862075</v>
      </c>
      <c r="K13">
        <v>6.0344827586206922</v>
      </c>
    </row>
    <row r="14" spans="1:11" x14ac:dyDescent="0.35">
      <c r="A14">
        <v>9</v>
      </c>
      <c r="C14">
        <v>20.421245421245423</v>
      </c>
      <c r="D14">
        <v>0.63663998768662466</v>
      </c>
      <c r="E14">
        <v>28.693528693528705</v>
      </c>
      <c r="G14">
        <v>17.241379310344829</v>
      </c>
      <c r="I14">
        <v>-11.857142857142858</v>
      </c>
      <c r="J14">
        <v>5.1724137931034457</v>
      </c>
      <c r="K14">
        <v>17.241379310344829</v>
      </c>
    </row>
    <row r="15" spans="1:11" x14ac:dyDescent="0.35">
      <c r="A15">
        <v>9.5</v>
      </c>
      <c r="C15">
        <v>-19.583333333333336</v>
      </c>
      <c r="D15">
        <v>4.6854021382649602</v>
      </c>
      <c r="E15">
        <v>-25.654761904761905</v>
      </c>
      <c r="G15">
        <v>12.068965517241383</v>
      </c>
      <c r="I15">
        <v>13.238095238095237</v>
      </c>
      <c r="J15">
        <v>9.4827586206896601</v>
      </c>
      <c r="K15">
        <v>12.068965517241383</v>
      </c>
    </row>
    <row r="16" spans="1:11" x14ac:dyDescent="0.35">
      <c r="A16">
        <v>-0.38698334142385504</v>
      </c>
      <c r="C16">
        <v>11.206896551724137</v>
      </c>
      <c r="D16">
        <v>-0.39075727258734982</v>
      </c>
      <c r="E16">
        <v>16.379310344827591</v>
      </c>
      <c r="G16">
        <v>35.012210012210019</v>
      </c>
      <c r="I16">
        <v>-3.8571428571428572</v>
      </c>
      <c r="J16">
        <v>20.421245421245423</v>
      </c>
      <c r="K16">
        <v>35.012210012210019</v>
      </c>
    </row>
    <row r="17" spans="1:11" x14ac:dyDescent="0.35">
      <c r="A17">
        <v>1.5627330957483299</v>
      </c>
      <c r="C17">
        <v>5.1724137931034457</v>
      </c>
      <c r="D17">
        <v>1.1635843762209799</v>
      </c>
      <c r="E17">
        <v>8.6206896551724146</v>
      </c>
      <c r="G17">
        <v>-31.726190476190474</v>
      </c>
      <c r="I17">
        <v>-7.8571428571428568</v>
      </c>
      <c r="J17">
        <v>28.693528693528705</v>
      </c>
      <c r="K17">
        <v>-31.726190476190474</v>
      </c>
    </row>
    <row r="18" spans="1:11" x14ac:dyDescent="0.35">
      <c r="A18">
        <v>0.56212334687014986</v>
      </c>
      <c r="C18">
        <v>24.786324786324791</v>
      </c>
      <c r="D18">
        <v>-1.9656705461692403</v>
      </c>
      <c r="E18">
        <v>33.852258852258849</v>
      </c>
      <c r="G18">
        <v>16.379310344827591</v>
      </c>
      <c r="I18">
        <v>6.2857142857142856</v>
      </c>
      <c r="J18">
        <v>-19.583333333333336</v>
      </c>
      <c r="K18">
        <v>16.379310344827591</v>
      </c>
    </row>
    <row r="19" spans="1:11" x14ac:dyDescent="0.35">
      <c r="A19">
        <v>-0.98563242206461976</v>
      </c>
      <c r="C19">
        <v>-26.25</v>
      </c>
      <c r="D19">
        <v>7</v>
      </c>
      <c r="E19">
        <v>-31.25</v>
      </c>
      <c r="G19">
        <v>11.206896551724144</v>
      </c>
      <c r="I19">
        <v>15.285714285714286</v>
      </c>
      <c r="J19">
        <v>-25.654761904761905</v>
      </c>
      <c r="K19">
        <v>11.206896551724144</v>
      </c>
    </row>
    <row r="20" spans="1:11" x14ac:dyDescent="0.35">
      <c r="A20">
        <v>-1.40757272587348</v>
      </c>
      <c r="C20">
        <v>10.169491525423723</v>
      </c>
      <c r="D20">
        <v>-5</v>
      </c>
      <c r="E20">
        <v>15.254237288135583</v>
      </c>
      <c r="G20">
        <v>42.857142857142861</v>
      </c>
      <c r="I20">
        <v>-3.5</v>
      </c>
      <c r="J20">
        <v>11.206896551724137</v>
      </c>
      <c r="K20">
        <v>42.857142857142861</v>
      </c>
    </row>
    <row r="21" spans="1:11" x14ac:dyDescent="0.35">
      <c r="A21">
        <v>5</v>
      </c>
      <c r="C21">
        <v>6.6666666666666723</v>
      </c>
      <c r="D21">
        <v>6.25</v>
      </c>
      <c r="E21">
        <v>9.9999999999999929</v>
      </c>
      <c r="G21">
        <v>-36.25</v>
      </c>
      <c r="I21">
        <v>-6</v>
      </c>
      <c r="J21">
        <v>16.379310344827591</v>
      </c>
      <c r="K21">
        <v>-36.25</v>
      </c>
    </row>
    <row r="22" spans="1:11" x14ac:dyDescent="0.35">
      <c r="A22">
        <v>-7.5000000000000018</v>
      </c>
      <c r="C22">
        <v>-10.334346504559269</v>
      </c>
      <c r="D22">
        <v>27.158480105863831</v>
      </c>
      <c r="E22">
        <v>-5.8257345491388133</v>
      </c>
      <c r="G22">
        <v>14.406779661016943</v>
      </c>
      <c r="I22">
        <v>7.5</v>
      </c>
      <c r="J22">
        <v>5.1724137931034457</v>
      </c>
      <c r="K22">
        <v>14.406779661016943</v>
      </c>
    </row>
    <row r="23" spans="1:11" x14ac:dyDescent="0.35">
      <c r="A23">
        <v>-1.041666666666663</v>
      </c>
      <c r="C23">
        <v>4.523536165327207</v>
      </c>
      <c r="D23">
        <v>11.713596474984794</v>
      </c>
      <c r="E23">
        <v>3.0080367393800187</v>
      </c>
      <c r="G23">
        <v>11.66666666666667</v>
      </c>
      <c r="I23">
        <v>13</v>
      </c>
      <c r="J23">
        <v>8.6206896551724146</v>
      </c>
      <c r="K23">
        <v>11.66666666666667</v>
      </c>
    </row>
    <row r="24" spans="1:11" x14ac:dyDescent="0.35">
      <c r="A24">
        <v>9.2383107088989576</v>
      </c>
      <c r="C24">
        <v>9.3220338983050812</v>
      </c>
      <c r="D24">
        <v>-1.2645452427374579</v>
      </c>
      <c r="E24">
        <v>14.406779661016943</v>
      </c>
      <c r="G24">
        <v>-3.3181357649442837</v>
      </c>
      <c r="I24">
        <v>-5</v>
      </c>
      <c r="J24">
        <v>24.786324786324791</v>
      </c>
      <c r="K24">
        <v>-3.3181357649442837</v>
      </c>
    </row>
    <row r="25" spans="1:11" x14ac:dyDescent="0.35">
      <c r="A25">
        <v>7.6149425287356349</v>
      </c>
      <c r="C25">
        <v>6.6666666666666723</v>
      </c>
      <c r="D25">
        <v>-21.449909285211564</v>
      </c>
      <c r="E25">
        <v>9.9999999999999929</v>
      </c>
      <c r="G25">
        <v>-0.7692307692307665</v>
      </c>
      <c r="I25">
        <v>-11.53846153846154</v>
      </c>
      <c r="J25">
        <v>33.852258852258849</v>
      </c>
      <c r="K25">
        <v>-0.7692307692307665</v>
      </c>
    </row>
    <row r="26" spans="1:11" x14ac:dyDescent="0.35">
      <c r="A26">
        <v>-8.7499999999999964</v>
      </c>
      <c r="C26">
        <v>-11.398176291793318</v>
      </c>
      <c r="D26">
        <v>-2.5143928234729227</v>
      </c>
      <c r="E26">
        <v>-9.01722391084094</v>
      </c>
      <c r="G26">
        <v>12.711864406779654</v>
      </c>
      <c r="I26">
        <v>-15.384615384615387</v>
      </c>
      <c r="J26">
        <v>-26.25</v>
      </c>
      <c r="K26">
        <v>12.711864406779654</v>
      </c>
    </row>
    <row r="27" spans="1:11" x14ac:dyDescent="0.35">
      <c r="A27">
        <v>-2.1286231884057898</v>
      </c>
      <c r="C27">
        <v>3.8461538461538463</v>
      </c>
      <c r="D27">
        <v>-12.542636091192078</v>
      </c>
      <c r="E27">
        <v>2.3076923076923062</v>
      </c>
      <c r="G27">
        <v>10.833333333333332</v>
      </c>
      <c r="I27">
        <v>9.6199999999999992</v>
      </c>
      <c r="J27">
        <v>-31.25</v>
      </c>
      <c r="K27">
        <v>10.833333333333332</v>
      </c>
    </row>
    <row r="28" spans="1:11" x14ac:dyDescent="0.35">
      <c r="A28">
        <v>7.6923076923077041</v>
      </c>
      <c r="C28">
        <v>-2.11</v>
      </c>
      <c r="D28">
        <v>36.763295171391448</v>
      </c>
      <c r="E28">
        <v>5.5</v>
      </c>
      <c r="G28">
        <v>-4.2553191489361737</v>
      </c>
      <c r="I28">
        <v>47.951034806374416</v>
      </c>
      <c r="J28">
        <v>10.169491525423723</v>
      </c>
      <c r="K28">
        <v>-4.2553191489361737</v>
      </c>
    </row>
    <row r="29" spans="1:11" x14ac:dyDescent="0.35">
      <c r="A29">
        <v>3.4482758620689689</v>
      </c>
      <c r="C29">
        <v>2.6</v>
      </c>
      <c r="D29">
        <v>19.075955813074678</v>
      </c>
      <c r="G29">
        <v>0</v>
      </c>
      <c r="I29">
        <v>108.10921836783905</v>
      </c>
      <c r="J29">
        <v>15.254237288135583</v>
      </c>
      <c r="K29">
        <v>0</v>
      </c>
    </row>
    <row r="30" spans="1:11" x14ac:dyDescent="0.35">
      <c r="A30">
        <v>7.7586206896551762</v>
      </c>
      <c r="C30">
        <v>13.5</v>
      </c>
      <c r="D30">
        <v>8.5923617631598557</v>
      </c>
      <c r="G30">
        <v>-6.9135727562441973</v>
      </c>
      <c r="I30">
        <v>37.262116385015538</v>
      </c>
      <c r="J30">
        <v>6.6666666666666723</v>
      </c>
      <c r="K30">
        <v>-6.9135727562441973</v>
      </c>
    </row>
    <row r="31" spans="1:11" x14ac:dyDescent="0.35">
      <c r="A31">
        <v>3.4482758620689689</v>
      </c>
      <c r="D31">
        <v>-3.190705820023608</v>
      </c>
      <c r="G31">
        <v>-0.99595608336082853</v>
      </c>
      <c r="I31">
        <v>112.34064736009474</v>
      </c>
      <c r="J31">
        <v>9.9999999999999929</v>
      </c>
      <c r="K31">
        <v>-0.99595608336082853</v>
      </c>
    </row>
    <row r="32" spans="1:11" x14ac:dyDescent="0.35">
      <c r="A32">
        <v>7.7228327228327318</v>
      </c>
      <c r="D32">
        <v>13.942209286008127</v>
      </c>
      <c r="G32">
        <v>-2</v>
      </c>
      <c r="I32">
        <v>9.59</v>
      </c>
      <c r="J32">
        <v>-10.334346504559269</v>
      </c>
      <c r="K32">
        <v>6.9364161849711143</v>
      </c>
    </row>
    <row r="33" spans="1:11" x14ac:dyDescent="0.35">
      <c r="A33">
        <v>-11.011904761904766</v>
      </c>
      <c r="D33">
        <v>5.5034847198526506</v>
      </c>
      <c r="G33">
        <v>-37</v>
      </c>
      <c r="I33">
        <v>10</v>
      </c>
      <c r="J33">
        <v>-5.8257345491388133</v>
      </c>
      <c r="K33">
        <v>12.839690850161981</v>
      </c>
    </row>
    <row r="34" spans="1:11" x14ac:dyDescent="0.35">
      <c r="A34">
        <v>6.0344827586206922</v>
      </c>
      <c r="D34">
        <v>13.112745098039232</v>
      </c>
      <c r="G34">
        <v>-1.5</v>
      </c>
      <c r="I34">
        <v>5.5</v>
      </c>
      <c r="J34">
        <v>4.523536165327207</v>
      </c>
      <c r="K34">
        <v>-26.856561546286763</v>
      </c>
    </row>
    <row r="35" spans="1:11" x14ac:dyDescent="0.35">
      <c r="A35">
        <v>2.5862068965517304</v>
      </c>
      <c r="D35">
        <v>0.49019607843137553</v>
      </c>
      <c r="G35">
        <v>-21.549078292696809</v>
      </c>
      <c r="I35">
        <v>5</v>
      </c>
      <c r="J35">
        <v>3.0080367393800187</v>
      </c>
      <c r="K35">
        <v>-2</v>
      </c>
    </row>
    <row r="36" spans="1:11" x14ac:dyDescent="0.35">
      <c r="A36">
        <v>13.675213675213683</v>
      </c>
      <c r="D36">
        <v>-60.677966101694928</v>
      </c>
      <c r="G36">
        <v>-1.8977448195665567</v>
      </c>
      <c r="I36">
        <v>18</v>
      </c>
      <c r="J36">
        <v>9.3220338983050812</v>
      </c>
      <c r="K36">
        <v>-37</v>
      </c>
    </row>
    <row r="37" spans="1:11" x14ac:dyDescent="0.35">
      <c r="A37">
        <v>-15.000000000000002</v>
      </c>
      <c r="D37">
        <v>-24.573055028462989</v>
      </c>
      <c r="G37">
        <v>9.0083306327087644</v>
      </c>
      <c r="I37">
        <v>12</v>
      </c>
      <c r="J37">
        <v>14.406779661016943</v>
      </c>
      <c r="K37">
        <v>-1.5</v>
      </c>
    </row>
    <row r="38" spans="1:11" x14ac:dyDescent="0.35">
      <c r="A38">
        <v>6.7796610169491425</v>
      </c>
      <c r="D38">
        <v>-25.042881646655228</v>
      </c>
      <c r="G38">
        <v>28.977066931010238</v>
      </c>
      <c r="I38">
        <v>10</v>
      </c>
      <c r="J38">
        <v>6.6666666666666723</v>
      </c>
      <c r="K38">
        <v>-8.6999999999999993</v>
      </c>
    </row>
    <row r="39" spans="1:11" x14ac:dyDescent="0.35">
      <c r="A39">
        <v>4.9999999999999964</v>
      </c>
      <c r="D39">
        <v>-14.067796610169491</v>
      </c>
      <c r="I39">
        <v>7.5</v>
      </c>
      <c r="J39">
        <v>9.9999999999999929</v>
      </c>
      <c r="K39">
        <v>0.5</v>
      </c>
    </row>
    <row r="40" spans="1:11" x14ac:dyDescent="0.35">
      <c r="A40">
        <v>-7.9533941236068912</v>
      </c>
      <c r="D40">
        <v>-7.3055028462998068</v>
      </c>
      <c r="I40">
        <v>5</v>
      </c>
      <c r="J40">
        <v>-11.398176291793318</v>
      </c>
      <c r="K40">
        <v>13.9</v>
      </c>
    </row>
    <row r="41" spans="1:11" x14ac:dyDescent="0.35">
      <c r="A41">
        <v>3.7772675086107919</v>
      </c>
      <c r="D41">
        <v>-12.435677530017147</v>
      </c>
      <c r="I41">
        <v>3.5</v>
      </c>
      <c r="J41">
        <v>-9.01722391084094</v>
      </c>
      <c r="K41">
        <v>-21.549078292696809</v>
      </c>
    </row>
    <row r="42" spans="1:11" x14ac:dyDescent="0.35">
      <c r="A42">
        <v>6.7796610169491425</v>
      </c>
      <c r="D42">
        <v>65.593220338983045</v>
      </c>
      <c r="I42">
        <v>7</v>
      </c>
      <c r="J42">
        <v>3.8461538461538463</v>
      </c>
      <c r="K42">
        <v>-1.8977448195665567</v>
      </c>
    </row>
    <row r="43" spans="1:11" x14ac:dyDescent="0.35">
      <c r="A43">
        <v>4.1666666666666661</v>
      </c>
      <c r="D43">
        <v>12.049335863377623</v>
      </c>
      <c r="I43">
        <v>4</v>
      </c>
      <c r="J43">
        <v>2.3076923076923062</v>
      </c>
      <c r="K43">
        <v>9.0083306327087644</v>
      </c>
    </row>
    <row r="44" spans="1:11" x14ac:dyDescent="0.35">
      <c r="A44">
        <v>-7.9533941236068912</v>
      </c>
      <c r="D44">
        <v>3.0017152658662063</v>
      </c>
      <c r="I44">
        <v>5.5</v>
      </c>
      <c r="J44">
        <v>-1.2916409005606679</v>
      </c>
      <c r="K44">
        <v>28.977066931010238</v>
      </c>
    </row>
    <row r="45" spans="1:11" x14ac:dyDescent="0.35">
      <c r="A45">
        <v>3.8461538461538463</v>
      </c>
      <c r="D45">
        <v>88.813559322033896</v>
      </c>
      <c r="I45">
        <v>11.5</v>
      </c>
      <c r="J45">
        <v>1.2997882888066701</v>
      </c>
    </row>
    <row r="46" spans="1:11" x14ac:dyDescent="0.35">
      <c r="A46">
        <v>-8.9485021925631454</v>
      </c>
      <c r="D46">
        <v>14.61100569259963</v>
      </c>
      <c r="I46">
        <v>10</v>
      </c>
      <c r="J46">
        <v>7.0905587668593641</v>
      </c>
    </row>
    <row r="47" spans="1:11" x14ac:dyDescent="0.35">
      <c r="A47">
        <v>-8.7082023758402052</v>
      </c>
      <c r="D47">
        <v>3.6020583190394508</v>
      </c>
      <c r="I47">
        <v>7.5</v>
      </c>
      <c r="J47">
        <v>11.41859885315381</v>
      </c>
    </row>
    <row r="48" spans="1:11" x14ac:dyDescent="0.35">
      <c r="A48">
        <v>2.5</v>
      </c>
      <c r="D48">
        <v>-15.932203389830516</v>
      </c>
      <c r="I48">
        <v>5.5</v>
      </c>
      <c r="J48">
        <v>-3.2553407934892706</v>
      </c>
    </row>
    <row r="49" spans="1:10" x14ac:dyDescent="0.35">
      <c r="A49">
        <v>32.5</v>
      </c>
      <c r="D49">
        <v>10.436432637571173</v>
      </c>
      <c r="I49">
        <v>14</v>
      </c>
      <c r="J49">
        <v>5.5</v>
      </c>
    </row>
    <row r="50" spans="1:10" x14ac:dyDescent="0.35">
      <c r="A50">
        <v>0.5</v>
      </c>
      <c r="D50">
        <v>4.4596912521440792</v>
      </c>
      <c r="I50">
        <v>2</v>
      </c>
      <c r="J50">
        <v>-1.7516353886560212</v>
      </c>
    </row>
    <row r="51" spans="1:10" x14ac:dyDescent="0.35">
      <c r="D51">
        <v>-1.2916409005606679</v>
      </c>
      <c r="I51">
        <v>5.5</v>
      </c>
      <c r="J51">
        <v>-2.11</v>
      </c>
    </row>
    <row r="52" spans="1:10" x14ac:dyDescent="0.35">
      <c r="D52">
        <v>1.2997882888066701</v>
      </c>
      <c r="I52">
        <v>23</v>
      </c>
      <c r="J52">
        <v>2.6</v>
      </c>
    </row>
    <row r="53" spans="1:10" x14ac:dyDescent="0.35">
      <c r="D53">
        <v>7.0905587668593641</v>
      </c>
      <c r="I53">
        <v>36.5</v>
      </c>
      <c r="J53">
        <v>13.5</v>
      </c>
    </row>
    <row r="54" spans="1:10" x14ac:dyDescent="0.35">
      <c r="D54">
        <v>11.41859885315381</v>
      </c>
      <c r="I54">
        <v>29</v>
      </c>
      <c r="J54">
        <v>-16.182609420905834</v>
      </c>
    </row>
    <row r="55" spans="1:10" x14ac:dyDescent="0.35">
      <c r="D55">
        <v>-3.2553407934892706</v>
      </c>
      <c r="I55">
        <v>30</v>
      </c>
      <c r="J55">
        <v>23.7</v>
      </c>
    </row>
    <row r="56" spans="1:10" x14ac:dyDescent="0.35">
      <c r="D56">
        <v>-1.7516353886560212</v>
      </c>
      <c r="I56">
        <v>42</v>
      </c>
      <c r="J56">
        <v>-1.2833333333333334</v>
      </c>
    </row>
    <row r="57" spans="1:10" x14ac:dyDescent="0.35">
      <c r="D57">
        <v>-16.182609420905834</v>
      </c>
      <c r="I57">
        <v>22</v>
      </c>
      <c r="J57">
        <v>-0.55000000000000016</v>
      </c>
    </row>
    <row r="58" spans="1:10" x14ac:dyDescent="0.35">
      <c r="D58">
        <v>23.7</v>
      </c>
      <c r="I58">
        <v>7.5</v>
      </c>
      <c r="J58">
        <v>1.7833333333333332</v>
      </c>
    </row>
    <row r="59" spans="1:10" x14ac:dyDescent="0.35">
      <c r="D59">
        <v>-1.2833333333333334</v>
      </c>
      <c r="I59">
        <v>11.5</v>
      </c>
      <c r="J59">
        <v>8.0729166666666696</v>
      </c>
    </row>
    <row r="60" spans="1:10" x14ac:dyDescent="0.35">
      <c r="D60">
        <v>-0.55000000000000016</v>
      </c>
      <c r="I60">
        <v>12</v>
      </c>
      <c r="J60">
        <v>33.036597428288815</v>
      </c>
    </row>
    <row r="61" spans="1:10" x14ac:dyDescent="0.35">
      <c r="D61">
        <v>1.7833333333333332</v>
      </c>
      <c r="I61">
        <v>21.5</v>
      </c>
      <c r="J61">
        <v>-1.5655577299412986</v>
      </c>
    </row>
    <row r="62" spans="1:10" x14ac:dyDescent="0.35">
      <c r="D62">
        <v>8.0729166666666696</v>
      </c>
      <c r="I62">
        <v>18</v>
      </c>
      <c r="J62">
        <v>65.269104965804317</v>
      </c>
    </row>
    <row r="63" spans="1:10" x14ac:dyDescent="0.35">
      <c r="D63">
        <v>33.036597428288815</v>
      </c>
      <c r="I63">
        <v>11.5</v>
      </c>
      <c r="J63">
        <v>8.7660524846454564</v>
      </c>
    </row>
    <row r="64" spans="1:10" x14ac:dyDescent="0.35">
      <c r="D64">
        <v>-1.5655577299412986</v>
      </c>
      <c r="I64">
        <v>13.5</v>
      </c>
      <c r="J64">
        <v>13.417696878257399</v>
      </c>
    </row>
    <row r="65" spans="4:9" x14ac:dyDescent="0.35">
      <c r="D65">
        <v>65.269104965804317</v>
      </c>
      <c r="I65">
        <v>18</v>
      </c>
    </row>
    <row r="66" spans="4:9" x14ac:dyDescent="0.35">
      <c r="D66">
        <v>8.7660524846454564</v>
      </c>
      <c r="I66">
        <v>19.5</v>
      </c>
    </row>
    <row r="67" spans="4:9" x14ac:dyDescent="0.35">
      <c r="D67">
        <v>13.417696878257399</v>
      </c>
      <c r="I67">
        <v>2</v>
      </c>
    </row>
    <row r="68" spans="4:9" x14ac:dyDescent="0.35">
      <c r="I68">
        <v>2</v>
      </c>
    </row>
    <row r="69" spans="4:9" x14ac:dyDescent="0.35">
      <c r="I69">
        <v>-4.5</v>
      </c>
    </row>
    <row r="70" spans="4:9" x14ac:dyDescent="0.35">
      <c r="I70">
        <v>-1.5</v>
      </c>
    </row>
    <row r="71" spans="4:9" x14ac:dyDescent="0.35">
      <c r="I71">
        <v>-4</v>
      </c>
    </row>
    <row r="72" spans="4:9" x14ac:dyDescent="0.35">
      <c r="I72">
        <v>-8</v>
      </c>
    </row>
    <row r="73" spans="4:9" x14ac:dyDescent="0.35">
      <c r="I73">
        <v>-6</v>
      </c>
    </row>
    <row r="74" spans="4:9" x14ac:dyDescent="0.35">
      <c r="I74">
        <v>-5.5</v>
      </c>
    </row>
    <row r="75" spans="4:9" x14ac:dyDescent="0.35">
      <c r="I75">
        <v>-6</v>
      </c>
    </row>
    <row r="76" spans="4:9" x14ac:dyDescent="0.35">
      <c r="I76">
        <v>-7</v>
      </c>
    </row>
    <row r="77" spans="4:9" x14ac:dyDescent="0.35">
      <c r="I77">
        <v>-7</v>
      </c>
    </row>
    <row r="78" spans="4:9" x14ac:dyDescent="0.35">
      <c r="I78">
        <v>-6</v>
      </c>
    </row>
    <row r="79" spans="4:9" x14ac:dyDescent="0.35">
      <c r="I79">
        <v>-4</v>
      </c>
    </row>
    <row r="80" spans="4:9" x14ac:dyDescent="0.35">
      <c r="I80">
        <v>-3.5</v>
      </c>
    </row>
    <row r="81" spans="9:9" x14ac:dyDescent="0.35">
      <c r="I81">
        <v>-1</v>
      </c>
    </row>
    <row r="82" spans="9:9" x14ac:dyDescent="0.35">
      <c r="I82">
        <v>-1.5</v>
      </c>
    </row>
    <row r="83" spans="9:9" x14ac:dyDescent="0.35">
      <c r="I83">
        <v>-5</v>
      </c>
    </row>
    <row r="84" spans="9:9" x14ac:dyDescent="0.35">
      <c r="I84">
        <v>-1.5</v>
      </c>
    </row>
    <row r="85" spans="9:9" x14ac:dyDescent="0.35">
      <c r="I85">
        <v>-5</v>
      </c>
    </row>
    <row r="86" spans="9:9" x14ac:dyDescent="0.35">
      <c r="I86">
        <v>-8</v>
      </c>
    </row>
    <row r="87" spans="9:9" x14ac:dyDescent="0.35">
      <c r="I87">
        <v>-5.5</v>
      </c>
    </row>
    <row r="88" spans="9:9" x14ac:dyDescent="0.35">
      <c r="I88">
        <v>2</v>
      </c>
    </row>
    <row r="89" spans="9:9" x14ac:dyDescent="0.35">
      <c r="I89">
        <v>11</v>
      </c>
    </row>
    <row r="90" spans="9:9" x14ac:dyDescent="0.35">
      <c r="I90">
        <v>15</v>
      </c>
    </row>
    <row r="91" spans="9:9" x14ac:dyDescent="0.35">
      <c r="I91">
        <v>6.5</v>
      </c>
    </row>
    <row r="92" spans="9:9" x14ac:dyDescent="0.35">
      <c r="I92">
        <v>6</v>
      </c>
    </row>
    <row r="93" spans="9:9" x14ac:dyDescent="0.35">
      <c r="I93">
        <v>6</v>
      </c>
    </row>
    <row r="94" spans="9:9" x14ac:dyDescent="0.35">
      <c r="I94">
        <v>6</v>
      </c>
    </row>
    <row r="95" spans="9:9" x14ac:dyDescent="0.35">
      <c r="I95">
        <v>15</v>
      </c>
    </row>
    <row r="96" spans="9:9" x14ac:dyDescent="0.35">
      <c r="I96">
        <v>15</v>
      </c>
    </row>
    <row r="97" spans="9:9" x14ac:dyDescent="0.35">
      <c r="I97">
        <v>14.5</v>
      </c>
    </row>
    <row r="98" spans="9:9" x14ac:dyDescent="0.35">
      <c r="I98">
        <v>13</v>
      </c>
    </row>
    <row r="99" spans="9:9" x14ac:dyDescent="0.35">
      <c r="I99">
        <v>13.5</v>
      </c>
    </row>
    <row r="100" spans="9:9" x14ac:dyDescent="0.35">
      <c r="I100">
        <v>13</v>
      </c>
    </row>
    <row r="101" spans="9:9" x14ac:dyDescent="0.35">
      <c r="I101">
        <v>10</v>
      </c>
    </row>
    <row r="102" spans="9:9" x14ac:dyDescent="0.35">
      <c r="I102">
        <v>18</v>
      </c>
    </row>
    <row r="103" spans="9:9" x14ac:dyDescent="0.35">
      <c r="I103">
        <v>19</v>
      </c>
    </row>
    <row r="104" spans="9:9" x14ac:dyDescent="0.35">
      <c r="I104">
        <v>8</v>
      </c>
    </row>
    <row r="105" spans="9:9" x14ac:dyDescent="0.35">
      <c r="I105">
        <v>11</v>
      </c>
    </row>
    <row r="106" spans="9:9" x14ac:dyDescent="0.35">
      <c r="I106">
        <v>11.5</v>
      </c>
    </row>
    <row r="107" spans="9:9" x14ac:dyDescent="0.35">
      <c r="I107">
        <v>10</v>
      </c>
    </row>
    <row r="108" spans="9:9" x14ac:dyDescent="0.35">
      <c r="I108">
        <v>9.5</v>
      </c>
    </row>
    <row r="109" spans="9:9" x14ac:dyDescent="0.35">
      <c r="I109">
        <v>9</v>
      </c>
    </row>
    <row r="110" spans="9:9" x14ac:dyDescent="0.35">
      <c r="I110">
        <v>12</v>
      </c>
    </row>
    <row r="111" spans="9:9" x14ac:dyDescent="0.35">
      <c r="I111">
        <v>9.5</v>
      </c>
    </row>
    <row r="112" spans="9:9" x14ac:dyDescent="0.35">
      <c r="I112">
        <v>3</v>
      </c>
    </row>
    <row r="113" spans="9:9" x14ac:dyDescent="0.35">
      <c r="I113">
        <v>2.5</v>
      </c>
    </row>
    <row r="114" spans="9:9" x14ac:dyDescent="0.35">
      <c r="I114">
        <v>8</v>
      </c>
    </row>
    <row r="115" spans="9:9" x14ac:dyDescent="0.35">
      <c r="I115">
        <v>10.5</v>
      </c>
    </row>
    <row r="116" spans="9:9" x14ac:dyDescent="0.35">
      <c r="I116">
        <v>19</v>
      </c>
    </row>
    <row r="117" spans="9:9" x14ac:dyDescent="0.35">
      <c r="I117">
        <v>9.5</v>
      </c>
    </row>
    <row r="118" spans="9:9" x14ac:dyDescent="0.35">
      <c r="I118">
        <v>8.5</v>
      </c>
    </row>
    <row r="119" spans="9:9" x14ac:dyDescent="0.35">
      <c r="I119">
        <v>7.5</v>
      </c>
    </row>
    <row r="120" spans="9:9" x14ac:dyDescent="0.35">
      <c r="I120">
        <v>8</v>
      </c>
    </row>
    <row r="121" spans="9:9" x14ac:dyDescent="0.35">
      <c r="I121">
        <v>5.5</v>
      </c>
    </row>
    <row r="122" spans="9:9" x14ac:dyDescent="0.35">
      <c r="I122">
        <v>-2</v>
      </c>
    </row>
    <row r="123" spans="9:9" x14ac:dyDescent="0.35">
      <c r="I123">
        <v>-4.5</v>
      </c>
    </row>
    <row r="124" spans="9:9" x14ac:dyDescent="0.35">
      <c r="I124">
        <v>9.5</v>
      </c>
    </row>
    <row r="125" spans="9:9" x14ac:dyDescent="0.35">
      <c r="I125">
        <v>16</v>
      </c>
    </row>
    <row r="126" spans="9:9" x14ac:dyDescent="0.35">
      <c r="I126">
        <v>12</v>
      </c>
    </row>
    <row r="127" spans="9:9" x14ac:dyDescent="0.35">
      <c r="I127">
        <v>7</v>
      </c>
    </row>
    <row r="128" spans="9:9" x14ac:dyDescent="0.35">
      <c r="I128">
        <v>6</v>
      </c>
    </row>
    <row r="129" spans="9:9" x14ac:dyDescent="0.35">
      <c r="I129">
        <v>8</v>
      </c>
    </row>
    <row r="130" spans="9:9" x14ac:dyDescent="0.35">
      <c r="I130">
        <v>9</v>
      </c>
    </row>
    <row r="131" spans="9:9" x14ac:dyDescent="0.35">
      <c r="I131">
        <v>6</v>
      </c>
    </row>
    <row r="132" spans="9:9" x14ac:dyDescent="0.35">
      <c r="I132">
        <v>7.5</v>
      </c>
    </row>
    <row r="133" spans="9:9" x14ac:dyDescent="0.35">
      <c r="I133">
        <v>9</v>
      </c>
    </row>
    <row r="134" spans="9:9" x14ac:dyDescent="0.35">
      <c r="I134">
        <v>9.5</v>
      </c>
    </row>
    <row r="135" spans="9:9" x14ac:dyDescent="0.35">
      <c r="I135">
        <v>11.538461538461489</v>
      </c>
    </row>
    <row r="136" spans="9:9" x14ac:dyDescent="0.35">
      <c r="I136">
        <v>6.9930069930069916</v>
      </c>
    </row>
    <row r="137" spans="9:9" x14ac:dyDescent="0.35">
      <c r="I137">
        <v>9.790209790209639</v>
      </c>
    </row>
    <row r="138" spans="9:9" x14ac:dyDescent="0.35">
      <c r="I138">
        <v>-0.38698334142385504</v>
      </c>
    </row>
    <row r="139" spans="9:9" x14ac:dyDescent="0.35">
      <c r="I139">
        <v>1.5627330957483299</v>
      </c>
    </row>
    <row r="140" spans="9:9" x14ac:dyDescent="0.35">
      <c r="I140">
        <v>0.56212334687014986</v>
      </c>
    </row>
    <row r="141" spans="9:9" x14ac:dyDescent="0.35">
      <c r="I141">
        <v>-0.98563242206461976</v>
      </c>
    </row>
    <row r="142" spans="9:9" x14ac:dyDescent="0.35">
      <c r="I142">
        <v>-1.40757272587348</v>
      </c>
    </row>
    <row r="143" spans="9:9" x14ac:dyDescent="0.35">
      <c r="I143">
        <v>5</v>
      </c>
    </row>
    <row r="144" spans="9:9" x14ac:dyDescent="0.35">
      <c r="I144">
        <v>-7.5000000000000018</v>
      </c>
    </row>
    <row r="145" spans="9:9" x14ac:dyDescent="0.35">
      <c r="I145">
        <v>-1.041666666666663</v>
      </c>
    </row>
    <row r="146" spans="9:9" x14ac:dyDescent="0.35">
      <c r="I146">
        <v>9.2383107088989576</v>
      </c>
    </row>
    <row r="147" spans="9:9" x14ac:dyDescent="0.35">
      <c r="I147">
        <v>7.6149425287356349</v>
      </c>
    </row>
    <row r="148" spans="9:9" x14ac:dyDescent="0.35">
      <c r="I148">
        <v>-8.7499999999999964</v>
      </c>
    </row>
    <row r="149" spans="9:9" x14ac:dyDescent="0.35">
      <c r="I149">
        <v>-2.1286231884057898</v>
      </c>
    </row>
    <row r="150" spans="9:9" x14ac:dyDescent="0.35">
      <c r="I150">
        <v>7.6923076923077041</v>
      </c>
    </row>
    <row r="151" spans="9:9" x14ac:dyDescent="0.35">
      <c r="I151">
        <v>3.4482758620689689</v>
      </c>
    </row>
    <row r="152" spans="9:9" x14ac:dyDescent="0.35">
      <c r="I152">
        <v>7.7586206896551762</v>
      </c>
    </row>
    <row r="153" spans="9:9" x14ac:dyDescent="0.35">
      <c r="I153">
        <v>3.4482758620689689</v>
      </c>
    </row>
    <row r="154" spans="9:9" x14ac:dyDescent="0.35">
      <c r="I154">
        <v>7.7228327228327318</v>
      </c>
    </row>
    <row r="155" spans="9:9" x14ac:dyDescent="0.35">
      <c r="I155">
        <v>-11.011904761904766</v>
      </c>
    </row>
    <row r="156" spans="9:9" x14ac:dyDescent="0.35">
      <c r="I156">
        <v>6.0344827586206922</v>
      </c>
    </row>
    <row r="157" spans="9:9" x14ac:dyDescent="0.35">
      <c r="I157">
        <v>2.5862068965517304</v>
      </c>
    </row>
    <row r="158" spans="9:9" x14ac:dyDescent="0.35">
      <c r="I158">
        <v>13.675213675213683</v>
      </c>
    </row>
    <row r="159" spans="9:9" x14ac:dyDescent="0.35">
      <c r="I159">
        <v>-15.000000000000002</v>
      </c>
    </row>
    <row r="160" spans="9:9" x14ac:dyDescent="0.35">
      <c r="I160">
        <v>6.7796610169491425</v>
      </c>
    </row>
    <row r="161" spans="9:9" x14ac:dyDescent="0.35">
      <c r="I161">
        <v>4.9999999999999964</v>
      </c>
    </row>
    <row r="162" spans="9:9" x14ac:dyDescent="0.35">
      <c r="I162">
        <v>-7.9533941236068912</v>
      </c>
    </row>
    <row r="163" spans="9:9" x14ac:dyDescent="0.35">
      <c r="I163">
        <v>3.7772675086107919</v>
      </c>
    </row>
    <row r="164" spans="9:9" x14ac:dyDescent="0.35">
      <c r="I164">
        <v>6.7796610169491425</v>
      </c>
    </row>
    <row r="165" spans="9:9" x14ac:dyDescent="0.35">
      <c r="I165">
        <v>4.1666666666666661</v>
      </c>
    </row>
    <row r="166" spans="9:9" x14ac:dyDescent="0.35">
      <c r="I166">
        <v>-7.9533941236068912</v>
      </c>
    </row>
    <row r="167" spans="9:9" x14ac:dyDescent="0.35">
      <c r="I167">
        <v>3.8461538461538463</v>
      </c>
    </row>
    <row r="168" spans="9:9" x14ac:dyDescent="0.35">
      <c r="I168">
        <v>-8.9485021925631454</v>
      </c>
    </row>
    <row r="169" spans="9:9" x14ac:dyDescent="0.35">
      <c r="I169">
        <v>-8.7082023758402052</v>
      </c>
    </row>
    <row r="170" spans="9:9" x14ac:dyDescent="0.35">
      <c r="I170">
        <v>2.5</v>
      </c>
    </row>
    <row r="171" spans="9:9" x14ac:dyDescent="0.35">
      <c r="I171">
        <v>32.5</v>
      </c>
    </row>
    <row r="172" spans="9:9" x14ac:dyDescent="0.35">
      <c r="I172">
        <v>0.5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6"/>
  <sheetViews>
    <sheetView workbookViewId="0">
      <selection activeCell="U4" sqref="U4"/>
    </sheetView>
  </sheetViews>
  <sheetFormatPr defaultColWidth="8.81640625" defaultRowHeight="14.5" x14ac:dyDescent="0.35"/>
  <cols>
    <col min="14" max="14" width="8.81640625" style="8"/>
    <col min="20" max="20" width="8.81640625" style="8"/>
  </cols>
  <sheetData>
    <row r="1" spans="1:22" x14ac:dyDescent="0.35">
      <c r="A1" t="s">
        <v>168</v>
      </c>
      <c r="N1" s="8" t="s">
        <v>169</v>
      </c>
      <c r="T1" s="8" t="s">
        <v>187</v>
      </c>
    </row>
    <row r="2" spans="1:22" x14ac:dyDescent="0.35">
      <c r="A2" t="s">
        <v>13</v>
      </c>
      <c r="B2" t="s">
        <v>165</v>
      </c>
      <c r="C2" t="s">
        <v>163</v>
      </c>
      <c r="D2" t="s">
        <v>78</v>
      </c>
      <c r="E2" t="s">
        <v>19</v>
      </c>
      <c r="F2" t="s">
        <v>79</v>
      </c>
      <c r="G2" t="s">
        <v>111</v>
      </c>
      <c r="H2" t="s">
        <v>80</v>
      </c>
      <c r="I2" t="s">
        <v>28</v>
      </c>
      <c r="J2" t="s">
        <v>164</v>
      </c>
      <c r="K2" t="s">
        <v>167</v>
      </c>
      <c r="L2" t="s">
        <v>97</v>
      </c>
      <c r="M2" t="s">
        <v>109</v>
      </c>
      <c r="N2" s="8" t="s">
        <v>13</v>
      </c>
      <c r="O2" t="s">
        <v>78</v>
      </c>
      <c r="P2" t="s">
        <v>79</v>
      </c>
      <c r="Q2" t="s">
        <v>164</v>
      </c>
      <c r="R2" t="s">
        <v>111</v>
      </c>
      <c r="S2" t="s">
        <v>170</v>
      </c>
      <c r="T2" s="8" t="s">
        <v>188</v>
      </c>
      <c r="U2" t="s">
        <v>13</v>
      </c>
      <c r="V2" t="s">
        <v>111</v>
      </c>
    </row>
    <row r="3" spans="1:22" x14ac:dyDescent="0.35">
      <c r="A3">
        <v>4.3899999999999997</v>
      </c>
      <c r="B3">
        <v>7.0905587668593641</v>
      </c>
      <c r="C3">
        <v>6</v>
      </c>
      <c r="D3">
        <v>-6.2380952380952381</v>
      </c>
      <c r="E3">
        <v>-6.8095238095238093</v>
      </c>
      <c r="F3">
        <v>-5.5714285714285712</v>
      </c>
      <c r="G3">
        <v>4.38</v>
      </c>
      <c r="H3">
        <v>-11.857142857142858</v>
      </c>
      <c r="I3">
        <v>-5</v>
      </c>
      <c r="J3">
        <v>8.6666666666666661</v>
      </c>
      <c r="K3">
        <v>-30.1</v>
      </c>
      <c r="L3">
        <v>9.5</v>
      </c>
      <c r="M3">
        <v>-2.11</v>
      </c>
      <c r="N3" s="8">
        <v>4.3899999999999997</v>
      </c>
      <c r="O3">
        <v>-6.2380952380952381</v>
      </c>
      <c r="P3">
        <v>-5.5714285714285712</v>
      </c>
      <c r="Q3">
        <v>8.6666666666666661</v>
      </c>
      <c r="R3">
        <v>4.38</v>
      </c>
      <c r="S3">
        <v>7.0905587668593641</v>
      </c>
      <c r="T3" s="8">
        <v>-6.2380952380952381</v>
      </c>
      <c r="U3" s="30">
        <v>4.3899999999999997</v>
      </c>
      <c r="V3">
        <v>4.38</v>
      </c>
    </row>
    <row r="4" spans="1:22" x14ac:dyDescent="0.35">
      <c r="A4">
        <v>10.46</v>
      </c>
      <c r="B4">
        <v>6.9364161849711143</v>
      </c>
      <c r="C4">
        <v>0.5</v>
      </c>
      <c r="D4">
        <v>18.428571428571427</v>
      </c>
      <c r="E4">
        <v>16</v>
      </c>
      <c r="F4">
        <v>14.476190476190476</v>
      </c>
      <c r="G4">
        <v>4.5199999999999996</v>
      </c>
      <c r="H4">
        <v>13.238095238095237</v>
      </c>
      <c r="I4">
        <v>-8.75</v>
      </c>
      <c r="J4">
        <v>10.666666666666666</v>
      </c>
      <c r="K4">
        <v>-60.677966101694928</v>
      </c>
      <c r="L4">
        <v>13.5</v>
      </c>
      <c r="M4">
        <v>-8.6999999999999993</v>
      </c>
      <c r="N4" s="8">
        <v>10.46</v>
      </c>
      <c r="O4">
        <v>18.428571428571427</v>
      </c>
      <c r="P4">
        <v>14.476190476190476</v>
      </c>
      <c r="Q4">
        <v>10.666666666666666</v>
      </c>
      <c r="R4">
        <v>4.5199999999999996</v>
      </c>
      <c r="S4">
        <v>6.9364161849711143</v>
      </c>
      <c r="T4" s="8">
        <v>18.428571428571427</v>
      </c>
      <c r="U4" s="30">
        <v>10.46</v>
      </c>
      <c r="V4">
        <v>4.5199999999999996</v>
      </c>
    </row>
    <row r="5" spans="1:22" x14ac:dyDescent="0.35">
      <c r="A5">
        <v>12.68</v>
      </c>
      <c r="B5">
        <v>11.41859885315381</v>
      </c>
      <c r="C5">
        <v>-6</v>
      </c>
      <c r="D5">
        <v>-10.19047619047619</v>
      </c>
      <c r="E5">
        <v>-9.6190476190476186</v>
      </c>
      <c r="F5">
        <v>-11.523809523809524</v>
      </c>
      <c r="G5">
        <v>14.5</v>
      </c>
      <c r="H5">
        <v>-18.61904761904762</v>
      </c>
      <c r="I5">
        <v>-16</v>
      </c>
      <c r="J5">
        <v>-1.3333333333333333</v>
      </c>
      <c r="K5">
        <v>-24.573055028462989</v>
      </c>
      <c r="L5">
        <v>13.5</v>
      </c>
      <c r="M5">
        <v>2.6</v>
      </c>
      <c r="N5" s="8">
        <v>12.68</v>
      </c>
      <c r="O5">
        <v>-10.19047619047619</v>
      </c>
      <c r="P5">
        <v>-11.523809523809524</v>
      </c>
      <c r="Q5">
        <v>-1.3333333333333333</v>
      </c>
      <c r="R5">
        <v>14.5</v>
      </c>
      <c r="S5">
        <v>11.41859885315381</v>
      </c>
      <c r="T5" s="8">
        <v>-10.19047619047619</v>
      </c>
      <c r="U5" s="30">
        <v>12.68</v>
      </c>
      <c r="V5">
        <v>14.5</v>
      </c>
    </row>
    <row r="6" spans="1:22" x14ac:dyDescent="0.35">
      <c r="A6">
        <v>5.36</v>
      </c>
      <c r="B6">
        <v>12.839690850161981</v>
      </c>
      <c r="C6">
        <v>6.9930069930069916</v>
      </c>
      <c r="D6">
        <v>28.714285714285715</v>
      </c>
      <c r="E6">
        <v>26.904761904761905</v>
      </c>
      <c r="F6">
        <v>26.714285714285715</v>
      </c>
      <c r="G6">
        <v>47.951034806374416</v>
      </c>
      <c r="H6">
        <v>24.904761904761905</v>
      </c>
      <c r="I6">
        <v>-11.53846153846154</v>
      </c>
      <c r="J6">
        <v>30.142857142857142</v>
      </c>
      <c r="K6">
        <v>-25.042881646655228</v>
      </c>
      <c r="L6">
        <v>-14.067796610169491</v>
      </c>
      <c r="M6">
        <v>0.5</v>
      </c>
      <c r="N6" s="8">
        <v>5.36</v>
      </c>
      <c r="O6">
        <v>28.714285714285715</v>
      </c>
      <c r="P6">
        <v>26.714285714285715</v>
      </c>
      <c r="Q6">
        <v>30.142857142857142</v>
      </c>
      <c r="R6">
        <v>47.951034806374416</v>
      </c>
      <c r="S6">
        <v>12.839690850161981</v>
      </c>
      <c r="T6" s="8">
        <v>28.714285714285715</v>
      </c>
      <c r="U6" s="30">
        <v>5.36</v>
      </c>
      <c r="V6">
        <v>47.951034806374416</v>
      </c>
    </row>
    <row r="7" spans="1:22" x14ac:dyDescent="0.35">
      <c r="A7">
        <v>11.63</v>
      </c>
      <c r="B7">
        <v>-3.2553407934892706</v>
      </c>
      <c r="C7">
        <v>15.034965034964916</v>
      </c>
      <c r="D7">
        <v>-19.428571428571427</v>
      </c>
      <c r="E7">
        <v>-11.476190476190476</v>
      </c>
      <c r="F7">
        <v>-16.047619047619047</v>
      </c>
      <c r="G7">
        <v>95.928116497140749</v>
      </c>
      <c r="H7">
        <v>7.5</v>
      </c>
      <c r="I7">
        <v>-19.230769230769226</v>
      </c>
      <c r="J7">
        <v>-17.571428571428573</v>
      </c>
      <c r="L7">
        <v>-7.3055028462998068</v>
      </c>
      <c r="M7">
        <v>13.5</v>
      </c>
      <c r="N7" s="8">
        <v>11.63</v>
      </c>
      <c r="O7">
        <v>-19.428571428571427</v>
      </c>
      <c r="P7">
        <v>-16.047619047619047</v>
      </c>
      <c r="Q7">
        <v>-17.571428571428573</v>
      </c>
      <c r="R7">
        <v>95.928116497140749</v>
      </c>
      <c r="S7">
        <v>-3.2553407934892706</v>
      </c>
      <c r="T7" s="8">
        <v>-19.428571428571427</v>
      </c>
      <c r="U7" s="30">
        <v>11.63</v>
      </c>
      <c r="V7">
        <v>95.928116497140749</v>
      </c>
    </row>
    <row r="8" spans="1:22" x14ac:dyDescent="0.35">
      <c r="A8">
        <v>12.43</v>
      </c>
      <c r="B8">
        <v>-26.856561546286763</v>
      </c>
      <c r="C8">
        <v>14.335664335664285</v>
      </c>
      <c r="D8">
        <v>32.142857142857146</v>
      </c>
      <c r="E8">
        <v>36.61904761904762</v>
      </c>
      <c r="F8">
        <v>30.428571428571427</v>
      </c>
      <c r="G8">
        <v>172.79848171152523</v>
      </c>
      <c r="H8">
        <v>11</v>
      </c>
      <c r="I8">
        <v>-26.923076923076923</v>
      </c>
      <c r="J8">
        <v>26.047619047619047</v>
      </c>
      <c r="L8">
        <v>-12.435677530017147</v>
      </c>
      <c r="M8">
        <v>13.9</v>
      </c>
      <c r="N8" s="8">
        <v>12.43</v>
      </c>
      <c r="O8">
        <v>32.142857142857146</v>
      </c>
      <c r="P8">
        <v>30.428571428571427</v>
      </c>
      <c r="Q8">
        <v>26.047619047619047</v>
      </c>
      <c r="R8">
        <v>172.79848171152523</v>
      </c>
      <c r="S8">
        <v>-26.856561546286763</v>
      </c>
      <c r="T8" s="8">
        <v>32.142857142857146</v>
      </c>
      <c r="U8" s="30">
        <v>12.43</v>
      </c>
      <c r="V8">
        <v>172.79848171152523</v>
      </c>
    </row>
    <row r="9" spans="1:22" x14ac:dyDescent="0.35">
      <c r="A9">
        <v>9.6199999999999992</v>
      </c>
      <c r="C9">
        <v>13.112745098039232</v>
      </c>
      <c r="D9">
        <v>-3.8571428571428572</v>
      </c>
      <c r="E9">
        <v>9</v>
      </c>
      <c r="F9">
        <v>-17.647058823529413</v>
      </c>
      <c r="G9">
        <v>108.10921836783905</v>
      </c>
      <c r="H9">
        <v>13.5</v>
      </c>
      <c r="J9">
        <v>1.5</v>
      </c>
      <c r="L9">
        <v>1.7833333333333332</v>
      </c>
      <c r="N9" s="8">
        <v>9.6199999999999992</v>
      </c>
      <c r="O9">
        <v>-3.8571428571428572</v>
      </c>
      <c r="P9">
        <v>-17.647058823529413</v>
      </c>
      <c r="Q9">
        <v>1.5</v>
      </c>
      <c r="R9">
        <v>108.10921836783905</v>
      </c>
      <c r="S9">
        <v>6</v>
      </c>
      <c r="T9" s="8">
        <v>-3.8571428571428572</v>
      </c>
      <c r="U9" s="30">
        <v>9.6199999999999992</v>
      </c>
      <c r="V9">
        <v>108.10921836783905</v>
      </c>
    </row>
    <row r="10" spans="1:22" x14ac:dyDescent="0.35">
      <c r="A10">
        <v>7.46</v>
      </c>
      <c r="C10">
        <v>1.470588235294126</v>
      </c>
      <c r="D10">
        <v>-7.8571428571428568</v>
      </c>
      <c r="E10">
        <v>13</v>
      </c>
      <c r="F10">
        <v>-15.5</v>
      </c>
      <c r="G10">
        <v>210.0024975024975</v>
      </c>
      <c r="H10">
        <v>-1.40757272587348</v>
      </c>
      <c r="J10">
        <v>-7.75</v>
      </c>
      <c r="N10" s="8">
        <v>7.46</v>
      </c>
      <c r="O10">
        <v>-7.8571428571428568</v>
      </c>
      <c r="P10">
        <v>-15.5</v>
      </c>
      <c r="Q10">
        <v>-7.75</v>
      </c>
      <c r="R10">
        <v>210.0024975024975</v>
      </c>
      <c r="S10">
        <v>0.5</v>
      </c>
      <c r="T10" s="8">
        <v>-7.8571428571428568</v>
      </c>
      <c r="U10" s="30">
        <v>7.46</v>
      </c>
      <c r="V10">
        <v>210.0024975024975</v>
      </c>
    </row>
    <row r="11" spans="1:22" x14ac:dyDescent="0.35">
      <c r="A11">
        <v>10</v>
      </c>
      <c r="C11">
        <v>65.593220338983045</v>
      </c>
      <c r="D11">
        <v>-8.4285714285714288</v>
      </c>
      <c r="E11">
        <v>16.5</v>
      </c>
      <c r="F11">
        <v>-4.8</v>
      </c>
      <c r="G11">
        <v>713.63636363636363</v>
      </c>
      <c r="H11">
        <v>-1.9656705461692403</v>
      </c>
      <c r="J11">
        <v>-15.384615384615387</v>
      </c>
      <c r="N11" s="8">
        <v>10</v>
      </c>
      <c r="O11">
        <v>-8.4285714285714288</v>
      </c>
      <c r="P11">
        <v>-4.8</v>
      </c>
      <c r="Q11">
        <v>-15.384615384615387</v>
      </c>
      <c r="R11">
        <v>713.63636363636363</v>
      </c>
      <c r="S11">
        <v>-6</v>
      </c>
      <c r="T11" s="8">
        <v>-8.4285714285714288</v>
      </c>
      <c r="U11" s="30">
        <v>10</v>
      </c>
      <c r="V11">
        <v>713.63636363636363</v>
      </c>
    </row>
    <row r="12" spans="1:22" x14ac:dyDescent="0.35">
      <c r="A12">
        <v>5.5</v>
      </c>
      <c r="C12">
        <v>12.049335863377623</v>
      </c>
      <c r="D12">
        <v>-15</v>
      </c>
      <c r="E12">
        <v>-25.970547408072026</v>
      </c>
      <c r="F12">
        <v>6</v>
      </c>
      <c r="G12">
        <v>37.262116385015538</v>
      </c>
      <c r="J12">
        <v>-15.38461538461538</v>
      </c>
      <c r="N12" s="8">
        <v>5.5</v>
      </c>
      <c r="O12">
        <v>-15</v>
      </c>
      <c r="P12">
        <v>6</v>
      </c>
      <c r="Q12">
        <v>-15.38461538461538</v>
      </c>
      <c r="R12">
        <v>37.262116385015538</v>
      </c>
      <c r="S12">
        <v>6.9930069930069916</v>
      </c>
      <c r="T12" s="8">
        <v>-15</v>
      </c>
      <c r="U12" s="30">
        <v>5.5</v>
      </c>
      <c r="V12">
        <v>37.262116385015538</v>
      </c>
    </row>
    <row r="13" spans="1:22" x14ac:dyDescent="0.35">
      <c r="A13">
        <v>5</v>
      </c>
      <c r="C13">
        <v>3.0017152658662063</v>
      </c>
      <c r="D13">
        <v>-12.428571428571429</v>
      </c>
      <c r="E13">
        <v>29.808855763110166</v>
      </c>
      <c r="F13">
        <v>8</v>
      </c>
      <c r="G13">
        <v>75.005002000800317</v>
      </c>
      <c r="J13">
        <v>-23.076923076923077</v>
      </c>
      <c r="N13" s="8">
        <v>5</v>
      </c>
      <c r="O13">
        <v>-12.428571428571429</v>
      </c>
      <c r="P13">
        <v>8</v>
      </c>
      <c r="Q13">
        <v>-23.076923076923077</v>
      </c>
      <c r="R13">
        <v>75.005002000800317</v>
      </c>
      <c r="S13">
        <v>15.034965034964916</v>
      </c>
      <c r="T13" s="8">
        <v>-12.428571428571429</v>
      </c>
      <c r="U13" s="30">
        <v>5</v>
      </c>
      <c r="V13">
        <v>75.005002000800317</v>
      </c>
    </row>
    <row r="14" spans="1:22" x14ac:dyDescent="0.35">
      <c r="A14">
        <v>18</v>
      </c>
      <c r="D14">
        <v>-23.285714285714285</v>
      </c>
      <c r="E14">
        <v>-0.98563242206461976</v>
      </c>
      <c r="F14">
        <v>9.5</v>
      </c>
      <c r="G14">
        <v>112.34064736009474</v>
      </c>
      <c r="J14">
        <v>25</v>
      </c>
      <c r="N14" s="8">
        <v>18</v>
      </c>
      <c r="O14">
        <v>-23.285714285714285</v>
      </c>
      <c r="P14">
        <v>9.5</v>
      </c>
      <c r="Q14">
        <v>25</v>
      </c>
      <c r="R14">
        <v>112.34064736009474</v>
      </c>
      <c r="S14">
        <v>14.335664335664285</v>
      </c>
      <c r="T14" s="8">
        <v>-23.285714285714285</v>
      </c>
      <c r="U14" s="30">
        <v>18</v>
      </c>
      <c r="V14">
        <v>112.34064736009474</v>
      </c>
    </row>
    <row r="15" spans="1:22" x14ac:dyDescent="0.35">
      <c r="A15">
        <v>12</v>
      </c>
      <c r="D15">
        <v>6.2857142857142856</v>
      </c>
      <c r="E15">
        <v>1.1635843762209799</v>
      </c>
      <c r="F15">
        <v>9.790209790209639</v>
      </c>
      <c r="G15">
        <v>206.65785508282065</v>
      </c>
      <c r="J15">
        <v>-75.84</v>
      </c>
      <c r="N15" s="8">
        <v>12</v>
      </c>
      <c r="O15">
        <v>6.2857142857142856</v>
      </c>
      <c r="P15">
        <v>9.790209790209639</v>
      </c>
      <c r="Q15">
        <v>-75.84</v>
      </c>
      <c r="R15">
        <v>206.65785508282065</v>
      </c>
      <c r="S15">
        <v>13.112745098039232</v>
      </c>
      <c r="T15" s="8">
        <v>6.2857142857142856</v>
      </c>
      <c r="U15" s="30">
        <v>12</v>
      </c>
      <c r="V15">
        <v>206.65785508282065</v>
      </c>
    </row>
    <row r="16" spans="1:22" x14ac:dyDescent="0.35">
      <c r="A16">
        <v>10</v>
      </c>
      <c r="D16">
        <v>15.285714285714286</v>
      </c>
      <c r="E16">
        <v>1.6106842211197749</v>
      </c>
      <c r="F16">
        <v>19.930069930069887</v>
      </c>
      <c r="G16">
        <v>23.7</v>
      </c>
      <c r="J16">
        <v>19.539537011147029</v>
      </c>
      <c r="N16" s="8">
        <v>10</v>
      </c>
      <c r="O16">
        <v>15.285714285714286</v>
      </c>
      <c r="P16">
        <v>19.930069930069887</v>
      </c>
      <c r="Q16">
        <v>19.539537011147029</v>
      </c>
      <c r="R16">
        <v>23.7</v>
      </c>
      <c r="S16">
        <v>1.470588235294126</v>
      </c>
      <c r="T16" s="8">
        <v>15.285714285714286</v>
      </c>
      <c r="U16" s="30">
        <v>10</v>
      </c>
      <c r="V16">
        <v>23.7</v>
      </c>
    </row>
    <row r="17" spans="1:22" x14ac:dyDescent="0.35">
      <c r="A17">
        <v>7.5</v>
      </c>
      <c r="D17">
        <v>10.428571428571429</v>
      </c>
      <c r="F17">
        <v>20.629370629370516</v>
      </c>
      <c r="G17">
        <v>-21.549078292696809</v>
      </c>
      <c r="J17">
        <v>25.771798044780692</v>
      </c>
      <c r="N17" s="8">
        <v>7.5</v>
      </c>
      <c r="O17">
        <v>10.428571428571429</v>
      </c>
      <c r="P17">
        <v>20.629370629370516</v>
      </c>
      <c r="Q17">
        <v>25.771798044780692</v>
      </c>
      <c r="R17">
        <v>-21.549078292696809</v>
      </c>
      <c r="S17">
        <v>65.593220338983045</v>
      </c>
      <c r="T17" s="8">
        <v>10.428571428571429</v>
      </c>
      <c r="U17" s="30">
        <v>7.5</v>
      </c>
      <c r="V17">
        <v>-21.549078292696809</v>
      </c>
    </row>
    <row r="18" spans="1:22" x14ac:dyDescent="0.35">
      <c r="A18">
        <v>5</v>
      </c>
      <c r="D18">
        <v>24.142857142857142</v>
      </c>
      <c r="F18">
        <v>-22.7</v>
      </c>
      <c r="G18">
        <v>-1.8977448195665567</v>
      </c>
      <c r="J18">
        <v>33.026436186175999</v>
      </c>
      <c r="N18" s="8">
        <v>5</v>
      </c>
      <c r="O18">
        <v>24.142857142857142</v>
      </c>
      <c r="P18">
        <v>-22.7</v>
      </c>
      <c r="Q18">
        <v>33.026436186175999</v>
      </c>
      <c r="R18">
        <v>-1.8977448195665567</v>
      </c>
      <c r="S18">
        <v>12.049335863377623</v>
      </c>
      <c r="T18" s="8">
        <v>24.142857142857142</v>
      </c>
      <c r="U18" s="30">
        <v>5</v>
      </c>
      <c r="V18">
        <v>-1.8977448195665567</v>
      </c>
    </row>
    <row r="19" spans="1:22" x14ac:dyDescent="0.35">
      <c r="A19">
        <v>3.5</v>
      </c>
      <c r="D19">
        <v>15.571428571428571</v>
      </c>
      <c r="F19">
        <v>-28.56692872333727</v>
      </c>
      <c r="G19">
        <v>9.0083306327087644</v>
      </c>
      <c r="J19">
        <v>27.004966811615066</v>
      </c>
      <c r="N19" s="8">
        <v>3.5</v>
      </c>
      <c r="O19">
        <v>15.571428571428571</v>
      </c>
      <c r="P19">
        <v>-28.56692872333727</v>
      </c>
      <c r="Q19">
        <v>27.004966811615066</v>
      </c>
      <c r="R19">
        <v>9.0083306327087644</v>
      </c>
      <c r="S19">
        <v>3.0017152658662063</v>
      </c>
      <c r="T19" s="8">
        <v>15.571428571428571</v>
      </c>
      <c r="U19" s="30">
        <v>3.5</v>
      </c>
      <c r="V19">
        <v>9.0083306327087644</v>
      </c>
    </row>
    <row r="20" spans="1:22" x14ac:dyDescent="0.35">
      <c r="A20">
        <v>7</v>
      </c>
      <c r="D20">
        <v>33.285714285714285</v>
      </c>
      <c r="F20">
        <v>27.80660956307684</v>
      </c>
      <c r="G20">
        <v>28.977066931010238</v>
      </c>
      <c r="J20">
        <v>41.439859481565726</v>
      </c>
      <c r="N20" s="8">
        <v>7</v>
      </c>
      <c r="O20">
        <v>33.285714285714285</v>
      </c>
      <c r="P20">
        <v>27.80660956307684</v>
      </c>
      <c r="Q20">
        <v>41.439859481565726</v>
      </c>
      <c r="R20">
        <v>28.977066931010238</v>
      </c>
      <c r="S20">
        <v>-6.8095238095238093</v>
      </c>
      <c r="T20" s="8">
        <v>33.285714285714285</v>
      </c>
      <c r="U20" s="30">
        <v>7</v>
      </c>
      <c r="V20">
        <v>28.977066931010238</v>
      </c>
    </row>
    <row r="21" spans="1:22" x14ac:dyDescent="0.35">
      <c r="A21">
        <v>4</v>
      </c>
      <c r="D21">
        <v>-3.5</v>
      </c>
      <c r="F21">
        <v>-0.38698334142385504</v>
      </c>
      <c r="G21">
        <v>8.0729166666666696</v>
      </c>
      <c r="J21">
        <v>23.663171293874736</v>
      </c>
      <c r="N21" s="8">
        <v>4</v>
      </c>
      <c r="O21">
        <v>-3.5</v>
      </c>
      <c r="P21">
        <v>-0.38698334142385504</v>
      </c>
      <c r="Q21">
        <v>23.663171293874736</v>
      </c>
      <c r="R21">
        <v>8.0729166666666696</v>
      </c>
      <c r="S21">
        <v>16</v>
      </c>
      <c r="T21" s="8">
        <v>-3.5</v>
      </c>
      <c r="U21" s="30">
        <v>4</v>
      </c>
      <c r="V21">
        <v>8.0729166666666696</v>
      </c>
    </row>
    <row r="22" spans="1:22" x14ac:dyDescent="0.35">
      <c r="A22">
        <v>5.5</v>
      </c>
      <c r="D22">
        <v>-6</v>
      </c>
      <c r="F22">
        <v>0.63663998768662466</v>
      </c>
      <c r="G22">
        <v>33.036597428288815</v>
      </c>
      <c r="J22">
        <v>23.708818551964413</v>
      </c>
      <c r="N22" s="8">
        <v>5.5</v>
      </c>
      <c r="O22">
        <v>-6</v>
      </c>
      <c r="P22">
        <v>0.63663998768662466</v>
      </c>
      <c r="Q22">
        <v>23.708818551964413</v>
      </c>
      <c r="R22">
        <v>33.036597428288815</v>
      </c>
      <c r="S22">
        <v>-9.6190476190476186</v>
      </c>
      <c r="T22" s="8">
        <v>-6</v>
      </c>
      <c r="U22" s="30">
        <v>5.5</v>
      </c>
      <c r="V22">
        <v>33.036597428288815</v>
      </c>
    </row>
    <row r="23" spans="1:22" x14ac:dyDescent="0.35">
      <c r="A23">
        <v>11.5</v>
      </c>
      <c r="D23">
        <v>-10.833333333333334</v>
      </c>
      <c r="F23">
        <v>0.13966505250941008</v>
      </c>
      <c r="G23">
        <v>-1.5655577299412986</v>
      </c>
      <c r="J23">
        <v>68.715888485400995</v>
      </c>
      <c r="N23" s="8">
        <v>11.5</v>
      </c>
      <c r="O23">
        <v>-10.833333333333334</v>
      </c>
      <c r="P23">
        <v>0.13966505250941008</v>
      </c>
      <c r="Q23">
        <v>68.715888485400995</v>
      </c>
      <c r="R23">
        <v>-1.5655577299412986</v>
      </c>
      <c r="S23">
        <v>26.904761904761905</v>
      </c>
      <c r="T23" s="8">
        <v>-10.833333333333334</v>
      </c>
      <c r="U23" s="30">
        <v>11.5</v>
      </c>
      <c r="V23">
        <v>-1.5655577299412986</v>
      </c>
    </row>
    <row r="24" spans="1:22" x14ac:dyDescent="0.35">
      <c r="A24">
        <v>10</v>
      </c>
      <c r="D24">
        <v>-11.166666666666666</v>
      </c>
      <c r="F24">
        <v>0.49019607843137553</v>
      </c>
      <c r="G24">
        <v>65.269104965804317</v>
      </c>
      <c r="J24">
        <v>16.59320388223281</v>
      </c>
      <c r="N24" s="8">
        <v>10</v>
      </c>
      <c r="O24">
        <v>-11.166666666666666</v>
      </c>
      <c r="P24">
        <v>0.49019607843137553</v>
      </c>
      <c r="Q24">
        <v>16.59320388223281</v>
      </c>
      <c r="R24">
        <v>65.269104965804317</v>
      </c>
      <c r="S24">
        <v>-11.476190476190476</v>
      </c>
      <c r="T24" s="8">
        <v>-11.166666666666666</v>
      </c>
      <c r="U24" s="30">
        <v>10</v>
      </c>
      <c r="V24">
        <v>65.269104965804317</v>
      </c>
    </row>
    <row r="25" spans="1:22" x14ac:dyDescent="0.35">
      <c r="A25">
        <v>7.5</v>
      </c>
      <c r="D25">
        <v>-14.666666666666666</v>
      </c>
      <c r="F25">
        <v>-13.112745098039239</v>
      </c>
      <c r="G25">
        <v>8.7660524846454564</v>
      </c>
      <c r="J25">
        <v>23.515867564189467</v>
      </c>
      <c r="N25" s="8">
        <v>7.5</v>
      </c>
      <c r="O25">
        <v>-14.666666666666666</v>
      </c>
      <c r="P25">
        <v>-13.112745098039239</v>
      </c>
      <c r="Q25">
        <v>23.515867564189467</v>
      </c>
      <c r="R25">
        <v>8.7660524846454564</v>
      </c>
      <c r="S25">
        <v>36.61904761904762</v>
      </c>
      <c r="T25" s="8">
        <v>-14.666666666666666</v>
      </c>
      <c r="U25" s="30">
        <v>7.5</v>
      </c>
      <c r="V25">
        <v>8.7660524846454564</v>
      </c>
    </row>
    <row r="26" spans="1:22" x14ac:dyDescent="0.35">
      <c r="A26">
        <v>5.5</v>
      </c>
      <c r="D26">
        <v>-19</v>
      </c>
      <c r="F26">
        <v>-15.932203389830516</v>
      </c>
      <c r="G26">
        <v>13.417696878257399</v>
      </c>
      <c r="J26">
        <v>11.226734292972679</v>
      </c>
      <c r="N26" s="8">
        <v>5.5</v>
      </c>
      <c r="O26">
        <v>-19</v>
      </c>
      <c r="P26">
        <v>-15.932203389830516</v>
      </c>
      <c r="Q26">
        <v>11.226734292972679</v>
      </c>
      <c r="R26">
        <v>13.417696878257399</v>
      </c>
      <c r="S26">
        <v>9</v>
      </c>
      <c r="T26" s="8">
        <v>-19</v>
      </c>
      <c r="U26" s="30">
        <v>5.5</v>
      </c>
      <c r="V26">
        <v>13.417696878257399</v>
      </c>
    </row>
    <row r="27" spans="1:22" x14ac:dyDescent="0.35">
      <c r="A27">
        <v>14</v>
      </c>
      <c r="D27">
        <v>7.5</v>
      </c>
      <c r="F27">
        <v>10.436432637571173</v>
      </c>
      <c r="J27">
        <v>19.590085167289484</v>
      </c>
      <c r="N27" s="8">
        <v>14</v>
      </c>
      <c r="O27">
        <v>7.5</v>
      </c>
      <c r="P27">
        <v>10.436432637571173</v>
      </c>
      <c r="Q27">
        <v>19.590085167289484</v>
      </c>
      <c r="S27">
        <v>13</v>
      </c>
      <c r="T27" s="8">
        <v>7.5</v>
      </c>
      <c r="U27" s="30">
        <v>14</v>
      </c>
    </row>
    <row r="28" spans="1:22" x14ac:dyDescent="0.35">
      <c r="A28">
        <v>2</v>
      </c>
      <c r="D28">
        <v>13</v>
      </c>
      <c r="F28">
        <v>4.4596912521440792</v>
      </c>
      <c r="J28">
        <v>25.664973741407039</v>
      </c>
      <c r="N28" s="8">
        <v>2</v>
      </c>
      <c r="O28">
        <v>13</v>
      </c>
      <c r="P28">
        <v>4.4596912521440792</v>
      </c>
      <c r="Q28">
        <v>25.664973741407039</v>
      </c>
      <c r="S28">
        <v>16.5</v>
      </c>
      <c r="T28" s="8">
        <v>13</v>
      </c>
      <c r="U28" s="30">
        <v>2</v>
      </c>
    </row>
    <row r="29" spans="1:22" x14ac:dyDescent="0.35">
      <c r="A29">
        <v>5.5</v>
      </c>
      <c r="D29">
        <v>10.666666666666666</v>
      </c>
      <c r="F29">
        <v>-7.5000000000000018</v>
      </c>
      <c r="J29">
        <v>26.074344055210357</v>
      </c>
      <c r="N29" s="8">
        <v>5.5</v>
      </c>
      <c r="O29">
        <v>10.666666666666666</v>
      </c>
      <c r="P29">
        <v>-7.5000000000000018</v>
      </c>
      <c r="Q29">
        <v>26.074344055210357</v>
      </c>
      <c r="S29">
        <v>-25.970547408072026</v>
      </c>
      <c r="T29" s="8">
        <v>10.666666666666666</v>
      </c>
      <c r="U29" s="30">
        <v>5.5</v>
      </c>
    </row>
    <row r="30" spans="1:22" x14ac:dyDescent="0.35">
      <c r="A30">
        <v>23</v>
      </c>
      <c r="D30">
        <v>21.333333333333332</v>
      </c>
      <c r="F30">
        <v>-11.249999999999998</v>
      </c>
      <c r="J30">
        <v>14.001106535140865</v>
      </c>
      <c r="N30" s="8">
        <v>23</v>
      </c>
      <c r="O30">
        <v>21.333333333333332</v>
      </c>
      <c r="P30">
        <v>-11.249999999999998</v>
      </c>
      <c r="Q30">
        <v>14.001106535140865</v>
      </c>
      <c r="S30">
        <v>29.808855763110166</v>
      </c>
      <c r="T30" s="8">
        <v>21.333333333333332</v>
      </c>
      <c r="U30" s="30">
        <v>23</v>
      </c>
    </row>
    <row r="31" spans="1:22" x14ac:dyDescent="0.35">
      <c r="A31">
        <v>36.5</v>
      </c>
      <c r="D31">
        <v>16.333333333333332</v>
      </c>
      <c r="F31">
        <v>-13.75</v>
      </c>
      <c r="J31">
        <v>34.926202706222917</v>
      </c>
      <c r="N31" s="8">
        <v>36.5</v>
      </c>
      <c r="O31">
        <v>16.333333333333332</v>
      </c>
      <c r="P31">
        <v>-13.75</v>
      </c>
      <c r="Q31">
        <v>34.926202706222917</v>
      </c>
      <c r="S31">
        <v>-0.98563242206461976</v>
      </c>
      <c r="T31" s="8">
        <v>16.333333333333332</v>
      </c>
      <c r="U31" s="30">
        <v>36.5</v>
      </c>
    </row>
    <row r="32" spans="1:22" x14ac:dyDescent="0.35">
      <c r="A32">
        <v>29</v>
      </c>
      <c r="D32">
        <v>29</v>
      </c>
      <c r="F32">
        <v>-12.5</v>
      </c>
      <c r="J32">
        <v>25.605182840098525</v>
      </c>
      <c r="N32" s="8">
        <v>29</v>
      </c>
      <c r="O32">
        <v>29</v>
      </c>
      <c r="P32">
        <v>-12.5</v>
      </c>
      <c r="Q32">
        <v>25.605182840098525</v>
      </c>
      <c r="S32">
        <v>1.1635843762209799</v>
      </c>
      <c r="T32" s="8">
        <v>29</v>
      </c>
      <c r="U32" s="30">
        <v>29</v>
      </c>
    </row>
    <row r="33" spans="1:21" x14ac:dyDescent="0.35">
      <c r="A33">
        <v>30</v>
      </c>
      <c r="D33">
        <v>8</v>
      </c>
      <c r="F33">
        <v>-1.041666666666663</v>
      </c>
      <c r="J33">
        <v>33.529167362970107</v>
      </c>
      <c r="N33" s="8">
        <v>30</v>
      </c>
      <c r="O33">
        <v>8</v>
      </c>
      <c r="P33">
        <v>-1.041666666666663</v>
      </c>
      <c r="Q33">
        <v>33.529167362970107</v>
      </c>
      <c r="S33">
        <v>1.6106842211197749</v>
      </c>
      <c r="T33" s="8">
        <v>8</v>
      </c>
      <c r="U33" s="30">
        <v>30</v>
      </c>
    </row>
    <row r="34" spans="1:21" x14ac:dyDescent="0.35">
      <c r="A34">
        <v>42</v>
      </c>
      <c r="D34">
        <v>13</v>
      </c>
      <c r="F34">
        <v>-3.1249999999999982</v>
      </c>
      <c r="J34">
        <v>27.004966811615073</v>
      </c>
      <c r="N34" s="8">
        <v>42</v>
      </c>
      <c r="O34">
        <v>13</v>
      </c>
      <c r="P34">
        <v>-3.1249999999999982</v>
      </c>
      <c r="Q34">
        <v>27.004966811615073</v>
      </c>
      <c r="S34">
        <v>-11.857142857142858</v>
      </c>
      <c r="T34" s="8">
        <v>13</v>
      </c>
      <c r="U34" s="30">
        <v>42</v>
      </c>
    </row>
    <row r="35" spans="1:21" x14ac:dyDescent="0.35">
      <c r="A35">
        <v>22</v>
      </c>
      <c r="D35">
        <v>21</v>
      </c>
      <c r="F35">
        <v>-11.594202898550723</v>
      </c>
      <c r="J35">
        <v>25.709028799848607</v>
      </c>
      <c r="N35" s="8">
        <v>22</v>
      </c>
      <c r="O35">
        <v>21</v>
      </c>
      <c r="P35">
        <v>-11.594202898550723</v>
      </c>
      <c r="Q35">
        <v>25.709028799848607</v>
      </c>
      <c r="S35">
        <v>13.238095238095237</v>
      </c>
      <c r="T35" s="8">
        <v>21</v>
      </c>
      <c r="U35" s="30">
        <v>22</v>
      </c>
    </row>
    <row r="36" spans="1:21" x14ac:dyDescent="0.35">
      <c r="A36">
        <v>7.5</v>
      </c>
      <c r="D36">
        <v>-20.691108393271904</v>
      </c>
      <c r="F36">
        <v>-15.85144927536232</v>
      </c>
      <c r="J36">
        <v>29.094697839811747</v>
      </c>
      <c r="N36" s="8">
        <v>7.5</v>
      </c>
      <c r="O36">
        <v>-20.691108393271904</v>
      </c>
      <c r="P36">
        <v>-15.85144927536232</v>
      </c>
      <c r="Q36">
        <v>29.094697839811747</v>
      </c>
      <c r="S36">
        <v>-18.61904761904762</v>
      </c>
      <c r="T36" s="8">
        <v>-20.691108393271904</v>
      </c>
      <c r="U36" s="30">
        <v>7.5</v>
      </c>
    </row>
    <row r="37" spans="1:21" x14ac:dyDescent="0.35">
      <c r="A37">
        <v>11.5</v>
      </c>
      <c r="D37">
        <v>36.727542887431305</v>
      </c>
      <c r="F37">
        <v>9.2383107088989576</v>
      </c>
      <c r="J37">
        <v>37.237866672106833</v>
      </c>
      <c r="N37" s="8">
        <v>11.5</v>
      </c>
      <c r="O37">
        <v>36.727542887431305</v>
      </c>
      <c r="P37">
        <v>9.2383107088989576</v>
      </c>
      <c r="Q37">
        <v>37.237866672106833</v>
      </c>
      <c r="S37">
        <v>24.904761904761905</v>
      </c>
      <c r="T37" s="8">
        <v>36.727542887431305</v>
      </c>
      <c r="U37" s="30">
        <v>11.5</v>
      </c>
    </row>
    <row r="38" spans="1:21" x14ac:dyDescent="0.35">
      <c r="A38">
        <v>12</v>
      </c>
      <c r="D38">
        <v>0.56212334687014986</v>
      </c>
      <c r="F38">
        <v>14.867485455720752</v>
      </c>
      <c r="J38">
        <v>23.177931944687518</v>
      </c>
      <c r="N38" s="8">
        <v>12</v>
      </c>
      <c r="O38">
        <v>0.56212334687014986</v>
      </c>
      <c r="P38">
        <v>14.867485455720752</v>
      </c>
      <c r="Q38">
        <v>23.177931944687518</v>
      </c>
      <c r="S38">
        <v>7.5</v>
      </c>
      <c r="T38" s="8">
        <v>0.56212334687014986</v>
      </c>
      <c r="U38" s="30">
        <v>12</v>
      </c>
    </row>
    <row r="39" spans="1:21" x14ac:dyDescent="0.35">
      <c r="A39">
        <v>21.5</v>
      </c>
      <c r="D39">
        <v>-0.39075727258734982</v>
      </c>
      <c r="F39">
        <v>17.92717086834735</v>
      </c>
      <c r="J39">
        <v>30.890422636114423</v>
      </c>
      <c r="N39" s="8">
        <v>21.5</v>
      </c>
      <c r="O39">
        <v>-0.39075727258734982</v>
      </c>
      <c r="P39">
        <v>17.92717086834735</v>
      </c>
      <c r="Q39">
        <v>30.890422636114423</v>
      </c>
      <c r="S39">
        <v>11</v>
      </c>
      <c r="T39" s="8">
        <v>-0.39075727258734982</v>
      </c>
      <c r="U39" s="30">
        <v>21.5</v>
      </c>
    </row>
    <row r="40" spans="1:21" x14ac:dyDescent="0.35">
      <c r="A40">
        <v>18</v>
      </c>
      <c r="D40">
        <v>2.6399314476503752</v>
      </c>
      <c r="F40">
        <v>16.278819219995697</v>
      </c>
      <c r="J40">
        <v>10.77119514428847</v>
      </c>
      <c r="N40" s="8">
        <v>18</v>
      </c>
      <c r="O40">
        <v>2.6399314476503752</v>
      </c>
      <c r="P40">
        <v>16.278819219995697</v>
      </c>
      <c r="Q40">
        <v>10.77119514428847</v>
      </c>
      <c r="S40">
        <v>13.5</v>
      </c>
      <c r="T40" s="8">
        <v>2.6399314476503752</v>
      </c>
      <c r="U40" s="30">
        <v>18</v>
      </c>
    </row>
    <row r="41" spans="1:21" x14ac:dyDescent="0.35">
      <c r="A41">
        <v>11.5</v>
      </c>
      <c r="F41">
        <v>7.6149425287356349</v>
      </c>
      <c r="J41">
        <v>18.823133622349022</v>
      </c>
      <c r="N41" s="8">
        <v>11.5</v>
      </c>
      <c r="P41">
        <v>7.6149425287356349</v>
      </c>
      <c r="Q41">
        <v>18.823133622349022</v>
      </c>
      <c r="S41">
        <v>-1.40757272587348</v>
      </c>
      <c r="T41" s="8">
        <v>-5.5714285714285712</v>
      </c>
      <c r="U41" s="30">
        <v>11.5</v>
      </c>
    </row>
    <row r="42" spans="1:21" x14ac:dyDescent="0.35">
      <c r="A42">
        <v>16</v>
      </c>
      <c r="F42">
        <v>5.919540229885059</v>
      </c>
      <c r="J42">
        <v>20.815959898517786</v>
      </c>
      <c r="N42" s="8">
        <v>16</v>
      </c>
      <c r="P42">
        <v>5.919540229885059</v>
      </c>
      <c r="Q42">
        <v>20.815959898517786</v>
      </c>
      <c r="S42">
        <v>-1.9656705461692403</v>
      </c>
      <c r="T42" s="8">
        <v>14.476190476190476</v>
      </c>
      <c r="U42" s="30">
        <v>16</v>
      </c>
    </row>
    <row r="43" spans="1:21" x14ac:dyDescent="0.35">
      <c r="A43">
        <v>10.5</v>
      </c>
      <c r="F43">
        <v>7.6149425287356349</v>
      </c>
      <c r="J43">
        <v>28.192064893798431</v>
      </c>
      <c r="N43" s="8">
        <v>10.5</v>
      </c>
      <c r="P43">
        <v>7.6149425287356349</v>
      </c>
      <c r="Q43">
        <v>28.192064893798431</v>
      </c>
      <c r="S43">
        <v>-5</v>
      </c>
      <c r="T43" s="8">
        <v>-11.523809523809524</v>
      </c>
      <c r="U43" s="30">
        <v>10.5</v>
      </c>
    </row>
    <row r="44" spans="1:21" x14ac:dyDescent="0.35">
      <c r="A44">
        <v>11.5</v>
      </c>
      <c r="F44">
        <v>7.6149425287356349</v>
      </c>
      <c r="J44">
        <v>21.542928490655981</v>
      </c>
      <c r="N44" s="8">
        <v>11.5</v>
      </c>
      <c r="P44">
        <v>7.6149425287356349</v>
      </c>
      <c r="Q44">
        <v>21.542928490655981</v>
      </c>
      <c r="S44">
        <v>-8.75</v>
      </c>
      <c r="T44" s="8">
        <v>26.714285714285715</v>
      </c>
      <c r="U44" s="30">
        <v>11.5</v>
      </c>
    </row>
    <row r="45" spans="1:21" x14ac:dyDescent="0.35">
      <c r="A45">
        <v>25.5</v>
      </c>
      <c r="F45">
        <v>7.7586206896551762</v>
      </c>
      <c r="J45">
        <v>26.89665642288638</v>
      </c>
      <c r="N45" s="8">
        <v>25.5</v>
      </c>
      <c r="P45">
        <v>7.7586206896551762</v>
      </c>
      <c r="Q45">
        <v>26.89665642288638</v>
      </c>
      <c r="S45">
        <v>-16</v>
      </c>
      <c r="T45" s="8">
        <v>-16.047619047619047</v>
      </c>
      <c r="U45" s="30">
        <v>25.5</v>
      </c>
    </row>
    <row r="46" spans="1:21" x14ac:dyDescent="0.35">
      <c r="A46">
        <v>17</v>
      </c>
      <c r="F46">
        <v>13.793103448275859</v>
      </c>
      <c r="J46">
        <v>44.860565742131371</v>
      </c>
      <c r="N46" s="8">
        <v>17</v>
      </c>
      <c r="P46">
        <v>13.793103448275859</v>
      </c>
      <c r="Q46">
        <v>44.860565742131371</v>
      </c>
      <c r="S46">
        <v>-11.53846153846154</v>
      </c>
      <c r="T46" s="8">
        <v>30.428571428571427</v>
      </c>
      <c r="U46" s="30">
        <v>17</v>
      </c>
    </row>
    <row r="47" spans="1:21" x14ac:dyDescent="0.35">
      <c r="A47">
        <v>15.5</v>
      </c>
      <c r="F47">
        <v>18.103448275862075</v>
      </c>
      <c r="J47">
        <v>18.449270833333223</v>
      </c>
      <c r="N47" s="8">
        <v>15.5</v>
      </c>
      <c r="P47">
        <v>18.103448275862075</v>
      </c>
      <c r="Q47">
        <v>18.449270833333223</v>
      </c>
      <c r="S47">
        <v>-19.230769230769226</v>
      </c>
      <c r="T47" s="8">
        <v>-17.647058823529413</v>
      </c>
      <c r="U47" s="30">
        <v>15.5</v>
      </c>
    </row>
    <row r="48" spans="1:21" x14ac:dyDescent="0.35">
      <c r="A48">
        <v>12.5</v>
      </c>
      <c r="F48">
        <v>17.241379310344829</v>
      </c>
      <c r="J48">
        <v>32.022476953999849</v>
      </c>
      <c r="N48" s="8">
        <v>12.5</v>
      </c>
      <c r="P48">
        <v>17.241379310344829</v>
      </c>
      <c r="Q48">
        <v>32.022476953999849</v>
      </c>
      <c r="S48">
        <v>-26.923076923076923</v>
      </c>
      <c r="T48" s="8">
        <v>-15.5</v>
      </c>
      <c r="U48" s="30">
        <v>12.5</v>
      </c>
    </row>
    <row r="49" spans="1:21" x14ac:dyDescent="0.35">
      <c r="A49">
        <v>10.5</v>
      </c>
      <c r="F49">
        <v>3.4482758620689689</v>
      </c>
      <c r="J49">
        <v>26.189521081117203</v>
      </c>
      <c r="N49" s="8">
        <v>10.5</v>
      </c>
      <c r="P49">
        <v>3.4482758620689689</v>
      </c>
      <c r="Q49">
        <v>26.189521081117203</v>
      </c>
      <c r="S49">
        <v>-30.1</v>
      </c>
      <c r="T49" s="8">
        <v>-4.8</v>
      </c>
      <c r="U49" s="30">
        <v>10.5</v>
      </c>
    </row>
    <row r="50" spans="1:21" x14ac:dyDescent="0.35">
      <c r="A50">
        <v>8.5</v>
      </c>
      <c r="F50">
        <v>5.1724137931034457</v>
      </c>
      <c r="J50">
        <v>25.867150571356401</v>
      </c>
      <c r="N50" s="8">
        <v>8.5</v>
      </c>
      <c r="P50">
        <v>5.1724137931034457</v>
      </c>
      <c r="Q50">
        <v>25.867150571356401</v>
      </c>
      <c r="S50">
        <v>-60.677966101694928</v>
      </c>
      <c r="T50" s="8">
        <v>6</v>
      </c>
      <c r="U50" s="30">
        <v>8.5</v>
      </c>
    </row>
    <row r="51" spans="1:21" x14ac:dyDescent="0.35">
      <c r="A51">
        <v>10.5</v>
      </c>
      <c r="F51">
        <v>9.4827586206896601</v>
      </c>
      <c r="J51">
        <v>32.036358993679293</v>
      </c>
      <c r="N51" s="8">
        <v>10.5</v>
      </c>
      <c r="P51">
        <v>9.4827586206896601</v>
      </c>
      <c r="Q51">
        <v>32.036358993679293</v>
      </c>
      <c r="S51">
        <v>-24.573055028462989</v>
      </c>
      <c r="T51" s="8">
        <v>8</v>
      </c>
      <c r="U51" s="30">
        <v>10.5</v>
      </c>
    </row>
    <row r="52" spans="1:21" x14ac:dyDescent="0.35">
      <c r="A52">
        <v>8</v>
      </c>
      <c r="F52">
        <v>12.068965517241383</v>
      </c>
      <c r="J52">
        <v>24.597735322430882</v>
      </c>
      <c r="N52" s="8">
        <v>8</v>
      </c>
      <c r="P52">
        <v>12.068965517241383</v>
      </c>
      <c r="Q52">
        <v>24.597735322430882</v>
      </c>
      <c r="S52">
        <v>-25.042881646655228</v>
      </c>
      <c r="T52" s="8">
        <v>9.5</v>
      </c>
      <c r="U52" s="30">
        <v>8</v>
      </c>
    </row>
    <row r="53" spans="1:21" x14ac:dyDescent="0.35">
      <c r="A53">
        <v>11</v>
      </c>
      <c r="F53">
        <v>7.7228327228327318</v>
      </c>
      <c r="J53">
        <v>21.858276855289787</v>
      </c>
      <c r="N53" s="8">
        <v>11</v>
      </c>
      <c r="P53">
        <v>7.7228327228327318</v>
      </c>
      <c r="Q53">
        <v>21.858276855289787</v>
      </c>
      <c r="S53">
        <v>9.5</v>
      </c>
      <c r="T53" s="8">
        <v>9.790209790209639</v>
      </c>
      <c r="U53" s="30">
        <v>11</v>
      </c>
    </row>
    <row r="54" spans="1:21" x14ac:dyDescent="0.35">
      <c r="A54">
        <v>16.5</v>
      </c>
      <c r="F54">
        <v>20.421245421245423</v>
      </c>
      <c r="J54">
        <v>9.3967935270765945</v>
      </c>
      <c r="N54" s="8">
        <v>16.5</v>
      </c>
      <c r="P54">
        <v>20.421245421245423</v>
      </c>
      <c r="Q54">
        <v>9.3967935270765945</v>
      </c>
      <c r="S54">
        <v>13.5</v>
      </c>
      <c r="T54" s="8">
        <v>19.930069930069887</v>
      </c>
      <c r="U54" s="30">
        <v>16.5</v>
      </c>
    </row>
    <row r="55" spans="1:21" x14ac:dyDescent="0.35">
      <c r="A55">
        <v>15</v>
      </c>
      <c r="F55">
        <v>28.693528693528705</v>
      </c>
      <c r="J55">
        <v>14.302868456004292</v>
      </c>
      <c r="N55" s="8">
        <v>15</v>
      </c>
      <c r="P55">
        <v>28.693528693528705</v>
      </c>
      <c r="Q55">
        <v>14.302868456004292</v>
      </c>
      <c r="S55">
        <v>13.5</v>
      </c>
      <c r="T55" s="8">
        <v>20.629370629370516</v>
      </c>
      <c r="U55" s="30">
        <v>15</v>
      </c>
    </row>
    <row r="56" spans="1:21" x14ac:dyDescent="0.35">
      <c r="A56">
        <v>12</v>
      </c>
      <c r="F56">
        <v>35.012210012210019</v>
      </c>
      <c r="J56">
        <v>15.795747123954262</v>
      </c>
      <c r="N56" s="8">
        <v>12</v>
      </c>
      <c r="P56">
        <v>35.012210012210019</v>
      </c>
      <c r="Q56">
        <v>15.795747123954262</v>
      </c>
      <c r="S56">
        <v>-14.067796610169491</v>
      </c>
      <c r="T56" s="8">
        <v>-22.7</v>
      </c>
      <c r="U56" s="30">
        <v>12</v>
      </c>
    </row>
    <row r="57" spans="1:21" x14ac:dyDescent="0.35">
      <c r="A57">
        <v>9.5</v>
      </c>
      <c r="F57">
        <v>-11.011904761904766</v>
      </c>
      <c r="J57">
        <v>30.108545671252884</v>
      </c>
      <c r="N57" s="8">
        <v>9.5</v>
      </c>
      <c r="P57">
        <v>-11.011904761904766</v>
      </c>
      <c r="Q57">
        <v>30.108545671252884</v>
      </c>
      <c r="S57">
        <v>-7.3055028462998068</v>
      </c>
      <c r="T57" s="8">
        <v>-28.56692872333727</v>
      </c>
      <c r="U57" s="30">
        <v>9.5</v>
      </c>
    </row>
    <row r="58" spans="1:21" x14ac:dyDescent="0.35">
      <c r="A58">
        <v>19</v>
      </c>
      <c r="F58">
        <v>-19.583333333333336</v>
      </c>
      <c r="J58">
        <v>21.382163510960456</v>
      </c>
      <c r="N58" s="8">
        <v>19</v>
      </c>
      <c r="P58">
        <v>-19.583333333333336</v>
      </c>
      <c r="Q58">
        <v>21.382163510960456</v>
      </c>
      <c r="S58">
        <v>-12.435677530017147</v>
      </c>
      <c r="T58" s="8">
        <v>27.80660956307684</v>
      </c>
      <c r="U58" s="30">
        <v>19</v>
      </c>
    </row>
    <row r="59" spans="1:21" x14ac:dyDescent="0.35">
      <c r="A59">
        <v>7</v>
      </c>
      <c r="F59">
        <v>-25.654761904761905</v>
      </c>
      <c r="J59">
        <v>25.050467771266607</v>
      </c>
      <c r="N59" s="8">
        <v>7</v>
      </c>
      <c r="P59">
        <v>-25.654761904761905</v>
      </c>
      <c r="Q59">
        <v>25.050467771266607</v>
      </c>
      <c r="S59">
        <v>1.7833333333333332</v>
      </c>
      <c r="T59" s="8">
        <v>-0.38698334142385504</v>
      </c>
      <c r="U59" s="30">
        <v>7</v>
      </c>
    </row>
    <row r="60" spans="1:21" x14ac:dyDescent="0.35">
      <c r="A60">
        <v>10</v>
      </c>
      <c r="F60">
        <v>-31.726190476190474</v>
      </c>
      <c r="J60">
        <v>28.790627014206859</v>
      </c>
      <c r="N60" s="8">
        <v>10</v>
      </c>
      <c r="P60">
        <v>-31.726190476190474</v>
      </c>
      <c r="Q60">
        <v>28.790627014206859</v>
      </c>
      <c r="S60">
        <v>-2.11</v>
      </c>
      <c r="T60" s="8">
        <v>0.63663998768662466</v>
      </c>
      <c r="U60" s="30">
        <v>10</v>
      </c>
    </row>
    <row r="61" spans="1:21" x14ac:dyDescent="0.35">
      <c r="A61">
        <v>31</v>
      </c>
      <c r="F61">
        <v>6.7796610169491425</v>
      </c>
      <c r="J61">
        <v>21.247418507559086</v>
      </c>
      <c r="N61" s="8">
        <v>31</v>
      </c>
      <c r="P61">
        <v>6.7796610169491425</v>
      </c>
      <c r="Q61">
        <v>21.247418507559086</v>
      </c>
      <c r="S61">
        <v>-8.6999999999999993</v>
      </c>
      <c r="T61" s="8">
        <v>0.13966505250941008</v>
      </c>
      <c r="U61" s="30">
        <v>31</v>
      </c>
    </row>
    <row r="62" spans="1:21" x14ac:dyDescent="0.35">
      <c r="A62">
        <v>42.5</v>
      </c>
      <c r="F62">
        <v>10.169491525423723</v>
      </c>
      <c r="J62">
        <v>18.449270833333223</v>
      </c>
      <c r="N62" s="8">
        <v>42.5</v>
      </c>
      <c r="P62">
        <v>10.169491525423723</v>
      </c>
      <c r="Q62">
        <v>18.449270833333223</v>
      </c>
      <c r="S62">
        <v>2.6</v>
      </c>
      <c r="T62" s="8">
        <v>0.49019607843137553</v>
      </c>
      <c r="U62" s="30">
        <v>42.5</v>
      </c>
    </row>
    <row r="63" spans="1:21" x14ac:dyDescent="0.35">
      <c r="A63">
        <v>36</v>
      </c>
      <c r="F63">
        <v>15.254237288135583</v>
      </c>
      <c r="J63">
        <v>17.70925053101961</v>
      </c>
      <c r="N63" s="8">
        <v>36</v>
      </c>
      <c r="P63">
        <v>15.254237288135583</v>
      </c>
      <c r="Q63">
        <v>17.70925053101961</v>
      </c>
      <c r="S63">
        <v>0.5</v>
      </c>
      <c r="T63" s="8">
        <v>-13.112745098039239</v>
      </c>
      <c r="U63" s="30">
        <v>36</v>
      </c>
    </row>
    <row r="64" spans="1:21" x14ac:dyDescent="0.35">
      <c r="A64">
        <v>37</v>
      </c>
      <c r="F64">
        <v>14.406779661016943</v>
      </c>
      <c r="J64">
        <v>19.288856110794619</v>
      </c>
      <c r="N64" s="8">
        <v>37</v>
      </c>
      <c r="P64">
        <v>14.406779661016943</v>
      </c>
      <c r="Q64">
        <v>19.288856110794619</v>
      </c>
      <c r="S64">
        <v>13.5</v>
      </c>
      <c r="T64" s="8">
        <v>-15.932203389830516</v>
      </c>
      <c r="U64" s="30">
        <v>37</v>
      </c>
    </row>
    <row r="65" spans="1:21" x14ac:dyDescent="0.35">
      <c r="A65">
        <v>52</v>
      </c>
      <c r="F65">
        <v>4.9999999999999964</v>
      </c>
      <c r="J65">
        <v>28.006997266138072</v>
      </c>
      <c r="N65" s="8">
        <v>52</v>
      </c>
      <c r="P65">
        <v>4.9999999999999964</v>
      </c>
      <c r="Q65">
        <v>28.006997266138072</v>
      </c>
      <c r="S65">
        <v>13.9</v>
      </c>
      <c r="T65" s="8">
        <v>10.436432637571173</v>
      </c>
      <c r="U65" s="30">
        <v>52</v>
      </c>
    </row>
    <row r="66" spans="1:21" x14ac:dyDescent="0.35">
      <c r="A66">
        <v>28</v>
      </c>
      <c r="F66">
        <v>6.6666666666666723</v>
      </c>
      <c r="J66">
        <v>31.765099297911636</v>
      </c>
      <c r="N66" s="8">
        <v>28</v>
      </c>
      <c r="P66">
        <v>6.6666666666666723</v>
      </c>
      <c r="Q66">
        <v>31.765099297911636</v>
      </c>
      <c r="T66" s="8">
        <v>4.4596912521440792</v>
      </c>
      <c r="U66" s="30">
        <v>28</v>
      </c>
    </row>
    <row r="67" spans="1:21" x14ac:dyDescent="0.35">
      <c r="A67">
        <v>10.5</v>
      </c>
      <c r="F67">
        <v>9.9999999999999929</v>
      </c>
      <c r="J67">
        <v>6.3900775575645783</v>
      </c>
      <c r="N67" s="8">
        <v>10.5</v>
      </c>
      <c r="P67">
        <v>9.9999999999999929</v>
      </c>
      <c r="Q67">
        <v>6.3900775575645783</v>
      </c>
      <c r="T67" s="8">
        <v>-7.5000000000000018</v>
      </c>
      <c r="U67" s="30">
        <v>10.5</v>
      </c>
    </row>
    <row r="68" spans="1:21" x14ac:dyDescent="0.35">
      <c r="A68">
        <v>20</v>
      </c>
      <c r="F68">
        <v>11.66666666666667</v>
      </c>
      <c r="J68">
        <v>14.185678173588817</v>
      </c>
      <c r="N68" s="8">
        <v>20</v>
      </c>
      <c r="P68">
        <v>11.66666666666667</v>
      </c>
      <c r="Q68">
        <v>14.185678173588817</v>
      </c>
      <c r="T68" s="8">
        <v>-11.249999999999998</v>
      </c>
      <c r="U68" s="30">
        <v>20</v>
      </c>
    </row>
    <row r="69" spans="1:21" x14ac:dyDescent="0.35">
      <c r="A69">
        <v>18.5</v>
      </c>
      <c r="F69">
        <v>-7.9533941236068912</v>
      </c>
      <c r="J69">
        <v>2.1712771584400823</v>
      </c>
      <c r="N69" s="8">
        <v>18.5</v>
      </c>
      <c r="P69">
        <v>-7.9533941236068912</v>
      </c>
      <c r="Q69">
        <v>2.1712771584400823</v>
      </c>
      <c r="T69" s="8">
        <v>-13.75</v>
      </c>
      <c r="U69" s="30">
        <v>18.5</v>
      </c>
    </row>
    <row r="70" spans="1:21" x14ac:dyDescent="0.35">
      <c r="A70">
        <v>27.5</v>
      </c>
      <c r="F70">
        <v>-10.334346504559269</v>
      </c>
      <c r="J70">
        <v>12.168329933007996</v>
      </c>
      <c r="N70" s="8">
        <v>27.5</v>
      </c>
      <c r="P70">
        <v>-10.334346504559269</v>
      </c>
      <c r="Q70">
        <v>12.168329933007996</v>
      </c>
      <c r="T70" s="8">
        <v>-12.5</v>
      </c>
      <c r="U70" s="30">
        <v>27.5</v>
      </c>
    </row>
    <row r="71" spans="1:21" x14ac:dyDescent="0.35">
      <c r="A71">
        <v>25.5</v>
      </c>
      <c r="F71">
        <v>-5.8257345491388133</v>
      </c>
      <c r="J71">
        <v>26.157250095463905</v>
      </c>
      <c r="N71" s="8">
        <v>25.5</v>
      </c>
      <c r="P71">
        <v>-5.8257345491388133</v>
      </c>
      <c r="Q71">
        <v>26.157250095463905</v>
      </c>
      <c r="T71" s="8">
        <v>-1.041666666666663</v>
      </c>
      <c r="U71" s="30">
        <v>25.5</v>
      </c>
    </row>
    <row r="72" spans="1:21" x14ac:dyDescent="0.35">
      <c r="A72">
        <v>5.5</v>
      </c>
      <c r="F72">
        <v>-3.3181357649442837</v>
      </c>
      <c r="J72">
        <v>26.4</v>
      </c>
      <c r="N72" s="8">
        <v>5.5</v>
      </c>
      <c r="P72">
        <v>-3.3181357649442837</v>
      </c>
      <c r="Q72">
        <v>26.4</v>
      </c>
      <c r="T72" s="8">
        <v>-3.1249999999999982</v>
      </c>
      <c r="U72" s="30">
        <v>5.5</v>
      </c>
    </row>
    <row r="73" spans="1:21" x14ac:dyDescent="0.35">
      <c r="A73">
        <v>6.5</v>
      </c>
      <c r="F73">
        <v>3.7772675086107919</v>
      </c>
      <c r="J73">
        <v>3.75</v>
      </c>
      <c r="N73" s="8">
        <v>6.5</v>
      </c>
      <c r="P73">
        <v>3.7772675086107919</v>
      </c>
      <c r="Q73">
        <v>3.75</v>
      </c>
      <c r="T73" s="8">
        <v>-11.594202898550723</v>
      </c>
      <c r="U73" s="30">
        <v>6.5</v>
      </c>
    </row>
    <row r="74" spans="1:21" x14ac:dyDescent="0.35">
      <c r="A74">
        <v>4</v>
      </c>
      <c r="F74">
        <v>4.523536165327207</v>
      </c>
      <c r="J74">
        <v>6.5</v>
      </c>
      <c r="N74" s="8">
        <v>4</v>
      </c>
      <c r="P74">
        <v>4.523536165327207</v>
      </c>
      <c r="Q74">
        <v>6.5</v>
      </c>
      <c r="T74" s="8">
        <v>-15.85144927536232</v>
      </c>
      <c r="U74" s="30">
        <v>4</v>
      </c>
    </row>
    <row r="75" spans="1:21" x14ac:dyDescent="0.35">
      <c r="A75">
        <v>5.5</v>
      </c>
      <c r="F75">
        <v>3.0080367393800187</v>
      </c>
      <c r="J75">
        <v>2.25</v>
      </c>
      <c r="N75" s="8">
        <v>5.5</v>
      </c>
      <c r="P75">
        <v>3.0080367393800187</v>
      </c>
      <c r="Q75">
        <v>2.25</v>
      </c>
      <c r="T75" s="8">
        <v>9.2383107088989576</v>
      </c>
      <c r="U75" s="30">
        <v>5.5</v>
      </c>
    </row>
    <row r="76" spans="1:21" x14ac:dyDescent="0.35">
      <c r="A76">
        <v>18.5</v>
      </c>
      <c r="F76">
        <v>-0.7692307692307665</v>
      </c>
      <c r="J76">
        <v>9.59</v>
      </c>
      <c r="N76" s="8">
        <v>18.5</v>
      </c>
      <c r="P76">
        <v>-0.7692307692307665</v>
      </c>
      <c r="Q76">
        <v>9.59</v>
      </c>
      <c r="T76" s="8">
        <v>14.867485455720752</v>
      </c>
      <c r="U76" s="30">
        <v>18.5</v>
      </c>
    </row>
    <row r="77" spans="1:21" x14ac:dyDescent="0.35">
      <c r="A77">
        <v>24.5</v>
      </c>
      <c r="F77">
        <v>-8.9485021925631454</v>
      </c>
      <c r="J77">
        <v>17.510000000000002</v>
      </c>
      <c r="N77" s="8">
        <v>24.5</v>
      </c>
      <c r="P77">
        <v>-8.9485021925631454</v>
      </c>
      <c r="Q77">
        <v>17.510000000000002</v>
      </c>
      <c r="T77" s="8">
        <v>17.92717086834735</v>
      </c>
      <c r="U77" s="30">
        <v>24.5</v>
      </c>
    </row>
    <row r="78" spans="1:21" x14ac:dyDescent="0.35">
      <c r="A78">
        <v>17</v>
      </c>
      <c r="F78">
        <v>-1.2916409005606679</v>
      </c>
      <c r="J78">
        <v>23.07</v>
      </c>
      <c r="N78" s="8">
        <v>17</v>
      </c>
      <c r="P78">
        <v>-1.2916409005606679</v>
      </c>
      <c r="Q78">
        <v>23.07</v>
      </c>
      <c r="T78" s="8">
        <v>16.278819219995697</v>
      </c>
      <c r="U78" s="30">
        <v>17</v>
      </c>
    </row>
    <row r="79" spans="1:21" x14ac:dyDescent="0.35">
      <c r="A79">
        <v>21.5</v>
      </c>
      <c r="F79">
        <v>-6.9135727562441973</v>
      </c>
      <c r="J79">
        <v>19</v>
      </c>
      <c r="N79" s="8">
        <v>21.5</v>
      </c>
      <c r="P79">
        <v>-6.9135727562441973</v>
      </c>
      <c r="Q79">
        <v>19</v>
      </c>
      <c r="T79" s="8">
        <v>7.6149425287356349</v>
      </c>
      <c r="U79" s="30">
        <v>21.5</v>
      </c>
    </row>
    <row r="80" spans="1:21" x14ac:dyDescent="0.35">
      <c r="A80">
        <v>31.5</v>
      </c>
      <c r="F80">
        <v>-8.7082023758402052</v>
      </c>
      <c r="J80">
        <v>9</v>
      </c>
      <c r="N80" s="8">
        <v>31.5</v>
      </c>
      <c r="P80">
        <v>-8.7082023758402052</v>
      </c>
      <c r="Q80">
        <v>9</v>
      </c>
      <c r="T80" s="8">
        <v>5.919540229885059</v>
      </c>
      <c r="U80" s="30">
        <v>31.5</v>
      </c>
    </row>
    <row r="81" spans="1:21" x14ac:dyDescent="0.35">
      <c r="A81">
        <v>19</v>
      </c>
      <c r="F81">
        <v>1.2997882888066701</v>
      </c>
      <c r="J81">
        <v>13.5</v>
      </c>
      <c r="N81" s="8">
        <v>19</v>
      </c>
      <c r="P81">
        <v>1.2997882888066701</v>
      </c>
      <c r="Q81">
        <v>13.5</v>
      </c>
      <c r="T81" s="8">
        <v>7.6149425287356349</v>
      </c>
      <c r="U81" s="30">
        <v>19</v>
      </c>
    </row>
    <row r="82" spans="1:21" x14ac:dyDescent="0.35">
      <c r="A82">
        <v>15.5</v>
      </c>
      <c r="F82">
        <v>-0.99595608336082853</v>
      </c>
      <c r="J82">
        <v>17</v>
      </c>
      <c r="N82" s="8">
        <v>15.5</v>
      </c>
      <c r="P82">
        <v>-0.99595608336082853</v>
      </c>
      <c r="Q82">
        <v>17</v>
      </c>
      <c r="T82" s="8">
        <v>7.6149425287356349</v>
      </c>
      <c r="U82" s="30">
        <v>15.5</v>
      </c>
    </row>
    <row r="83" spans="1:21" x14ac:dyDescent="0.35">
      <c r="A83">
        <v>11.5</v>
      </c>
      <c r="F83">
        <v>5.5</v>
      </c>
      <c r="J83">
        <v>10.879629629629624</v>
      </c>
      <c r="N83" s="8">
        <v>11.5</v>
      </c>
      <c r="P83">
        <v>5.5</v>
      </c>
      <c r="Q83">
        <v>10.879629629629624</v>
      </c>
      <c r="T83" s="8">
        <v>7.7586206896551762</v>
      </c>
      <c r="U83" s="30">
        <v>11.5</v>
      </c>
    </row>
    <row r="84" spans="1:21" x14ac:dyDescent="0.35">
      <c r="A84">
        <v>15</v>
      </c>
      <c r="F84">
        <v>-1.7516353886560212</v>
      </c>
      <c r="J84">
        <v>-7.6388888888888893</v>
      </c>
      <c r="N84" s="8">
        <v>15</v>
      </c>
      <c r="P84">
        <v>-1.7516353886560212</v>
      </c>
      <c r="Q84">
        <v>-7.6388888888888893</v>
      </c>
      <c r="T84" s="8">
        <v>13.793103448275859</v>
      </c>
      <c r="U84" s="30">
        <v>15</v>
      </c>
    </row>
    <row r="85" spans="1:21" x14ac:dyDescent="0.35">
      <c r="A85">
        <v>14</v>
      </c>
      <c r="F85">
        <v>2.5</v>
      </c>
      <c r="J85">
        <v>11.538461538461489</v>
      </c>
      <c r="N85" s="8">
        <v>14</v>
      </c>
      <c r="P85">
        <v>2.5</v>
      </c>
      <c r="Q85">
        <v>11.538461538461489</v>
      </c>
      <c r="T85" s="8">
        <v>18.103448275862075</v>
      </c>
      <c r="U85" s="30">
        <v>14</v>
      </c>
    </row>
    <row r="86" spans="1:21" x14ac:dyDescent="0.35">
      <c r="A86">
        <v>16</v>
      </c>
      <c r="F86">
        <v>-2</v>
      </c>
      <c r="J86">
        <v>16.433566433566444</v>
      </c>
      <c r="N86" s="8">
        <v>16</v>
      </c>
      <c r="P86">
        <v>-2</v>
      </c>
      <c r="Q86">
        <v>16.433566433566444</v>
      </c>
      <c r="T86" s="8">
        <v>17.241379310344829</v>
      </c>
      <c r="U86" s="30">
        <v>16</v>
      </c>
    </row>
    <row r="87" spans="1:21" x14ac:dyDescent="0.35">
      <c r="A87">
        <v>13.5</v>
      </c>
      <c r="F87">
        <v>32.5</v>
      </c>
      <c r="J87">
        <v>20.97902097902082</v>
      </c>
      <c r="N87" s="8">
        <v>13.5</v>
      </c>
      <c r="P87">
        <v>32.5</v>
      </c>
      <c r="Q87">
        <v>20.97902097902082</v>
      </c>
      <c r="T87" s="8">
        <v>3.4482758620689689</v>
      </c>
      <c r="U87" s="30">
        <v>13.5</v>
      </c>
    </row>
    <row r="88" spans="1:21" x14ac:dyDescent="0.35">
      <c r="A88">
        <v>18</v>
      </c>
      <c r="F88">
        <v>-37</v>
      </c>
      <c r="J88">
        <v>22.222222222222221</v>
      </c>
      <c r="N88" s="8">
        <v>18</v>
      </c>
      <c r="P88">
        <v>-37</v>
      </c>
      <c r="Q88">
        <v>22.222222222222221</v>
      </c>
      <c r="T88" s="8">
        <v>5.1724137931034457</v>
      </c>
      <c r="U88" s="30">
        <v>18</v>
      </c>
    </row>
    <row r="89" spans="1:21" x14ac:dyDescent="0.35">
      <c r="A89">
        <v>23</v>
      </c>
      <c r="F89">
        <v>0.5</v>
      </c>
      <c r="J89">
        <v>22.222222222222221</v>
      </c>
      <c r="N89" s="8">
        <v>23</v>
      </c>
      <c r="P89">
        <v>0.5</v>
      </c>
      <c r="Q89">
        <v>22.222222222222221</v>
      </c>
      <c r="T89" s="8">
        <v>9.4827586206896601</v>
      </c>
      <c r="U89" s="30">
        <v>23</v>
      </c>
    </row>
    <row r="90" spans="1:21" x14ac:dyDescent="0.35">
      <c r="A90">
        <v>19</v>
      </c>
      <c r="F90">
        <v>-1.5</v>
      </c>
      <c r="J90">
        <v>21.428571428571427</v>
      </c>
      <c r="N90" s="8">
        <v>19</v>
      </c>
      <c r="P90">
        <v>-1.5</v>
      </c>
      <c r="Q90">
        <v>21.428571428571427</v>
      </c>
      <c r="T90" s="8">
        <v>12.068965517241383</v>
      </c>
      <c r="U90" s="30">
        <v>19</v>
      </c>
    </row>
    <row r="91" spans="1:21" x14ac:dyDescent="0.35">
      <c r="A91">
        <v>18</v>
      </c>
      <c r="F91">
        <v>-1.2833333333333334</v>
      </c>
      <c r="J91">
        <v>-21.373223297048028</v>
      </c>
      <c r="N91" s="8">
        <v>18</v>
      </c>
      <c r="P91">
        <v>-1.2833333333333334</v>
      </c>
      <c r="Q91">
        <v>-21.373223297048028</v>
      </c>
      <c r="T91" s="8">
        <v>7.7228327228327318</v>
      </c>
      <c r="U91" s="30">
        <v>18</v>
      </c>
    </row>
    <row r="92" spans="1:21" x14ac:dyDescent="0.35">
      <c r="A92">
        <v>15.5</v>
      </c>
      <c r="J92">
        <v>34.553247323133412</v>
      </c>
      <c r="N92" s="8">
        <v>15.5</v>
      </c>
      <c r="Q92">
        <v>34.553247323133412</v>
      </c>
      <c r="T92" s="8">
        <v>20.421245421245423</v>
      </c>
      <c r="U92" s="30">
        <v>15.5</v>
      </c>
    </row>
    <row r="93" spans="1:21" x14ac:dyDescent="0.35">
      <c r="A93">
        <v>24</v>
      </c>
      <c r="J93">
        <v>1.5627330957483299</v>
      </c>
      <c r="N93" s="8">
        <v>24</v>
      </c>
      <c r="Q93">
        <v>1.5627330957483299</v>
      </c>
      <c r="T93" s="8">
        <v>28.693528693528705</v>
      </c>
      <c r="U93" s="30">
        <v>24</v>
      </c>
    </row>
    <row r="94" spans="1:21" x14ac:dyDescent="0.35">
      <c r="A94">
        <v>10</v>
      </c>
      <c r="J94">
        <v>4.6854021382649602</v>
      </c>
      <c r="N94" s="8">
        <v>10</v>
      </c>
      <c r="Q94">
        <v>4.6854021382649602</v>
      </c>
      <c r="T94" s="8">
        <v>35.012210012210019</v>
      </c>
      <c r="U94" s="30">
        <v>10</v>
      </c>
    </row>
    <row r="95" spans="1:21" x14ac:dyDescent="0.35">
      <c r="A95">
        <v>13.5</v>
      </c>
      <c r="J95">
        <v>1.1464906880098447</v>
      </c>
      <c r="N95" s="8">
        <v>13.5</v>
      </c>
      <c r="Q95">
        <v>1.1464906880098447</v>
      </c>
      <c r="T95" s="8">
        <v>-11.011904761904766</v>
      </c>
      <c r="U95" s="30">
        <v>13.5</v>
      </c>
    </row>
    <row r="96" spans="1:21" x14ac:dyDescent="0.35">
      <c r="A96">
        <v>40</v>
      </c>
      <c r="J96">
        <v>7</v>
      </c>
      <c r="N96" s="8">
        <v>40</v>
      </c>
      <c r="Q96">
        <v>7</v>
      </c>
      <c r="T96" s="8">
        <v>-19.583333333333336</v>
      </c>
      <c r="U96" s="30">
        <v>40</v>
      </c>
    </row>
    <row r="97" spans="1:21" x14ac:dyDescent="0.35">
      <c r="A97">
        <v>55</v>
      </c>
      <c r="J97">
        <v>-5</v>
      </c>
      <c r="N97" s="8">
        <v>55</v>
      </c>
      <c r="Q97">
        <v>-5</v>
      </c>
      <c r="T97" s="8">
        <v>-25.654761904761905</v>
      </c>
      <c r="U97" s="30">
        <v>55</v>
      </c>
    </row>
    <row r="98" spans="1:21" x14ac:dyDescent="0.35">
      <c r="A98">
        <v>44</v>
      </c>
      <c r="J98">
        <v>5</v>
      </c>
      <c r="N98" s="8">
        <v>44</v>
      </c>
      <c r="Q98">
        <v>5</v>
      </c>
      <c r="T98" s="8">
        <v>-31.726190476190474</v>
      </c>
      <c r="U98" s="30">
        <v>44</v>
      </c>
    </row>
    <row r="99" spans="1:21" x14ac:dyDescent="0.35">
      <c r="A99">
        <v>45.5</v>
      </c>
      <c r="J99">
        <v>6.25</v>
      </c>
      <c r="N99" s="8">
        <v>45.5</v>
      </c>
      <c r="Q99">
        <v>6.25</v>
      </c>
      <c r="T99" s="8">
        <v>6.7796610169491425</v>
      </c>
      <c r="U99" s="30">
        <v>45.5</v>
      </c>
    </row>
    <row r="100" spans="1:21" x14ac:dyDescent="0.35">
      <c r="A100">
        <v>62</v>
      </c>
      <c r="J100">
        <v>14</v>
      </c>
      <c r="N100" s="8">
        <v>62</v>
      </c>
      <c r="Q100">
        <v>14</v>
      </c>
      <c r="T100" s="8">
        <v>10.169491525423723</v>
      </c>
      <c r="U100" s="30">
        <v>62</v>
      </c>
    </row>
    <row r="101" spans="1:21" x14ac:dyDescent="0.35">
      <c r="A101">
        <v>36</v>
      </c>
      <c r="J101">
        <v>-6</v>
      </c>
      <c r="N101" s="8">
        <v>36</v>
      </c>
      <c r="Q101">
        <v>-6</v>
      </c>
      <c r="T101" s="8">
        <v>15.254237288135583</v>
      </c>
      <c r="U101" s="30">
        <v>36</v>
      </c>
    </row>
    <row r="102" spans="1:21" x14ac:dyDescent="0.35">
      <c r="A102">
        <v>11</v>
      </c>
      <c r="J102">
        <v>12.125</v>
      </c>
      <c r="N102" s="8">
        <v>11</v>
      </c>
      <c r="Q102">
        <v>12.125</v>
      </c>
      <c r="T102" s="8">
        <v>14.406779661016943</v>
      </c>
      <c r="U102" s="30">
        <v>11</v>
      </c>
    </row>
    <row r="103" spans="1:21" x14ac:dyDescent="0.35">
      <c r="A103">
        <v>26</v>
      </c>
      <c r="J103">
        <v>29.166666666666668</v>
      </c>
      <c r="N103" s="8">
        <v>26</v>
      </c>
      <c r="Q103">
        <v>29.166666666666668</v>
      </c>
      <c r="T103" s="8">
        <v>4.9999999999999964</v>
      </c>
      <c r="U103" s="30">
        <v>26</v>
      </c>
    </row>
    <row r="104" spans="1:21" x14ac:dyDescent="0.35">
      <c r="A104">
        <v>22.5</v>
      </c>
      <c r="J104">
        <v>-15.5</v>
      </c>
      <c r="N104" s="8">
        <v>22.5</v>
      </c>
      <c r="Q104">
        <v>-15.5</v>
      </c>
      <c r="T104" s="8">
        <v>6.6666666666666723</v>
      </c>
      <c r="U104" s="30">
        <v>22.5</v>
      </c>
    </row>
    <row r="105" spans="1:21" x14ac:dyDescent="0.35">
      <c r="A105">
        <v>34</v>
      </c>
      <c r="J105">
        <v>15.75</v>
      </c>
      <c r="N105" s="8">
        <v>34</v>
      </c>
      <c r="Q105">
        <v>15.75</v>
      </c>
      <c r="T105" s="8">
        <v>9.9999999999999929</v>
      </c>
      <c r="U105" s="30">
        <v>34</v>
      </c>
    </row>
    <row r="106" spans="1:21" x14ac:dyDescent="0.35">
      <c r="A106">
        <v>35</v>
      </c>
      <c r="J106">
        <v>14</v>
      </c>
      <c r="N106" s="8">
        <v>35</v>
      </c>
      <c r="Q106">
        <v>14</v>
      </c>
      <c r="T106" s="8">
        <v>11.66666666666667</v>
      </c>
      <c r="U106" s="30">
        <v>35</v>
      </c>
    </row>
    <row r="107" spans="1:21" x14ac:dyDescent="0.35">
      <c r="A107">
        <v>10</v>
      </c>
      <c r="J107">
        <v>-6</v>
      </c>
      <c r="N107" s="8">
        <v>10</v>
      </c>
      <c r="Q107">
        <v>-6</v>
      </c>
      <c r="T107" s="8">
        <v>-7.9533941236068912</v>
      </c>
      <c r="U107" s="30">
        <v>10</v>
      </c>
    </row>
    <row r="108" spans="1:21" x14ac:dyDescent="0.35">
      <c r="A108">
        <v>8.5</v>
      </c>
      <c r="J108">
        <v>12.125</v>
      </c>
      <c r="N108" s="8">
        <v>8.5</v>
      </c>
      <c r="Q108">
        <v>12.125</v>
      </c>
      <c r="T108" s="8">
        <v>-10.334346504559269</v>
      </c>
      <c r="U108" s="30">
        <v>8.5</v>
      </c>
    </row>
    <row r="109" spans="1:21" x14ac:dyDescent="0.35">
      <c r="A109">
        <v>6</v>
      </c>
      <c r="J109">
        <v>29.166666666666668</v>
      </c>
      <c r="N109" s="8">
        <v>6</v>
      </c>
      <c r="Q109">
        <v>29.166666666666668</v>
      </c>
      <c r="T109" s="8">
        <v>-5.8257345491388133</v>
      </c>
      <c r="U109" s="30">
        <v>6</v>
      </c>
    </row>
    <row r="110" spans="1:21" x14ac:dyDescent="0.35">
      <c r="A110">
        <v>7</v>
      </c>
      <c r="J110">
        <v>-15.5</v>
      </c>
      <c r="N110" s="8">
        <v>7</v>
      </c>
      <c r="Q110">
        <v>-15.5</v>
      </c>
      <c r="T110" s="8">
        <v>-3.3181357649442837</v>
      </c>
      <c r="U110" s="30">
        <v>7</v>
      </c>
    </row>
    <row r="111" spans="1:21" x14ac:dyDescent="0.35">
      <c r="A111">
        <v>23.5</v>
      </c>
      <c r="J111">
        <v>15.75</v>
      </c>
      <c r="N111" s="8">
        <v>23.5</v>
      </c>
      <c r="Q111">
        <v>15.75</v>
      </c>
      <c r="T111" s="8">
        <v>3.7772675086107919</v>
      </c>
      <c r="U111" s="30">
        <v>23.5</v>
      </c>
    </row>
    <row r="112" spans="1:21" x14ac:dyDescent="0.35">
      <c r="A112">
        <v>13.5</v>
      </c>
      <c r="J112">
        <v>27.158480105863831</v>
      </c>
      <c r="N112" s="8">
        <v>13.5</v>
      </c>
      <c r="Q112">
        <v>27.158480105863831</v>
      </c>
      <c r="T112" s="8">
        <v>4.523536165327207</v>
      </c>
      <c r="U112" s="30">
        <v>13.5</v>
      </c>
    </row>
    <row r="113" spans="1:21" x14ac:dyDescent="0.35">
      <c r="A113">
        <v>18</v>
      </c>
      <c r="J113">
        <v>11.713596474984794</v>
      </c>
      <c r="N113" s="8">
        <v>18</v>
      </c>
      <c r="Q113">
        <v>11.713596474984794</v>
      </c>
      <c r="T113" s="8">
        <v>3.0080367393800187</v>
      </c>
      <c r="U113" s="30">
        <v>18</v>
      </c>
    </row>
    <row r="114" spans="1:21" x14ac:dyDescent="0.35">
      <c r="A114">
        <v>19.5</v>
      </c>
      <c r="J114">
        <v>-1.2645452427374579</v>
      </c>
      <c r="N114" s="8">
        <v>19.5</v>
      </c>
      <c r="Q114">
        <v>-1.2645452427374579</v>
      </c>
      <c r="T114" s="8">
        <v>-0.7692307692307665</v>
      </c>
      <c r="U114" s="30">
        <v>19.5</v>
      </c>
    </row>
    <row r="115" spans="1:21" x14ac:dyDescent="0.35">
      <c r="A115">
        <v>2</v>
      </c>
      <c r="J115">
        <v>-21.449909285211564</v>
      </c>
      <c r="N115" s="8">
        <v>2</v>
      </c>
      <c r="Q115">
        <v>-21.449909285211564</v>
      </c>
      <c r="T115" s="8">
        <v>-8.9485021925631454</v>
      </c>
      <c r="U115" s="30">
        <v>2</v>
      </c>
    </row>
    <row r="116" spans="1:21" x14ac:dyDescent="0.35">
      <c r="A116">
        <v>2</v>
      </c>
      <c r="J116">
        <v>-2.5143928234729227</v>
      </c>
      <c r="N116" s="8">
        <v>2</v>
      </c>
      <c r="Q116">
        <v>-2.5143928234729227</v>
      </c>
      <c r="T116" s="8">
        <v>-1.2916409005606679</v>
      </c>
      <c r="U116" s="30">
        <v>2</v>
      </c>
    </row>
    <row r="117" spans="1:21" x14ac:dyDescent="0.35">
      <c r="A117">
        <v>-4.5</v>
      </c>
      <c r="J117">
        <v>-12.542636091192078</v>
      </c>
      <c r="N117" s="8">
        <v>-4.5</v>
      </c>
      <c r="Q117">
        <v>-12.542636091192078</v>
      </c>
      <c r="T117" s="8">
        <v>-6.9135727562441973</v>
      </c>
      <c r="U117" s="30">
        <v>-4.5</v>
      </c>
    </row>
    <row r="118" spans="1:21" x14ac:dyDescent="0.35">
      <c r="A118">
        <v>-1.5</v>
      </c>
      <c r="J118">
        <v>36.763295171391448</v>
      </c>
      <c r="N118" s="8">
        <v>-1.5</v>
      </c>
      <c r="Q118">
        <v>36.763295171391448</v>
      </c>
      <c r="T118" s="8">
        <v>-8.7082023758402052</v>
      </c>
      <c r="U118" s="30">
        <v>-1.5</v>
      </c>
    </row>
    <row r="119" spans="1:21" x14ac:dyDescent="0.35">
      <c r="A119">
        <v>-4</v>
      </c>
      <c r="J119">
        <v>19.075955813074678</v>
      </c>
      <c r="N119" s="8">
        <v>-4</v>
      </c>
      <c r="Q119">
        <v>19.075955813074678</v>
      </c>
      <c r="T119" s="8">
        <v>1.2997882888066701</v>
      </c>
      <c r="U119" s="30">
        <v>-4</v>
      </c>
    </row>
    <row r="120" spans="1:21" x14ac:dyDescent="0.35">
      <c r="A120">
        <v>-8</v>
      </c>
      <c r="J120">
        <v>8.5923617631598557</v>
      </c>
      <c r="N120" s="8">
        <v>-8</v>
      </c>
      <c r="Q120">
        <v>8.5923617631598557</v>
      </c>
      <c r="T120" s="8">
        <v>-0.99595608336082853</v>
      </c>
      <c r="U120" s="30">
        <v>-8</v>
      </c>
    </row>
    <row r="121" spans="1:21" x14ac:dyDescent="0.35">
      <c r="A121">
        <v>-6</v>
      </c>
      <c r="J121">
        <v>-3.190705820023608</v>
      </c>
      <c r="N121" s="8">
        <v>-6</v>
      </c>
      <c r="Q121">
        <v>-3.190705820023608</v>
      </c>
      <c r="T121" s="8">
        <v>5.5</v>
      </c>
      <c r="U121" s="30">
        <v>-6</v>
      </c>
    </row>
    <row r="122" spans="1:21" x14ac:dyDescent="0.35">
      <c r="A122">
        <v>-5.5</v>
      </c>
      <c r="J122">
        <v>13.942209286008127</v>
      </c>
      <c r="N122" s="8">
        <v>-5.5</v>
      </c>
      <c r="Q122">
        <v>13.942209286008127</v>
      </c>
      <c r="T122" s="8">
        <v>-1.7516353886560212</v>
      </c>
      <c r="U122" s="30">
        <v>-5.5</v>
      </c>
    </row>
    <row r="123" spans="1:21" x14ac:dyDescent="0.35">
      <c r="A123">
        <v>-6</v>
      </c>
      <c r="J123">
        <v>5.5034847198526506</v>
      </c>
      <c r="N123" s="8">
        <v>-6</v>
      </c>
      <c r="Q123">
        <v>5.5034847198526506</v>
      </c>
      <c r="T123" s="8">
        <v>2.5</v>
      </c>
      <c r="U123" s="30">
        <v>-6</v>
      </c>
    </row>
    <row r="124" spans="1:21" x14ac:dyDescent="0.35">
      <c r="A124">
        <v>-7</v>
      </c>
      <c r="J124">
        <v>88.813559322033896</v>
      </c>
      <c r="N124" s="8">
        <v>-7</v>
      </c>
      <c r="Q124">
        <v>88.813559322033896</v>
      </c>
      <c r="T124" s="8">
        <v>-2</v>
      </c>
      <c r="U124" s="30">
        <v>-7</v>
      </c>
    </row>
    <row r="125" spans="1:21" x14ac:dyDescent="0.35">
      <c r="A125">
        <v>-7</v>
      </c>
      <c r="J125">
        <v>14.61100569259963</v>
      </c>
      <c r="N125" s="8">
        <v>-7</v>
      </c>
      <c r="Q125">
        <v>14.61100569259963</v>
      </c>
      <c r="T125" s="8">
        <v>32.5</v>
      </c>
      <c r="U125" s="30">
        <v>-7</v>
      </c>
    </row>
    <row r="126" spans="1:21" x14ac:dyDescent="0.35">
      <c r="A126">
        <v>-6</v>
      </c>
      <c r="J126">
        <v>3.6020583190394508</v>
      </c>
      <c r="N126" s="8">
        <v>-6</v>
      </c>
      <c r="Q126">
        <v>3.6020583190394508</v>
      </c>
      <c r="T126" s="8">
        <v>-37</v>
      </c>
      <c r="U126" s="30">
        <v>-6</v>
      </c>
    </row>
    <row r="127" spans="1:21" x14ac:dyDescent="0.35">
      <c r="A127">
        <v>-4</v>
      </c>
      <c r="J127">
        <v>-8.7499999999999964</v>
      </c>
      <c r="N127" s="8">
        <v>-4</v>
      </c>
      <c r="Q127">
        <v>-8.7499999999999964</v>
      </c>
      <c r="T127" s="8">
        <v>0.5</v>
      </c>
      <c r="U127" s="30">
        <v>-4</v>
      </c>
    </row>
    <row r="128" spans="1:21" x14ac:dyDescent="0.35">
      <c r="A128">
        <v>-3.5</v>
      </c>
      <c r="J128">
        <v>-10.000000000000004</v>
      </c>
      <c r="N128" s="8">
        <v>-3.5</v>
      </c>
      <c r="Q128">
        <v>-10.000000000000004</v>
      </c>
      <c r="T128" s="8">
        <v>-1.5</v>
      </c>
      <c r="U128" s="30">
        <v>-3.5</v>
      </c>
    </row>
    <row r="129" spans="1:21" x14ac:dyDescent="0.35">
      <c r="A129">
        <v>-1</v>
      </c>
      <c r="J129">
        <v>-10.000000000000004</v>
      </c>
      <c r="N129" s="8">
        <v>-1</v>
      </c>
      <c r="Q129">
        <v>-10.000000000000004</v>
      </c>
      <c r="T129" s="8">
        <v>-1.2833333333333334</v>
      </c>
      <c r="U129" s="30">
        <v>-1</v>
      </c>
    </row>
    <row r="130" spans="1:21" x14ac:dyDescent="0.35">
      <c r="A130">
        <v>-1.5</v>
      </c>
      <c r="J130">
        <v>-13.75</v>
      </c>
      <c r="N130" s="8">
        <v>-1.5</v>
      </c>
      <c r="Q130">
        <v>-13.75</v>
      </c>
      <c r="T130" s="8">
        <v>8.6666666666666661</v>
      </c>
      <c r="U130" s="30">
        <v>-1.5</v>
      </c>
    </row>
    <row r="131" spans="1:21" x14ac:dyDescent="0.35">
      <c r="A131">
        <v>-5</v>
      </c>
      <c r="J131">
        <v>-2.1286231884057898</v>
      </c>
      <c r="N131" s="8">
        <v>-5</v>
      </c>
      <c r="Q131">
        <v>-2.1286231884057898</v>
      </c>
      <c r="T131" s="8">
        <v>10.666666666666666</v>
      </c>
      <c r="U131" s="30">
        <v>-5</v>
      </c>
    </row>
    <row r="132" spans="1:21" x14ac:dyDescent="0.35">
      <c r="A132">
        <v>-1.5</v>
      </c>
      <c r="J132">
        <v>-5.298913043478251</v>
      </c>
      <c r="N132" s="8">
        <v>-1.5</v>
      </c>
      <c r="Q132">
        <v>-5.298913043478251</v>
      </c>
      <c r="T132" s="8">
        <v>-1.3333333333333333</v>
      </c>
      <c r="U132" s="30">
        <v>-1.5</v>
      </c>
    </row>
    <row r="133" spans="1:21" x14ac:dyDescent="0.35">
      <c r="A133">
        <v>-5</v>
      </c>
      <c r="J133">
        <v>-12.681159420289848</v>
      </c>
      <c r="N133" s="8">
        <v>-5</v>
      </c>
      <c r="Q133">
        <v>-12.681159420289848</v>
      </c>
      <c r="T133" s="8">
        <v>30.142857142857142</v>
      </c>
      <c r="U133" s="30">
        <v>-5</v>
      </c>
    </row>
    <row r="134" spans="1:21" x14ac:dyDescent="0.35">
      <c r="A134">
        <v>-8</v>
      </c>
      <c r="J134">
        <v>-14.764492753623184</v>
      </c>
      <c r="N134" s="8">
        <v>-8</v>
      </c>
      <c r="Q134">
        <v>-14.764492753623184</v>
      </c>
      <c r="T134" s="8">
        <v>-17.571428571428573</v>
      </c>
      <c r="U134" s="30">
        <v>-8</v>
      </c>
    </row>
    <row r="135" spans="1:21" x14ac:dyDescent="0.35">
      <c r="A135">
        <v>-5.5</v>
      </c>
      <c r="J135">
        <v>7.6923076923077041</v>
      </c>
      <c r="N135" s="8">
        <v>-5.5</v>
      </c>
      <c r="Q135">
        <v>7.6923076923077041</v>
      </c>
      <c r="T135" s="8">
        <v>26.047619047619047</v>
      </c>
      <c r="U135" s="30">
        <v>-5.5</v>
      </c>
    </row>
    <row r="136" spans="1:21" x14ac:dyDescent="0.35">
      <c r="A136">
        <v>2</v>
      </c>
      <c r="J136">
        <v>13.736263736263737</v>
      </c>
      <c r="N136" s="8">
        <v>2</v>
      </c>
      <c r="Q136">
        <v>13.736263736263737</v>
      </c>
      <c r="T136" s="8">
        <v>1.5</v>
      </c>
      <c r="U136" s="30">
        <v>2</v>
      </c>
    </row>
    <row r="137" spans="1:21" x14ac:dyDescent="0.35">
      <c r="A137">
        <v>26</v>
      </c>
      <c r="J137">
        <v>18.681318681318682</v>
      </c>
      <c r="N137" s="8">
        <v>26</v>
      </c>
      <c r="Q137">
        <v>18.681318681318682</v>
      </c>
      <c r="T137" s="8">
        <v>-7.75</v>
      </c>
      <c r="U137" s="30">
        <v>26</v>
      </c>
    </row>
    <row r="138" spans="1:21" x14ac:dyDescent="0.35">
      <c r="A138">
        <v>6</v>
      </c>
      <c r="J138">
        <v>12.087912087912095</v>
      </c>
      <c r="N138" s="8">
        <v>6</v>
      </c>
      <c r="Q138">
        <v>12.087912087912095</v>
      </c>
      <c r="T138" s="8">
        <v>-15.384615384615387</v>
      </c>
      <c r="U138" s="30">
        <v>6</v>
      </c>
    </row>
    <row r="139" spans="1:21" x14ac:dyDescent="0.35">
      <c r="A139">
        <v>30.5</v>
      </c>
      <c r="J139">
        <v>3.4482758620689689</v>
      </c>
      <c r="N139" s="8">
        <v>30.5</v>
      </c>
      <c r="Q139">
        <v>3.4482758620689689</v>
      </c>
      <c r="T139" s="8">
        <v>-15.38461538461538</v>
      </c>
      <c r="U139" s="30">
        <v>30.5</v>
      </c>
    </row>
    <row r="140" spans="1:21" x14ac:dyDescent="0.35">
      <c r="A140">
        <v>30.5</v>
      </c>
      <c r="J140">
        <v>3.4482758620689689</v>
      </c>
      <c r="N140" s="8">
        <v>30.5</v>
      </c>
      <c r="Q140">
        <v>3.4482758620689689</v>
      </c>
      <c r="T140" s="8">
        <v>-23.076923076923077</v>
      </c>
      <c r="U140" s="30">
        <v>30.5</v>
      </c>
    </row>
    <row r="141" spans="1:21" x14ac:dyDescent="0.35">
      <c r="A141">
        <v>3.5</v>
      </c>
      <c r="J141">
        <v>5.1724137931034537</v>
      </c>
      <c r="N141" s="8">
        <v>3.5</v>
      </c>
      <c r="Q141">
        <v>5.1724137931034537</v>
      </c>
      <c r="T141" s="8">
        <v>25</v>
      </c>
      <c r="U141" s="30">
        <v>3.5</v>
      </c>
    </row>
    <row r="142" spans="1:21" x14ac:dyDescent="0.35">
      <c r="A142">
        <v>2.5</v>
      </c>
      <c r="J142">
        <v>6.0344827586206922</v>
      </c>
      <c r="N142" s="8">
        <v>2.5</v>
      </c>
      <c r="Q142">
        <v>6.0344827586206922</v>
      </c>
      <c r="T142" s="8">
        <v>-75.84</v>
      </c>
      <c r="U142" s="30">
        <v>2.5</v>
      </c>
    </row>
    <row r="143" spans="1:21" x14ac:dyDescent="0.35">
      <c r="A143">
        <v>-3</v>
      </c>
      <c r="J143">
        <v>6.0344827586206922</v>
      </c>
      <c r="N143" s="8">
        <v>-3</v>
      </c>
      <c r="Q143">
        <v>6.0344827586206922</v>
      </c>
      <c r="T143" s="8">
        <v>19.539537011147029</v>
      </c>
      <c r="U143" s="30">
        <v>-3</v>
      </c>
    </row>
    <row r="144" spans="1:21" x14ac:dyDescent="0.35">
      <c r="A144">
        <v>3</v>
      </c>
      <c r="J144">
        <v>11.206896551724137</v>
      </c>
      <c r="N144" s="8">
        <v>3</v>
      </c>
      <c r="Q144">
        <v>11.206896551724137</v>
      </c>
      <c r="T144" s="8">
        <v>25.771798044780692</v>
      </c>
      <c r="U144" s="30">
        <v>3</v>
      </c>
    </row>
    <row r="145" spans="1:21" x14ac:dyDescent="0.35">
      <c r="A145">
        <v>5</v>
      </c>
      <c r="J145">
        <v>16.379310344827591</v>
      </c>
      <c r="N145" s="8">
        <v>5</v>
      </c>
      <c r="Q145">
        <v>16.379310344827591</v>
      </c>
      <c r="T145" s="8">
        <v>33.026436186175999</v>
      </c>
      <c r="U145" s="30">
        <v>5</v>
      </c>
    </row>
    <row r="146" spans="1:21" x14ac:dyDescent="0.35">
      <c r="A146">
        <v>1</v>
      </c>
      <c r="J146">
        <v>16.379310344827591</v>
      </c>
      <c r="N146" s="8">
        <v>1</v>
      </c>
      <c r="Q146">
        <v>16.379310344827591</v>
      </c>
      <c r="T146" s="8">
        <v>27.004966811615066</v>
      </c>
      <c r="U146" s="30">
        <v>1</v>
      </c>
    </row>
    <row r="147" spans="1:21" x14ac:dyDescent="0.35">
      <c r="A147">
        <v>-9</v>
      </c>
      <c r="J147">
        <v>2.5862068965517304</v>
      </c>
      <c r="N147" s="8">
        <v>-9</v>
      </c>
      <c r="Q147">
        <v>2.5862068965517304</v>
      </c>
      <c r="T147" s="8">
        <v>41.439859481565726</v>
      </c>
      <c r="U147" s="30">
        <v>-9</v>
      </c>
    </row>
    <row r="148" spans="1:21" x14ac:dyDescent="0.35">
      <c r="A148">
        <v>-3</v>
      </c>
      <c r="J148">
        <v>5.1724137931034457</v>
      </c>
      <c r="N148" s="8">
        <v>-3</v>
      </c>
      <c r="Q148">
        <v>5.1724137931034457</v>
      </c>
      <c r="T148" s="8">
        <v>23.663171293874736</v>
      </c>
      <c r="U148" s="30">
        <v>-3</v>
      </c>
    </row>
    <row r="149" spans="1:21" x14ac:dyDescent="0.35">
      <c r="A149">
        <v>-10.5</v>
      </c>
      <c r="J149">
        <v>8.6206896551724146</v>
      </c>
      <c r="N149" s="8">
        <v>-10.5</v>
      </c>
      <c r="Q149">
        <v>8.6206896551724146</v>
      </c>
      <c r="T149" s="8">
        <v>23.708818551964413</v>
      </c>
      <c r="U149" s="30">
        <v>-10.5</v>
      </c>
    </row>
    <row r="150" spans="1:21" x14ac:dyDescent="0.35">
      <c r="A150">
        <v>-20</v>
      </c>
      <c r="J150">
        <v>11.206896551724144</v>
      </c>
      <c r="N150" s="8">
        <v>-20</v>
      </c>
      <c r="Q150">
        <v>11.206896551724144</v>
      </c>
      <c r="T150" s="8">
        <v>68.715888485400995</v>
      </c>
      <c r="U150" s="30">
        <v>-20</v>
      </c>
    </row>
    <row r="151" spans="1:21" x14ac:dyDescent="0.35">
      <c r="A151">
        <v>-16.5</v>
      </c>
      <c r="J151">
        <v>13.675213675213683</v>
      </c>
      <c r="N151" s="8">
        <v>-16.5</v>
      </c>
      <c r="Q151">
        <v>13.675213675213683</v>
      </c>
      <c r="T151" s="8">
        <v>16.59320388223281</v>
      </c>
      <c r="U151" s="30">
        <v>-16.5</v>
      </c>
    </row>
    <row r="152" spans="1:21" x14ac:dyDescent="0.35">
      <c r="A152">
        <v>-18</v>
      </c>
      <c r="J152">
        <v>24.786324786324791</v>
      </c>
      <c r="N152" s="8">
        <v>-18</v>
      </c>
      <c r="Q152">
        <v>24.786324786324791</v>
      </c>
      <c r="T152" s="8">
        <v>23.515867564189467</v>
      </c>
      <c r="U152" s="30">
        <v>-18</v>
      </c>
    </row>
    <row r="153" spans="1:21" x14ac:dyDescent="0.35">
      <c r="A153">
        <v>-14.5</v>
      </c>
      <c r="J153">
        <v>33.852258852258849</v>
      </c>
      <c r="N153" s="8">
        <v>-14.5</v>
      </c>
      <c r="Q153">
        <v>33.852258852258849</v>
      </c>
      <c r="T153" s="8">
        <v>11.226734292972679</v>
      </c>
      <c r="U153" s="30">
        <v>-14.5</v>
      </c>
    </row>
    <row r="154" spans="1:21" x14ac:dyDescent="0.35">
      <c r="A154">
        <v>-18</v>
      </c>
      <c r="J154">
        <v>42.857142857142861</v>
      </c>
      <c r="N154" s="8">
        <v>-18</v>
      </c>
      <c r="Q154">
        <v>42.857142857142861</v>
      </c>
      <c r="T154" s="8">
        <v>19.590085167289484</v>
      </c>
      <c r="U154" s="30">
        <v>-18</v>
      </c>
    </row>
    <row r="155" spans="1:21" x14ac:dyDescent="0.35">
      <c r="A155">
        <v>-19</v>
      </c>
      <c r="J155">
        <v>-15.000000000000002</v>
      </c>
      <c r="N155" s="8">
        <v>-19</v>
      </c>
      <c r="Q155">
        <v>-15.000000000000002</v>
      </c>
      <c r="T155" s="8">
        <v>25.664973741407039</v>
      </c>
      <c r="U155" s="30">
        <v>-19</v>
      </c>
    </row>
    <row r="156" spans="1:21" x14ac:dyDescent="0.35">
      <c r="A156">
        <v>-19</v>
      </c>
      <c r="J156">
        <v>-26.25</v>
      </c>
      <c r="N156" s="8">
        <v>-19</v>
      </c>
      <c r="Q156">
        <v>-26.25</v>
      </c>
      <c r="T156" s="8">
        <v>26.074344055210357</v>
      </c>
      <c r="U156" s="30">
        <v>-19</v>
      </c>
    </row>
    <row r="157" spans="1:21" x14ac:dyDescent="0.35">
      <c r="A157">
        <v>-15</v>
      </c>
      <c r="J157">
        <v>-31.25</v>
      </c>
      <c r="N157" s="8">
        <v>-15</v>
      </c>
      <c r="Q157">
        <v>-31.25</v>
      </c>
      <c r="T157" s="8">
        <v>14.001106535140865</v>
      </c>
      <c r="U157" s="30">
        <v>-15</v>
      </c>
    </row>
    <row r="158" spans="1:21" x14ac:dyDescent="0.35">
      <c r="A158">
        <v>-12.5</v>
      </c>
      <c r="J158">
        <v>-36.25</v>
      </c>
      <c r="N158" s="8">
        <v>-12.5</v>
      </c>
      <c r="Q158">
        <v>-36.25</v>
      </c>
      <c r="T158" s="8">
        <v>34.926202706222917</v>
      </c>
      <c r="U158" s="30">
        <v>-12.5</v>
      </c>
    </row>
    <row r="159" spans="1:21" x14ac:dyDescent="0.35">
      <c r="A159">
        <v>-7</v>
      </c>
      <c r="J159">
        <v>6.7796610169491425</v>
      </c>
      <c r="N159" s="8">
        <v>-7</v>
      </c>
      <c r="Q159">
        <v>6.7796610169491425</v>
      </c>
      <c r="T159" s="8">
        <v>25.605182840098525</v>
      </c>
      <c r="U159" s="30">
        <v>-7</v>
      </c>
    </row>
    <row r="160" spans="1:21" x14ac:dyDescent="0.35">
      <c r="A160">
        <v>-9.5</v>
      </c>
      <c r="J160">
        <v>9.3220338983050812</v>
      </c>
      <c r="N160" s="8">
        <v>-9.5</v>
      </c>
      <c r="Q160">
        <v>9.3220338983050812</v>
      </c>
      <c r="T160" s="8">
        <v>33.529167362970107</v>
      </c>
      <c r="U160" s="30">
        <v>-9.5</v>
      </c>
    </row>
    <row r="161" spans="1:21" x14ac:dyDescent="0.35">
      <c r="A161">
        <v>-16.5</v>
      </c>
      <c r="J161">
        <v>14.406779661016943</v>
      </c>
      <c r="N161" s="8">
        <v>-16.5</v>
      </c>
      <c r="Q161">
        <v>14.406779661016943</v>
      </c>
      <c r="T161" s="8">
        <v>27.004966811615073</v>
      </c>
      <c r="U161" s="30">
        <v>-16.5</v>
      </c>
    </row>
    <row r="162" spans="1:21" x14ac:dyDescent="0.35">
      <c r="A162">
        <v>-9</v>
      </c>
      <c r="J162">
        <v>12.711864406779654</v>
      </c>
      <c r="N162" s="8">
        <v>-9</v>
      </c>
      <c r="Q162">
        <v>12.711864406779654</v>
      </c>
      <c r="T162" s="8">
        <v>25.709028799848607</v>
      </c>
      <c r="U162" s="30">
        <v>-9</v>
      </c>
    </row>
    <row r="163" spans="1:21" x14ac:dyDescent="0.35">
      <c r="A163">
        <v>1</v>
      </c>
      <c r="J163">
        <v>4.1666666666666661</v>
      </c>
      <c r="N163" s="8">
        <v>1</v>
      </c>
      <c r="Q163">
        <v>4.1666666666666661</v>
      </c>
      <c r="T163" s="8">
        <v>29.094697839811747</v>
      </c>
      <c r="U163" s="30">
        <v>1</v>
      </c>
    </row>
    <row r="164" spans="1:21" x14ac:dyDescent="0.35">
      <c r="A164">
        <v>-13.5</v>
      </c>
      <c r="J164">
        <v>6.6666666666666723</v>
      </c>
      <c r="N164" s="8">
        <v>-13.5</v>
      </c>
      <c r="Q164">
        <v>6.6666666666666723</v>
      </c>
      <c r="T164" s="8">
        <v>37.237866672106833</v>
      </c>
      <c r="U164" s="30">
        <v>-13.5</v>
      </c>
    </row>
    <row r="165" spans="1:21" x14ac:dyDescent="0.35">
      <c r="A165">
        <v>-18.5</v>
      </c>
      <c r="J165">
        <v>9.9999999999999929</v>
      </c>
      <c r="N165" s="8">
        <v>-18.5</v>
      </c>
      <c r="Q165">
        <v>9.9999999999999929</v>
      </c>
      <c r="T165" s="8">
        <v>23.177931944687518</v>
      </c>
      <c r="U165" s="30">
        <v>-18.5</v>
      </c>
    </row>
    <row r="166" spans="1:21" x14ac:dyDescent="0.35">
      <c r="A166">
        <v>-13.5</v>
      </c>
      <c r="J166">
        <v>10.833333333333332</v>
      </c>
      <c r="N166" s="8">
        <v>-13.5</v>
      </c>
      <c r="Q166">
        <v>10.833333333333332</v>
      </c>
      <c r="T166" s="8">
        <v>30.890422636114423</v>
      </c>
      <c r="U166" s="30">
        <v>-13.5</v>
      </c>
    </row>
    <row r="167" spans="1:21" x14ac:dyDescent="0.35">
      <c r="A167">
        <v>0.5</v>
      </c>
      <c r="J167">
        <v>-7.9533941236068912</v>
      </c>
      <c r="N167" s="8">
        <v>0.5</v>
      </c>
      <c r="Q167">
        <v>-7.9533941236068912</v>
      </c>
      <c r="T167" s="8">
        <v>10.77119514428847</v>
      </c>
      <c r="U167" s="30">
        <v>0.5</v>
      </c>
    </row>
    <row r="168" spans="1:21" x14ac:dyDescent="0.35">
      <c r="A168">
        <v>44.5</v>
      </c>
      <c r="J168">
        <v>-11.398176291793318</v>
      </c>
      <c r="N168" s="8">
        <v>44.5</v>
      </c>
      <c r="Q168">
        <v>-11.398176291793318</v>
      </c>
      <c r="T168" s="8">
        <v>18.823133622349022</v>
      </c>
      <c r="U168" s="30">
        <v>44.5</v>
      </c>
    </row>
    <row r="169" spans="1:21" x14ac:dyDescent="0.35">
      <c r="A169">
        <v>11.5</v>
      </c>
      <c r="J169">
        <v>-9.01722391084094</v>
      </c>
      <c r="N169" s="8">
        <v>11.5</v>
      </c>
      <c r="Q169">
        <v>-9.01722391084094</v>
      </c>
      <c r="T169" s="8">
        <v>20.815959898517786</v>
      </c>
      <c r="U169" s="30">
        <v>11.5</v>
      </c>
    </row>
    <row r="170" spans="1:21" x14ac:dyDescent="0.35">
      <c r="A170">
        <v>50</v>
      </c>
      <c r="J170">
        <v>-4.2553191489361737</v>
      </c>
      <c r="N170" s="8">
        <v>50</v>
      </c>
      <c r="Q170">
        <v>-4.2553191489361737</v>
      </c>
      <c r="T170" s="8">
        <v>28.192064893798431</v>
      </c>
      <c r="U170" s="30">
        <v>50</v>
      </c>
    </row>
    <row r="171" spans="1:21" x14ac:dyDescent="0.35">
      <c r="A171">
        <v>47</v>
      </c>
      <c r="J171">
        <v>3.8461538461538463</v>
      </c>
      <c r="N171" s="8">
        <v>47</v>
      </c>
      <c r="Q171">
        <v>3.8461538461538463</v>
      </c>
      <c r="T171" s="8">
        <v>21.542928490655981</v>
      </c>
      <c r="U171" s="30">
        <v>47</v>
      </c>
    </row>
    <row r="172" spans="1:21" x14ac:dyDescent="0.35">
      <c r="A172">
        <v>6</v>
      </c>
      <c r="J172">
        <v>3.8461538461538463</v>
      </c>
      <c r="N172" s="8">
        <v>6</v>
      </c>
      <c r="Q172">
        <v>3.8461538461538463</v>
      </c>
      <c r="T172" s="8">
        <v>26.89665642288638</v>
      </c>
      <c r="U172" s="30">
        <v>6</v>
      </c>
    </row>
    <row r="173" spans="1:21" x14ac:dyDescent="0.35">
      <c r="A173">
        <v>9</v>
      </c>
      <c r="J173">
        <v>2.3076923076923062</v>
      </c>
      <c r="N173" s="8">
        <v>9</v>
      </c>
      <c r="Q173">
        <v>2.3076923076923062</v>
      </c>
      <c r="T173" s="8">
        <v>44.860565742131371</v>
      </c>
      <c r="U173" s="30">
        <v>9</v>
      </c>
    </row>
    <row r="174" spans="1:21" x14ac:dyDescent="0.35">
      <c r="A174">
        <v>5</v>
      </c>
      <c r="J174">
        <v>0</v>
      </c>
      <c r="N174" s="8">
        <v>5</v>
      </c>
      <c r="Q174">
        <v>0</v>
      </c>
      <c r="T174" s="8">
        <v>18.449270833333223</v>
      </c>
      <c r="U174" s="30">
        <v>5</v>
      </c>
    </row>
    <row r="175" spans="1:21" x14ac:dyDescent="0.35">
      <c r="A175">
        <v>-20</v>
      </c>
      <c r="J175">
        <v>-16.182609420905834</v>
      </c>
      <c r="N175" s="8">
        <v>-20</v>
      </c>
      <c r="Q175">
        <v>-16.182609420905834</v>
      </c>
      <c r="T175" s="8">
        <v>32.022476953999849</v>
      </c>
      <c r="U175" s="30">
        <v>-20</v>
      </c>
    </row>
    <row r="176" spans="1:21" x14ac:dyDescent="0.35">
      <c r="A176">
        <v>-1</v>
      </c>
      <c r="J176">
        <v>-0.55000000000000016</v>
      </c>
      <c r="N176" s="8">
        <v>-1</v>
      </c>
      <c r="Q176">
        <v>-0.55000000000000016</v>
      </c>
      <c r="T176" s="8">
        <v>26.189521081117203</v>
      </c>
      <c r="U176" s="30">
        <v>-1</v>
      </c>
    </row>
    <row r="177" spans="1:21" x14ac:dyDescent="0.35">
      <c r="A177">
        <v>2</v>
      </c>
      <c r="N177" s="8">
        <v>2</v>
      </c>
      <c r="T177" s="8">
        <v>25.867150571356401</v>
      </c>
      <c r="U177" s="30">
        <v>2</v>
      </c>
    </row>
    <row r="178" spans="1:21" x14ac:dyDescent="0.35">
      <c r="A178">
        <v>-3.5</v>
      </c>
      <c r="N178" s="8">
        <v>-3.5</v>
      </c>
      <c r="T178" s="8">
        <v>32.036358993679293</v>
      </c>
      <c r="U178" s="30">
        <v>-3.5</v>
      </c>
    </row>
    <row r="179" spans="1:21" x14ac:dyDescent="0.35">
      <c r="A179">
        <v>-20</v>
      </c>
      <c r="N179" s="8">
        <v>-20</v>
      </c>
      <c r="T179" s="8">
        <v>24.597735322430882</v>
      </c>
      <c r="U179" s="30">
        <v>-20</v>
      </c>
    </row>
    <row r="180" spans="1:21" x14ac:dyDescent="0.35">
      <c r="A180">
        <v>-9</v>
      </c>
      <c r="N180" s="8">
        <v>-9</v>
      </c>
      <c r="T180" s="8">
        <v>21.858276855289787</v>
      </c>
      <c r="U180" s="30">
        <v>-9</v>
      </c>
    </row>
    <row r="181" spans="1:21" x14ac:dyDescent="0.35">
      <c r="A181">
        <v>-23.5</v>
      </c>
      <c r="N181" s="8">
        <v>-23.5</v>
      </c>
      <c r="T181" s="8">
        <v>9.3967935270765945</v>
      </c>
      <c r="U181" s="30">
        <v>-23.5</v>
      </c>
    </row>
    <row r="182" spans="1:21" x14ac:dyDescent="0.35">
      <c r="A182">
        <v>-5.5</v>
      </c>
      <c r="N182" s="8">
        <v>-5.5</v>
      </c>
      <c r="T182" s="8">
        <v>14.302868456004292</v>
      </c>
      <c r="U182" s="30">
        <v>-5.5</v>
      </c>
    </row>
    <row r="183" spans="1:21" x14ac:dyDescent="0.35">
      <c r="A183">
        <v>-40</v>
      </c>
      <c r="N183" s="8">
        <v>-40</v>
      </c>
      <c r="T183" s="8">
        <v>15.795747123954262</v>
      </c>
      <c r="U183" s="30">
        <v>-40</v>
      </c>
    </row>
    <row r="184" spans="1:21" x14ac:dyDescent="0.35">
      <c r="A184">
        <v>-37.5</v>
      </c>
      <c r="N184" s="8">
        <v>-37.5</v>
      </c>
      <c r="T184" s="8">
        <v>30.108545671252884</v>
      </c>
      <c r="U184" s="30">
        <v>-37.5</v>
      </c>
    </row>
    <row r="185" spans="1:21" x14ac:dyDescent="0.35">
      <c r="A185">
        <v>-41</v>
      </c>
      <c r="N185" s="8">
        <v>-41</v>
      </c>
      <c r="T185" s="8">
        <v>21.382163510960456</v>
      </c>
      <c r="U185" s="30">
        <v>-41</v>
      </c>
    </row>
    <row r="186" spans="1:21" x14ac:dyDescent="0.35">
      <c r="A186">
        <v>-31.5</v>
      </c>
      <c r="N186" s="8">
        <v>-31.5</v>
      </c>
      <c r="T186" s="8">
        <v>25.050467771266607</v>
      </c>
      <c r="U186" s="30">
        <v>-31.5</v>
      </c>
    </row>
    <row r="187" spans="1:21" x14ac:dyDescent="0.35">
      <c r="A187">
        <v>-37</v>
      </c>
      <c r="N187" s="8">
        <v>-37</v>
      </c>
      <c r="T187" s="8">
        <v>28.790627014206859</v>
      </c>
      <c r="U187" s="30">
        <v>-37</v>
      </c>
    </row>
    <row r="188" spans="1:21" x14ac:dyDescent="0.35">
      <c r="A188">
        <v>-41</v>
      </c>
      <c r="N188" s="8">
        <v>-41</v>
      </c>
      <c r="T188" s="8">
        <v>21.247418507559086</v>
      </c>
      <c r="U188" s="30">
        <v>-41</v>
      </c>
    </row>
    <row r="189" spans="1:21" x14ac:dyDescent="0.35">
      <c r="A189">
        <v>-44</v>
      </c>
      <c r="N189" s="8">
        <v>-44</v>
      </c>
      <c r="T189" s="8">
        <v>18.449270833333223</v>
      </c>
      <c r="U189" s="30">
        <v>-44</v>
      </c>
    </row>
    <row r="190" spans="1:21" x14ac:dyDescent="0.35">
      <c r="A190">
        <v>-37</v>
      </c>
      <c r="N190" s="8">
        <v>-37</v>
      </c>
      <c r="T190" s="8">
        <v>17.70925053101961</v>
      </c>
      <c r="U190" s="30">
        <v>-37</v>
      </c>
    </row>
    <row r="191" spans="1:21" x14ac:dyDescent="0.35">
      <c r="A191">
        <v>-31.5</v>
      </c>
      <c r="N191" s="8">
        <v>-31.5</v>
      </c>
      <c r="T191" s="8">
        <v>19.288856110794619</v>
      </c>
      <c r="U191" s="30">
        <v>-31.5</v>
      </c>
    </row>
    <row r="192" spans="1:21" x14ac:dyDescent="0.35">
      <c r="A192">
        <v>-24.5</v>
      </c>
      <c r="N192" s="8">
        <v>-24.5</v>
      </c>
      <c r="T192" s="8">
        <v>28.006997266138072</v>
      </c>
      <c r="U192" s="30">
        <v>-24.5</v>
      </c>
    </row>
    <row r="193" spans="1:21" x14ac:dyDescent="0.35">
      <c r="A193">
        <v>-29</v>
      </c>
      <c r="N193" s="8">
        <v>-29</v>
      </c>
      <c r="T193" s="8">
        <v>31.765099297911636</v>
      </c>
      <c r="U193" s="30">
        <v>-29</v>
      </c>
    </row>
    <row r="194" spans="1:21" x14ac:dyDescent="0.35">
      <c r="A194">
        <v>-38.5</v>
      </c>
      <c r="N194" s="8">
        <v>-38.5</v>
      </c>
      <c r="T194" s="8">
        <v>6.3900775575645783</v>
      </c>
      <c r="U194" s="30">
        <v>-38.5</v>
      </c>
    </row>
    <row r="195" spans="1:21" x14ac:dyDescent="0.35">
      <c r="A195">
        <v>-28.5</v>
      </c>
      <c r="N195" s="8">
        <v>-28.5</v>
      </c>
      <c r="T195" s="8">
        <v>14.185678173588817</v>
      </c>
      <c r="U195" s="30">
        <v>-28.5</v>
      </c>
    </row>
    <row r="196" spans="1:21" x14ac:dyDescent="0.35">
      <c r="A196">
        <v>-1</v>
      </c>
      <c r="N196" s="8">
        <v>-1</v>
      </c>
      <c r="T196" s="8">
        <v>2.1712771584400823</v>
      </c>
      <c r="U196" s="30">
        <v>-1</v>
      </c>
    </row>
    <row r="197" spans="1:21" x14ac:dyDescent="0.35">
      <c r="A197">
        <v>-33.5</v>
      </c>
      <c r="N197" s="8">
        <v>-33.5</v>
      </c>
      <c r="T197" s="8">
        <v>12.168329933007996</v>
      </c>
      <c r="U197" s="30">
        <v>-33.5</v>
      </c>
    </row>
    <row r="198" spans="1:21" x14ac:dyDescent="0.35">
      <c r="A198">
        <v>-38.5</v>
      </c>
      <c r="N198" s="8">
        <v>-38.5</v>
      </c>
      <c r="T198" s="8">
        <v>26.157250095463905</v>
      </c>
      <c r="U198" s="30">
        <v>-38.5</v>
      </c>
    </row>
    <row r="199" spans="1:21" x14ac:dyDescent="0.35">
      <c r="A199">
        <v>-30</v>
      </c>
      <c r="N199" s="8">
        <v>-30</v>
      </c>
      <c r="T199" s="8">
        <v>26.4</v>
      </c>
      <c r="U199" s="30">
        <v>-30</v>
      </c>
    </row>
    <row r="200" spans="1:21" x14ac:dyDescent="0.35">
      <c r="A200">
        <v>-15.5</v>
      </c>
      <c r="N200" s="8">
        <v>-15.5</v>
      </c>
      <c r="T200" s="8">
        <v>3.75</v>
      </c>
      <c r="U200" s="30">
        <v>-15.5</v>
      </c>
    </row>
    <row r="201" spans="1:21" x14ac:dyDescent="0.35">
      <c r="A201">
        <v>11</v>
      </c>
      <c r="N201" s="8">
        <v>11</v>
      </c>
      <c r="T201" s="8">
        <v>6.5</v>
      </c>
      <c r="U201" s="30">
        <v>11</v>
      </c>
    </row>
    <row r="202" spans="1:21" x14ac:dyDescent="0.35">
      <c r="A202">
        <v>15</v>
      </c>
      <c r="N202" s="8">
        <v>15</v>
      </c>
      <c r="T202" s="8">
        <v>2.25</v>
      </c>
      <c r="U202" s="30">
        <v>15</v>
      </c>
    </row>
    <row r="203" spans="1:21" x14ac:dyDescent="0.35">
      <c r="A203">
        <v>6.5</v>
      </c>
      <c r="N203" s="8">
        <v>6.5</v>
      </c>
      <c r="T203" s="8">
        <v>9.59</v>
      </c>
      <c r="U203" s="30">
        <v>6.5</v>
      </c>
    </row>
    <row r="204" spans="1:21" x14ac:dyDescent="0.35">
      <c r="A204">
        <v>6</v>
      </c>
      <c r="N204" s="8">
        <v>6</v>
      </c>
      <c r="T204" s="8">
        <v>17.510000000000002</v>
      </c>
      <c r="U204" s="30">
        <v>6</v>
      </c>
    </row>
    <row r="205" spans="1:21" x14ac:dyDescent="0.35">
      <c r="A205">
        <v>6</v>
      </c>
      <c r="N205" s="8">
        <v>6</v>
      </c>
      <c r="T205" s="8">
        <v>23.07</v>
      </c>
      <c r="U205" s="30">
        <v>6</v>
      </c>
    </row>
    <row r="206" spans="1:21" x14ac:dyDescent="0.35">
      <c r="A206">
        <v>6</v>
      </c>
      <c r="N206" s="8">
        <v>6</v>
      </c>
      <c r="T206" s="8">
        <v>19</v>
      </c>
      <c r="U206" s="30">
        <v>6</v>
      </c>
    </row>
    <row r="207" spans="1:21" x14ac:dyDescent="0.35">
      <c r="A207">
        <v>15</v>
      </c>
      <c r="N207" s="8">
        <v>15</v>
      </c>
      <c r="T207" s="8">
        <v>9</v>
      </c>
      <c r="U207" s="30">
        <v>15</v>
      </c>
    </row>
    <row r="208" spans="1:21" x14ac:dyDescent="0.35">
      <c r="A208">
        <v>15</v>
      </c>
      <c r="N208" s="8">
        <v>15</v>
      </c>
      <c r="T208" s="8">
        <v>13.5</v>
      </c>
      <c r="U208" s="30">
        <v>15</v>
      </c>
    </row>
    <row r="209" spans="1:21" x14ac:dyDescent="0.35">
      <c r="A209">
        <v>14.5</v>
      </c>
      <c r="N209" s="8">
        <v>14.5</v>
      </c>
      <c r="T209" s="8">
        <v>17</v>
      </c>
      <c r="U209" s="30">
        <v>14.5</v>
      </c>
    </row>
    <row r="210" spans="1:21" x14ac:dyDescent="0.35">
      <c r="A210">
        <v>13</v>
      </c>
      <c r="N210" s="8">
        <v>13</v>
      </c>
      <c r="T210" s="8">
        <v>10.879629629629624</v>
      </c>
      <c r="U210" s="30">
        <v>13</v>
      </c>
    </row>
    <row r="211" spans="1:21" x14ac:dyDescent="0.35">
      <c r="A211">
        <v>13.5</v>
      </c>
      <c r="N211" s="8">
        <v>13.5</v>
      </c>
      <c r="T211" s="8">
        <v>-7.6388888888888893</v>
      </c>
      <c r="U211" s="30">
        <v>13.5</v>
      </c>
    </row>
    <row r="212" spans="1:21" x14ac:dyDescent="0.35">
      <c r="A212">
        <v>13</v>
      </c>
      <c r="N212" s="8">
        <v>13</v>
      </c>
      <c r="T212" s="8">
        <v>11.538461538461489</v>
      </c>
      <c r="U212" s="30">
        <v>13</v>
      </c>
    </row>
    <row r="213" spans="1:21" x14ac:dyDescent="0.35">
      <c r="A213">
        <v>10</v>
      </c>
      <c r="N213" s="8">
        <v>10</v>
      </c>
      <c r="T213" s="8">
        <v>16.433566433566444</v>
      </c>
      <c r="U213" s="30">
        <v>10</v>
      </c>
    </row>
    <row r="214" spans="1:21" x14ac:dyDescent="0.35">
      <c r="A214">
        <v>18</v>
      </c>
      <c r="N214" s="8">
        <v>18</v>
      </c>
      <c r="T214" s="8">
        <v>20.97902097902082</v>
      </c>
      <c r="U214" s="30">
        <v>18</v>
      </c>
    </row>
    <row r="215" spans="1:21" x14ac:dyDescent="0.35">
      <c r="A215">
        <v>19</v>
      </c>
      <c r="N215" s="8">
        <v>19</v>
      </c>
      <c r="T215" s="8">
        <v>22.222222222222221</v>
      </c>
      <c r="U215" s="30">
        <v>19</v>
      </c>
    </row>
    <row r="216" spans="1:21" x14ac:dyDescent="0.35">
      <c r="A216">
        <v>8</v>
      </c>
      <c r="N216" s="8">
        <v>8</v>
      </c>
      <c r="T216" s="8">
        <v>22.222222222222221</v>
      </c>
      <c r="U216" s="30">
        <v>8</v>
      </c>
    </row>
    <row r="217" spans="1:21" x14ac:dyDescent="0.35">
      <c r="A217">
        <v>11</v>
      </c>
      <c r="N217" s="8">
        <v>11</v>
      </c>
      <c r="T217" s="8">
        <v>21.428571428571427</v>
      </c>
      <c r="U217" s="30">
        <v>11</v>
      </c>
    </row>
    <row r="218" spans="1:21" x14ac:dyDescent="0.35">
      <c r="A218">
        <v>11.5</v>
      </c>
      <c r="N218" s="8">
        <v>11.5</v>
      </c>
      <c r="T218" s="8">
        <v>-21.373223297048028</v>
      </c>
      <c r="U218" s="30">
        <v>11.5</v>
      </c>
    </row>
    <row r="219" spans="1:21" x14ac:dyDescent="0.35">
      <c r="A219">
        <v>10</v>
      </c>
      <c r="N219" s="8">
        <v>10</v>
      </c>
      <c r="T219" s="8">
        <v>34.553247323133412</v>
      </c>
      <c r="U219" s="30">
        <v>10</v>
      </c>
    </row>
    <row r="220" spans="1:21" x14ac:dyDescent="0.35">
      <c r="A220">
        <v>9.5</v>
      </c>
      <c r="N220" s="8">
        <v>9.5</v>
      </c>
      <c r="T220" s="8">
        <v>1.5627330957483299</v>
      </c>
      <c r="U220" s="30">
        <v>9.5</v>
      </c>
    </row>
    <row r="221" spans="1:21" x14ac:dyDescent="0.35">
      <c r="A221">
        <v>9</v>
      </c>
      <c r="N221" s="8">
        <v>9</v>
      </c>
      <c r="T221" s="8">
        <v>4.6854021382649602</v>
      </c>
      <c r="U221" s="30">
        <v>9</v>
      </c>
    </row>
    <row r="222" spans="1:21" x14ac:dyDescent="0.35">
      <c r="A222">
        <v>12</v>
      </c>
      <c r="N222" s="8">
        <v>12</v>
      </c>
      <c r="T222" s="8">
        <v>1.1464906880098447</v>
      </c>
      <c r="U222" s="30">
        <v>12</v>
      </c>
    </row>
    <row r="223" spans="1:21" x14ac:dyDescent="0.35">
      <c r="A223">
        <v>9.5</v>
      </c>
      <c r="N223" s="8">
        <v>9.5</v>
      </c>
      <c r="T223" s="8">
        <v>7</v>
      </c>
      <c r="U223" s="30">
        <v>9.5</v>
      </c>
    </row>
    <row r="224" spans="1:21" x14ac:dyDescent="0.35">
      <c r="A224">
        <v>3</v>
      </c>
      <c r="N224" s="8">
        <v>3</v>
      </c>
      <c r="T224" s="8">
        <v>-5</v>
      </c>
      <c r="U224" s="30">
        <v>3</v>
      </c>
    </row>
    <row r="225" spans="1:21" x14ac:dyDescent="0.35">
      <c r="A225">
        <v>2.5</v>
      </c>
      <c r="N225" s="8">
        <v>2.5</v>
      </c>
      <c r="T225" s="8">
        <v>5</v>
      </c>
      <c r="U225" s="30">
        <v>2.5</v>
      </c>
    </row>
    <row r="226" spans="1:21" x14ac:dyDescent="0.35">
      <c r="A226">
        <v>8</v>
      </c>
      <c r="N226" s="8">
        <v>8</v>
      </c>
      <c r="T226" s="8">
        <v>6.25</v>
      </c>
      <c r="U226" s="30">
        <v>8</v>
      </c>
    </row>
    <row r="227" spans="1:21" x14ac:dyDescent="0.35">
      <c r="A227">
        <v>10.5</v>
      </c>
      <c r="N227" s="8">
        <v>10.5</v>
      </c>
      <c r="T227" s="8">
        <v>14</v>
      </c>
      <c r="U227" s="30">
        <v>10.5</v>
      </c>
    </row>
    <row r="228" spans="1:21" x14ac:dyDescent="0.35">
      <c r="A228">
        <v>19</v>
      </c>
      <c r="N228" s="8">
        <v>19</v>
      </c>
      <c r="T228" s="8">
        <v>-6</v>
      </c>
      <c r="U228" s="30">
        <v>19</v>
      </c>
    </row>
    <row r="229" spans="1:21" x14ac:dyDescent="0.35">
      <c r="A229">
        <v>15.5</v>
      </c>
      <c r="N229" s="8">
        <v>15.5</v>
      </c>
      <c r="T229" s="8">
        <v>12.125</v>
      </c>
      <c r="U229" s="30">
        <v>15.5</v>
      </c>
    </row>
    <row r="230" spans="1:21" x14ac:dyDescent="0.35">
      <c r="A230">
        <v>26</v>
      </c>
      <c r="N230" s="8">
        <v>26</v>
      </c>
      <c r="T230" s="8">
        <v>29.166666666666668</v>
      </c>
      <c r="U230" s="30">
        <v>26</v>
      </c>
    </row>
    <row r="231" spans="1:21" x14ac:dyDescent="0.35">
      <c r="A231">
        <v>9</v>
      </c>
      <c r="N231" s="8">
        <v>9</v>
      </c>
      <c r="T231" s="8">
        <v>-15.5</v>
      </c>
      <c r="U231" s="30">
        <v>9</v>
      </c>
    </row>
    <row r="232" spans="1:21" x14ac:dyDescent="0.35">
      <c r="A232">
        <v>7.5</v>
      </c>
      <c r="N232" s="8">
        <v>7.5</v>
      </c>
      <c r="T232" s="8">
        <v>15.75</v>
      </c>
      <c r="U232" s="30">
        <v>7.5</v>
      </c>
    </row>
    <row r="233" spans="1:21" x14ac:dyDescent="0.35">
      <c r="A233">
        <v>7.5</v>
      </c>
      <c r="N233" s="8">
        <v>7.5</v>
      </c>
      <c r="T233" s="8">
        <v>14</v>
      </c>
      <c r="U233" s="30">
        <v>7.5</v>
      </c>
    </row>
    <row r="234" spans="1:21" x14ac:dyDescent="0.35">
      <c r="A234">
        <v>8</v>
      </c>
      <c r="N234" s="8">
        <v>8</v>
      </c>
      <c r="T234" s="8">
        <v>-6</v>
      </c>
      <c r="U234" s="30">
        <v>8</v>
      </c>
    </row>
    <row r="235" spans="1:21" x14ac:dyDescent="0.35">
      <c r="A235">
        <v>22.5</v>
      </c>
      <c r="N235" s="8">
        <v>22.5</v>
      </c>
      <c r="T235" s="8">
        <v>12.125</v>
      </c>
      <c r="U235" s="30">
        <v>22.5</v>
      </c>
    </row>
    <row r="236" spans="1:21" x14ac:dyDescent="0.35">
      <c r="A236">
        <v>22.5</v>
      </c>
      <c r="N236" s="8">
        <v>22.5</v>
      </c>
      <c r="T236" s="8">
        <v>29.166666666666668</v>
      </c>
      <c r="U236" s="30">
        <v>22.5</v>
      </c>
    </row>
    <row r="237" spans="1:21" x14ac:dyDescent="0.35">
      <c r="A237">
        <v>23</v>
      </c>
      <c r="N237" s="8">
        <v>23</v>
      </c>
      <c r="T237" s="8">
        <v>-15.5</v>
      </c>
      <c r="U237" s="30">
        <v>23</v>
      </c>
    </row>
    <row r="238" spans="1:21" x14ac:dyDescent="0.35">
      <c r="A238">
        <v>22</v>
      </c>
      <c r="N238" s="8">
        <v>22</v>
      </c>
      <c r="T238" s="8">
        <v>15.75</v>
      </c>
      <c r="U238" s="30">
        <v>22</v>
      </c>
    </row>
    <row r="239" spans="1:21" x14ac:dyDescent="0.35">
      <c r="A239">
        <v>21</v>
      </c>
      <c r="N239" s="8">
        <v>21</v>
      </c>
      <c r="T239" s="8">
        <v>27.158480105863831</v>
      </c>
      <c r="U239" s="30">
        <v>21</v>
      </c>
    </row>
    <row r="240" spans="1:21" x14ac:dyDescent="0.35">
      <c r="A240">
        <v>21.5</v>
      </c>
      <c r="N240" s="8">
        <v>21.5</v>
      </c>
      <c r="T240" s="8">
        <v>11.713596474984794</v>
      </c>
      <c r="U240" s="30">
        <v>21.5</v>
      </c>
    </row>
    <row r="241" spans="1:21" x14ac:dyDescent="0.35">
      <c r="A241">
        <v>15.5</v>
      </c>
      <c r="N241" s="8">
        <v>15.5</v>
      </c>
      <c r="T241" s="8">
        <v>-1.2645452427374579</v>
      </c>
      <c r="U241" s="30">
        <v>15.5</v>
      </c>
    </row>
    <row r="242" spans="1:21" x14ac:dyDescent="0.35">
      <c r="A242">
        <v>28.5</v>
      </c>
      <c r="N242" s="8">
        <v>28.5</v>
      </c>
      <c r="T242" s="8">
        <v>-21.449909285211564</v>
      </c>
      <c r="U242" s="30">
        <v>28.5</v>
      </c>
    </row>
    <row r="243" spans="1:21" x14ac:dyDescent="0.35">
      <c r="A243">
        <v>28.5</v>
      </c>
      <c r="N243" s="8">
        <v>28.5</v>
      </c>
      <c r="T243" s="8">
        <v>-2.5143928234729227</v>
      </c>
      <c r="U243" s="30">
        <v>28.5</v>
      </c>
    </row>
    <row r="244" spans="1:21" x14ac:dyDescent="0.35">
      <c r="A244">
        <v>15.5</v>
      </c>
      <c r="N244" s="8">
        <v>15.5</v>
      </c>
      <c r="T244" s="8">
        <v>-12.542636091192078</v>
      </c>
      <c r="U244" s="30">
        <v>15.5</v>
      </c>
    </row>
    <row r="245" spans="1:21" x14ac:dyDescent="0.35">
      <c r="A245">
        <v>-2</v>
      </c>
      <c r="N245" s="8">
        <v>-2</v>
      </c>
      <c r="T245" s="8">
        <v>36.763295171391448</v>
      </c>
      <c r="U245" s="30">
        <v>-2</v>
      </c>
    </row>
    <row r="246" spans="1:21" x14ac:dyDescent="0.35">
      <c r="A246">
        <v>16.5</v>
      </c>
      <c r="N246" s="8">
        <v>16.5</v>
      </c>
      <c r="T246" s="8">
        <v>19.075955813074678</v>
      </c>
      <c r="U246" s="30">
        <v>16.5</v>
      </c>
    </row>
    <row r="247" spans="1:21" x14ac:dyDescent="0.35">
      <c r="A247">
        <v>16</v>
      </c>
      <c r="N247" s="8">
        <v>16</v>
      </c>
      <c r="T247" s="8">
        <v>8.5923617631598557</v>
      </c>
      <c r="U247" s="30">
        <v>16</v>
      </c>
    </row>
    <row r="248" spans="1:21" x14ac:dyDescent="0.35">
      <c r="A248">
        <v>12</v>
      </c>
      <c r="N248" s="8">
        <v>12</v>
      </c>
      <c r="T248" s="8">
        <v>-3.190705820023608</v>
      </c>
      <c r="U248" s="30">
        <v>12</v>
      </c>
    </row>
    <row r="249" spans="1:21" x14ac:dyDescent="0.35">
      <c r="A249">
        <v>8</v>
      </c>
      <c r="N249" s="8">
        <v>8</v>
      </c>
      <c r="T249" s="8">
        <v>13.942209286008127</v>
      </c>
      <c r="U249" s="30">
        <v>8</v>
      </c>
    </row>
    <row r="250" spans="1:21" x14ac:dyDescent="0.35">
      <c r="A250">
        <v>11</v>
      </c>
      <c r="N250" s="8">
        <v>11</v>
      </c>
      <c r="T250" s="8">
        <v>5.5034847198526506</v>
      </c>
      <c r="U250" s="30">
        <v>11</v>
      </c>
    </row>
    <row r="251" spans="1:21" x14ac:dyDescent="0.35">
      <c r="A251">
        <v>13</v>
      </c>
      <c r="N251" s="8">
        <v>13</v>
      </c>
      <c r="T251" s="8">
        <v>88.813559322033896</v>
      </c>
      <c r="U251" s="30">
        <v>13</v>
      </c>
    </row>
    <row r="252" spans="1:21" x14ac:dyDescent="0.35">
      <c r="A252">
        <v>9.5</v>
      </c>
      <c r="N252" s="8">
        <v>9.5</v>
      </c>
      <c r="T252" s="8">
        <v>14.61100569259963</v>
      </c>
      <c r="U252" s="30">
        <v>9.5</v>
      </c>
    </row>
    <row r="253" spans="1:21" x14ac:dyDescent="0.35">
      <c r="A253">
        <v>-0.5</v>
      </c>
      <c r="N253" s="8">
        <v>-0.5</v>
      </c>
      <c r="T253" s="8">
        <v>3.6020583190394508</v>
      </c>
      <c r="U253" s="30">
        <v>-0.5</v>
      </c>
    </row>
    <row r="254" spans="1:21" x14ac:dyDescent="0.35">
      <c r="A254">
        <v>2.5</v>
      </c>
      <c r="N254" s="8">
        <v>2.5</v>
      </c>
      <c r="T254" s="8">
        <v>-8.7499999999999964</v>
      </c>
      <c r="U254" s="30">
        <v>2.5</v>
      </c>
    </row>
    <row r="255" spans="1:21" x14ac:dyDescent="0.35">
      <c r="A255">
        <v>15</v>
      </c>
      <c r="N255" s="8">
        <v>15</v>
      </c>
      <c r="T255" s="8">
        <v>-10.000000000000004</v>
      </c>
      <c r="U255" s="30">
        <v>15</v>
      </c>
    </row>
    <row r="256" spans="1:21" x14ac:dyDescent="0.35">
      <c r="A256">
        <v>3</v>
      </c>
      <c r="N256" s="8">
        <v>3</v>
      </c>
      <c r="T256" s="8">
        <v>-10.000000000000004</v>
      </c>
      <c r="U256" s="30">
        <v>3</v>
      </c>
    </row>
    <row r="257" spans="1:21" x14ac:dyDescent="0.35">
      <c r="A257">
        <v>4</v>
      </c>
      <c r="N257" s="8">
        <v>4</v>
      </c>
      <c r="T257" s="8">
        <v>-13.75</v>
      </c>
      <c r="U257" s="30">
        <v>4</v>
      </c>
    </row>
    <row r="258" spans="1:21" x14ac:dyDescent="0.35">
      <c r="A258">
        <v>19</v>
      </c>
      <c r="N258" s="8">
        <v>19</v>
      </c>
      <c r="T258" s="8">
        <v>-2.1286231884057898</v>
      </c>
      <c r="U258" s="30">
        <v>19</v>
      </c>
    </row>
    <row r="259" spans="1:21" x14ac:dyDescent="0.35">
      <c r="A259">
        <v>29</v>
      </c>
      <c r="N259" s="8">
        <v>29</v>
      </c>
      <c r="T259" s="8">
        <v>-5.298913043478251</v>
      </c>
      <c r="U259" s="30">
        <v>29</v>
      </c>
    </row>
    <row r="260" spans="1:21" x14ac:dyDescent="0.35">
      <c r="A260">
        <v>20</v>
      </c>
      <c r="N260" s="8">
        <v>20</v>
      </c>
      <c r="T260" s="8">
        <v>-12.681159420289848</v>
      </c>
      <c r="U260" s="30">
        <v>20</v>
      </c>
    </row>
    <row r="261" spans="1:21" x14ac:dyDescent="0.35">
      <c r="A261">
        <v>39.5</v>
      </c>
      <c r="N261" s="8">
        <v>39.5</v>
      </c>
      <c r="T261" s="8">
        <v>-14.764492753623184</v>
      </c>
      <c r="U261" s="30">
        <v>39.5</v>
      </c>
    </row>
    <row r="262" spans="1:21" x14ac:dyDescent="0.35">
      <c r="A262">
        <v>13.5</v>
      </c>
      <c r="N262" s="8">
        <v>13.5</v>
      </c>
      <c r="T262" s="8">
        <v>7.6923076923077041</v>
      </c>
      <c r="U262" s="30">
        <v>13.5</v>
      </c>
    </row>
    <row r="263" spans="1:21" x14ac:dyDescent="0.35">
      <c r="A263">
        <v>12.5</v>
      </c>
      <c r="N263" s="8">
        <v>12.5</v>
      </c>
      <c r="T263" s="8">
        <v>13.736263736263737</v>
      </c>
      <c r="U263" s="30">
        <v>12.5</v>
      </c>
    </row>
    <row r="264" spans="1:21" x14ac:dyDescent="0.35">
      <c r="A264">
        <v>6</v>
      </c>
      <c r="N264" s="8">
        <v>6</v>
      </c>
      <c r="T264" s="8">
        <v>18.681318681318682</v>
      </c>
      <c r="U264" s="30">
        <v>6</v>
      </c>
    </row>
    <row r="265" spans="1:21" x14ac:dyDescent="0.35">
      <c r="A265">
        <v>6.5</v>
      </c>
      <c r="N265" s="8">
        <v>6.5</v>
      </c>
      <c r="T265" s="8">
        <v>12.087912087912095</v>
      </c>
      <c r="U265" s="30">
        <v>6.5</v>
      </c>
    </row>
    <row r="266" spans="1:21" x14ac:dyDescent="0.35">
      <c r="A266">
        <v>30.5</v>
      </c>
      <c r="N266" s="8">
        <v>30.5</v>
      </c>
      <c r="T266" s="8">
        <v>3.4482758620689689</v>
      </c>
      <c r="U266" s="30">
        <v>30.5</v>
      </c>
    </row>
    <row r="267" spans="1:21" x14ac:dyDescent="0.35">
      <c r="A267">
        <v>30</v>
      </c>
      <c r="N267" s="8">
        <v>30</v>
      </c>
      <c r="T267" s="8">
        <v>3.4482758620689689</v>
      </c>
      <c r="U267" s="30">
        <v>30</v>
      </c>
    </row>
    <row r="268" spans="1:21" x14ac:dyDescent="0.35">
      <c r="A268">
        <v>32</v>
      </c>
      <c r="N268" s="8">
        <v>32</v>
      </c>
      <c r="T268" s="8">
        <v>5.1724137931034537</v>
      </c>
      <c r="U268" s="30">
        <v>32</v>
      </c>
    </row>
    <row r="269" spans="1:21" x14ac:dyDescent="0.35">
      <c r="A269">
        <v>31</v>
      </c>
      <c r="N269" s="8">
        <v>31</v>
      </c>
      <c r="T269" s="8">
        <v>6.0344827586206922</v>
      </c>
      <c r="U269" s="30">
        <v>31</v>
      </c>
    </row>
    <row r="270" spans="1:21" x14ac:dyDescent="0.35">
      <c r="A270">
        <v>25.5</v>
      </c>
      <c r="N270" s="8">
        <v>25.5</v>
      </c>
      <c r="T270" s="8">
        <v>6.0344827586206922</v>
      </c>
      <c r="U270" s="30">
        <v>25.5</v>
      </c>
    </row>
    <row r="271" spans="1:21" x14ac:dyDescent="0.35">
      <c r="A271">
        <v>31.5</v>
      </c>
      <c r="N271" s="8">
        <v>31.5</v>
      </c>
      <c r="T271" s="8">
        <v>11.206896551724137</v>
      </c>
      <c r="U271" s="30">
        <v>31.5</v>
      </c>
    </row>
    <row r="272" spans="1:21" x14ac:dyDescent="0.35">
      <c r="A272">
        <v>19</v>
      </c>
      <c r="N272" s="8">
        <v>19</v>
      </c>
      <c r="T272" s="8">
        <v>16.379310344827591</v>
      </c>
      <c r="U272" s="30">
        <v>19</v>
      </c>
    </row>
    <row r="273" spans="1:21" x14ac:dyDescent="0.35">
      <c r="A273">
        <v>40</v>
      </c>
      <c r="N273" s="8">
        <v>40</v>
      </c>
      <c r="T273" s="8">
        <v>16.379310344827591</v>
      </c>
      <c r="U273" s="30">
        <v>40</v>
      </c>
    </row>
    <row r="274" spans="1:21" x14ac:dyDescent="0.35">
      <c r="A274">
        <v>29</v>
      </c>
      <c r="N274" s="8">
        <v>29</v>
      </c>
      <c r="T274" s="8">
        <v>2.5862068965517304</v>
      </c>
      <c r="U274" s="30">
        <v>29</v>
      </c>
    </row>
    <row r="275" spans="1:21" x14ac:dyDescent="0.35">
      <c r="A275">
        <v>15.5</v>
      </c>
      <c r="N275" s="8">
        <v>15.5</v>
      </c>
      <c r="T275" s="8">
        <v>5.1724137931034457</v>
      </c>
      <c r="U275" s="30">
        <v>15.5</v>
      </c>
    </row>
    <row r="276" spans="1:21" x14ac:dyDescent="0.35">
      <c r="A276">
        <v>-22.5</v>
      </c>
      <c r="N276" s="8">
        <v>-22.5</v>
      </c>
      <c r="T276" s="8">
        <v>8.6206896551724146</v>
      </c>
      <c r="U276" s="30">
        <v>-22.5</v>
      </c>
    </row>
    <row r="277" spans="1:21" x14ac:dyDescent="0.35">
      <c r="A277">
        <v>19</v>
      </c>
      <c r="N277" s="8">
        <v>19</v>
      </c>
      <c r="T277" s="8">
        <v>11.206896551724144</v>
      </c>
      <c r="U277" s="30">
        <v>19</v>
      </c>
    </row>
    <row r="278" spans="1:21" x14ac:dyDescent="0.35">
      <c r="A278">
        <v>14.5</v>
      </c>
      <c r="N278" s="8">
        <v>14.5</v>
      </c>
      <c r="T278" s="8">
        <v>13.675213675213683</v>
      </c>
      <c r="U278" s="30">
        <v>14.5</v>
      </c>
    </row>
    <row r="279" spans="1:21" x14ac:dyDescent="0.35">
      <c r="A279">
        <v>10</v>
      </c>
      <c r="N279" s="8">
        <v>10</v>
      </c>
      <c r="T279" s="8">
        <v>24.786324786324791</v>
      </c>
      <c r="U279" s="30">
        <v>10</v>
      </c>
    </row>
    <row r="280" spans="1:21" x14ac:dyDescent="0.35">
      <c r="A280">
        <v>-7.5</v>
      </c>
      <c r="N280" s="8">
        <v>-7.5</v>
      </c>
      <c r="T280" s="8">
        <v>33.852258852258849</v>
      </c>
      <c r="U280" s="30">
        <v>-7.5</v>
      </c>
    </row>
    <row r="281" spans="1:21" x14ac:dyDescent="0.35">
      <c r="A281">
        <v>-11</v>
      </c>
      <c r="N281" s="8">
        <v>-11</v>
      </c>
      <c r="T281" s="8">
        <v>42.857142857142861</v>
      </c>
      <c r="U281" s="30">
        <v>-11</v>
      </c>
    </row>
    <row r="282" spans="1:21" x14ac:dyDescent="0.35">
      <c r="A282">
        <v>4.5</v>
      </c>
      <c r="N282" s="8">
        <v>4.5</v>
      </c>
      <c r="T282" s="8">
        <v>-15.000000000000002</v>
      </c>
      <c r="U282" s="30">
        <v>4.5</v>
      </c>
    </row>
    <row r="283" spans="1:21" x14ac:dyDescent="0.35">
      <c r="A283">
        <v>3</v>
      </c>
      <c r="N283" s="8">
        <v>3</v>
      </c>
      <c r="T283" s="8">
        <v>-26.25</v>
      </c>
      <c r="U283" s="30">
        <v>3</v>
      </c>
    </row>
    <row r="284" spans="1:21" x14ac:dyDescent="0.35">
      <c r="A284">
        <v>3</v>
      </c>
      <c r="N284" s="8">
        <v>3</v>
      </c>
      <c r="T284" s="8">
        <v>-31.25</v>
      </c>
      <c r="U284" s="30">
        <v>3</v>
      </c>
    </row>
    <row r="285" spans="1:21" x14ac:dyDescent="0.35">
      <c r="A285">
        <v>-13.5</v>
      </c>
      <c r="N285" s="8">
        <v>-13.5</v>
      </c>
      <c r="T285" s="8">
        <v>-36.25</v>
      </c>
      <c r="U285" s="30">
        <v>-13.5</v>
      </c>
    </row>
    <row r="286" spans="1:21" x14ac:dyDescent="0.35">
      <c r="A286">
        <v>-9.5</v>
      </c>
      <c r="N286" s="8">
        <v>-9.5</v>
      </c>
      <c r="T286" s="8">
        <v>6.7796610169491425</v>
      </c>
      <c r="U286" s="30">
        <v>-9.5</v>
      </c>
    </row>
    <row r="287" spans="1:21" x14ac:dyDescent="0.35">
      <c r="A287">
        <v>25</v>
      </c>
      <c r="N287" s="8">
        <v>25</v>
      </c>
      <c r="T287" s="8">
        <v>9.3220338983050812</v>
      </c>
      <c r="U287" s="30">
        <v>25</v>
      </c>
    </row>
    <row r="288" spans="1:21" x14ac:dyDescent="0.35">
      <c r="A288">
        <v>0.5</v>
      </c>
      <c r="N288" s="8">
        <v>0.5</v>
      </c>
      <c r="T288" s="8">
        <v>14.406779661016943</v>
      </c>
      <c r="U288" s="30">
        <v>0.5</v>
      </c>
    </row>
    <row r="289" spans="1:21" x14ac:dyDescent="0.35">
      <c r="A289">
        <v>2</v>
      </c>
      <c r="N289" s="8">
        <v>2</v>
      </c>
      <c r="T289" s="8">
        <v>12.711864406779654</v>
      </c>
      <c r="U289" s="30">
        <v>2</v>
      </c>
    </row>
    <row r="290" spans="1:21" x14ac:dyDescent="0.35">
      <c r="A290">
        <v>24.5</v>
      </c>
      <c r="N290" s="8">
        <v>24.5</v>
      </c>
      <c r="T290" s="8">
        <v>4.1666666666666661</v>
      </c>
      <c r="U290" s="30">
        <v>24.5</v>
      </c>
    </row>
    <row r="291" spans="1:21" x14ac:dyDescent="0.35">
      <c r="A291">
        <v>31</v>
      </c>
      <c r="N291" s="8">
        <v>31</v>
      </c>
      <c r="T291" s="8">
        <v>6.6666666666666723</v>
      </c>
      <c r="U291" s="30">
        <v>31</v>
      </c>
    </row>
    <row r="292" spans="1:21" x14ac:dyDescent="0.35">
      <c r="A292">
        <v>9.5</v>
      </c>
      <c r="N292" s="8">
        <v>9.5</v>
      </c>
      <c r="T292" s="8">
        <v>9.9999999999999929</v>
      </c>
      <c r="U292" s="30">
        <v>9.5</v>
      </c>
    </row>
    <row r="293" spans="1:21" x14ac:dyDescent="0.35">
      <c r="A293">
        <v>8.5</v>
      </c>
      <c r="N293" s="8">
        <v>8.5</v>
      </c>
      <c r="T293" s="8">
        <v>10.833333333333332</v>
      </c>
      <c r="U293" s="30">
        <v>8.5</v>
      </c>
    </row>
    <row r="294" spans="1:21" x14ac:dyDescent="0.35">
      <c r="A294">
        <v>7.5</v>
      </c>
      <c r="N294" s="8">
        <v>7.5</v>
      </c>
      <c r="T294" s="8">
        <v>-7.9533941236068912</v>
      </c>
      <c r="U294" s="30">
        <v>7.5</v>
      </c>
    </row>
    <row r="295" spans="1:21" x14ac:dyDescent="0.35">
      <c r="A295">
        <v>8</v>
      </c>
      <c r="N295" s="8">
        <v>8</v>
      </c>
      <c r="T295" s="8">
        <v>-11.398176291793318</v>
      </c>
      <c r="U295" s="30">
        <v>8</v>
      </c>
    </row>
    <row r="296" spans="1:21" x14ac:dyDescent="0.35">
      <c r="A296">
        <v>5.5</v>
      </c>
      <c r="N296" s="8">
        <v>5.5</v>
      </c>
      <c r="T296" s="8">
        <v>-9.01722391084094</v>
      </c>
      <c r="U296" s="30">
        <v>5.5</v>
      </c>
    </row>
    <row r="297" spans="1:21" x14ac:dyDescent="0.35">
      <c r="A297">
        <v>-2</v>
      </c>
      <c r="N297" s="8">
        <v>-2</v>
      </c>
      <c r="T297" s="8">
        <v>-4.2553191489361737</v>
      </c>
      <c r="U297" s="30">
        <v>-2</v>
      </c>
    </row>
    <row r="298" spans="1:21" x14ac:dyDescent="0.35">
      <c r="A298">
        <v>-4.5</v>
      </c>
      <c r="N298" s="8">
        <v>-4.5</v>
      </c>
      <c r="T298" s="8">
        <v>3.8461538461538463</v>
      </c>
      <c r="U298" s="30">
        <v>-4.5</v>
      </c>
    </row>
    <row r="299" spans="1:21" x14ac:dyDescent="0.35">
      <c r="A299">
        <v>9.5</v>
      </c>
      <c r="N299" s="8">
        <v>9.5</v>
      </c>
      <c r="T299" s="8">
        <v>3.8461538461538463</v>
      </c>
      <c r="U299" s="30">
        <v>9.5</v>
      </c>
    </row>
    <row r="300" spans="1:21" x14ac:dyDescent="0.35">
      <c r="A300">
        <v>16</v>
      </c>
      <c r="N300" s="8">
        <v>16</v>
      </c>
      <c r="T300" s="8">
        <v>2.3076923076923062</v>
      </c>
      <c r="U300" s="30">
        <v>16</v>
      </c>
    </row>
    <row r="301" spans="1:21" x14ac:dyDescent="0.35">
      <c r="A301">
        <v>12</v>
      </c>
      <c r="N301" s="8">
        <v>12</v>
      </c>
      <c r="T301" s="8">
        <v>0</v>
      </c>
      <c r="U301" s="30">
        <v>12</v>
      </c>
    </row>
    <row r="302" spans="1:21" x14ac:dyDescent="0.35">
      <c r="A302">
        <v>7</v>
      </c>
      <c r="N302" s="8">
        <v>7</v>
      </c>
      <c r="T302" s="8">
        <v>-16.182609420905834</v>
      </c>
      <c r="U302" s="30">
        <v>7</v>
      </c>
    </row>
    <row r="303" spans="1:21" x14ac:dyDescent="0.35">
      <c r="A303">
        <v>12</v>
      </c>
      <c r="N303" s="8">
        <v>12</v>
      </c>
      <c r="T303" s="8">
        <v>-0.55000000000000016</v>
      </c>
      <c r="U303" s="30">
        <v>12</v>
      </c>
    </row>
    <row r="304" spans="1:21" x14ac:dyDescent="0.35">
      <c r="A304">
        <v>9</v>
      </c>
      <c r="N304" s="8">
        <v>9</v>
      </c>
      <c r="T304" s="8">
        <v>7.0905587668593641</v>
      </c>
      <c r="U304" s="30">
        <v>9</v>
      </c>
    </row>
    <row r="305" spans="1:21" x14ac:dyDescent="0.35">
      <c r="A305">
        <v>8.5</v>
      </c>
      <c r="N305" s="8">
        <v>8.5</v>
      </c>
      <c r="T305" s="8">
        <v>6.9364161849711143</v>
      </c>
      <c r="U305" s="30">
        <v>8.5</v>
      </c>
    </row>
    <row r="306" spans="1:21" x14ac:dyDescent="0.35">
      <c r="A306">
        <v>9</v>
      </c>
      <c r="N306" s="8">
        <v>9</v>
      </c>
      <c r="T306" s="8">
        <v>11.41859885315381</v>
      </c>
      <c r="U306" s="30">
        <v>9</v>
      </c>
    </row>
    <row r="307" spans="1:21" x14ac:dyDescent="0.35">
      <c r="A307">
        <v>5.5</v>
      </c>
      <c r="N307" s="8">
        <v>5.5</v>
      </c>
      <c r="T307" s="8">
        <v>12.839690850161981</v>
      </c>
      <c r="U307" s="30">
        <v>5.5</v>
      </c>
    </row>
    <row r="308" spans="1:21" x14ac:dyDescent="0.35">
      <c r="A308">
        <v>1.5</v>
      </c>
      <c r="N308" s="8">
        <v>1.5</v>
      </c>
      <c r="T308" s="8">
        <v>-3.2553407934892706</v>
      </c>
      <c r="U308" s="30">
        <v>1.5</v>
      </c>
    </row>
    <row r="309" spans="1:21" x14ac:dyDescent="0.35">
      <c r="A309">
        <v>-4.5</v>
      </c>
      <c r="N309" s="8">
        <v>-4.5</v>
      </c>
      <c r="T309" s="8">
        <v>-26.856561546286763</v>
      </c>
      <c r="U309" s="30">
        <v>-4.5</v>
      </c>
    </row>
    <row r="310" spans="1:21" x14ac:dyDescent="0.35">
      <c r="A310">
        <v>1</v>
      </c>
      <c r="N310" s="8">
        <v>1</v>
      </c>
      <c r="T310" s="8">
        <v>6</v>
      </c>
      <c r="U310" s="30">
        <v>1</v>
      </c>
    </row>
    <row r="311" spans="1:21" x14ac:dyDescent="0.35">
      <c r="A311">
        <v>-15</v>
      </c>
      <c r="N311" s="8">
        <v>-15</v>
      </c>
      <c r="T311" s="8">
        <v>0.5</v>
      </c>
      <c r="U311" s="30">
        <v>-15</v>
      </c>
    </row>
    <row r="312" spans="1:21" x14ac:dyDescent="0.35">
      <c r="A312">
        <v>-4</v>
      </c>
      <c r="N312" s="8">
        <v>-4</v>
      </c>
      <c r="T312" s="8">
        <v>-6</v>
      </c>
      <c r="U312" s="30">
        <v>-4</v>
      </c>
    </row>
    <row r="313" spans="1:21" x14ac:dyDescent="0.35">
      <c r="A313">
        <v>-4</v>
      </c>
      <c r="N313" s="8">
        <v>-4</v>
      </c>
      <c r="T313" s="8">
        <v>6.9930069930069916</v>
      </c>
      <c r="U313" s="30">
        <v>-4</v>
      </c>
    </row>
    <row r="314" spans="1:21" x14ac:dyDescent="0.35">
      <c r="A314">
        <v>-2.5</v>
      </c>
      <c r="N314" s="8">
        <v>-2.5</v>
      </c>
      <c r="T314" s="8">
        <v>15.034965034964916</v>
      </c>
      <c r="U314" s="30">
        <v>-2.5</v>
      </c>
    </row>
    <row r="315" spans="1:21" x14ac:dyDescent="0.35">
      <c r="A315">
        <v>8.5</v>
      </c>
      <c r="N315" s="8">
        <v>8.5</v>
      </c>
      <c r="T315" s="8">
        <v>14.335664335664285</v>
      </c>
      <c r="U315" s="30">
        <v>8.5</v>
      </c>
    </row>
    <row r="316" spans="1:21" x14ac:dyDescent="0.35">
      <c r="A316">
        <v>14</v>
      </c>
      <c r="N316" s="8">
        <v>14</v>
      </c>
      <c r="T316" s="8">
        <v>13.112745098039232</v>
      </c>
      <c r="U316" s="30">
        <v>14</v>
      </c>
    </row>
    <row r="317" spans="1:21" x14ac:dyDescent="0.35">
      <c r="A317">
        <v>11.5</v>
      </c>
      <c r="N317" s="8">
        <v>11.5</v>
      </c>
      <c r="T317" s="8">
        <v>1.470588235294126</v>
      </c>
      <c r="U317" s="30">
        <v>11.5</v>
      </c>
    </row>
    <row r="318" spans="1:21" x14ac:dyDescent="0.35">
      <c r="A318">
        <v>7</v>
      </c>
      <c r="N318" s="8">
        <v>7</v>
      </c>
      <c r="T318" s="8">
        <v>65.593220338983045</v>
      </c>
      <c r="U318" s="30">
        <v>7</v>
      </c>
    </row>
    <row r="319" spans="1:21" x14ac:dyDescent="0.35">
      <c r="A319">
        <v>-2</v>
      </c>
      <c r="N319" s="8">
        <v>-2</v>
      </c>
      <c r="T319" s="8">
        <v>12.049335863377623</v>
      </c>
      <c r="U319" s="30">
        <v>-2</v>
      </c>
    </row>
    <row r="320" spans="1:21" x14ac:dyDescent="0.35">
      <c r="A320">
        <v>15</v>
      </c>
      <c r="N320" s="8">
        <v>15</v>
      </c>
      <c r="T320" s="8">
        <v>3.0017152658662063</v>
      </c>
      <c r="U320" s="30">
        <v>15</v>
      </c>
    </row>
    <row r="321" spans="1:21" x14ac:dyDescent="0.35">
      <c r="A321">
        <v>6</v>
      </c>
      <c r="N321" s="8">
        <v>6</v>
      </c>
      <c r="T321" s="8">
        <v>-6.8095238095238093</v>
      </c>
      <c r="U321" s="30">
        <v>6</v>
      </c>
    </row>
    <row r="322" spans="1:21" x14ac:dyDescent="0.35">
      <c r="A322">
        <v>8.5</v>
      </c>
      <c r="N322" s="8">
        <v>8.5</v>
      </c>
      <c r="T322" s="8">
        <v>16</v>
      </c>
      <c r="U322" s="30">
        <v>8.5</v>
      </c>
    </row>
    <row r="323" spans="1:21" x14ac:dyDescent="0.35">
      <c r="A323">
        <v>9.5</v>
      </c>
      <c r="N323" s="8">
        <v>9.5</v>
      </c>
      <c r="T323" s="8">
        <v>-9.6190476190476186</v>
      </c>
      <c r="U323" s="30">
        <v>9.5</v>
      </c>
    </row>
    <row r="324" spans="1:21" x14ac:dyDescent="0.35">
      <c r="A324">
        <v>3</v>
      </c>
      <c r="N324" s="8">
        <v>3</v>
      </c>
      <c r="T324" s="8">
        <v>26.904761904761905</v>
      </c>
      <c r="U324" s="30">
        <v>3</v>
      </c>
    </row>
    <row r="325" spans="1:21" x14ac:dyDescent="0.35">
      <c r="A325">
        <v>-18</v>
      </c>
      <c r="N325" s="8">
        <v>-18</v>
      </c>
      <c r="T325" s="8">
        <v>-11.476190476190476</v>
      </c>
      <c r="U325" s="30">
        <v>-18</v>
      </c>
    </row>
    <row r="326" spans="1:21" x14ac:dyDescent="0.35">
      <c r="A326">
        <v>-0.5</v>
      </c>
      <c r="N326" s="8">
        <v>-0.5</v>
      </c>
      <c r="T326" s="8">
        <v>36.61904761904762</v>
      </c>
      <c r="U326" s="30">
        <v>-0.5</v>
      </c>
    </row>
    <row r="327" spans="1:21" x14ac:dyDescent="0.35">
      <c r="A327">
        <v>-8</v>
      </c>
      <c r="N327" s="8">
        <v>-8</v>
      </c>
      <c r="T327" s="8">
        <v>9</v>
      </c>
      <c r="U327" s="30">
        <v>-8</v>
      </c>
    </row>
    <row r="328" spans="1:21" x14ac:dyDescent="0.35">
      <c r="A328">
        <v>-2</v>
      </c>
      <c r="N328" s="8">
        <v>-2</v>
      </c>
      <c r="T328" s="8">
        <v>13</v>
      </c>
      <c r="U328" s="30">
        <v>-2</v>
      </c>
    </row>
    <row r="329" spans="1:21" x14ac:dyDescent="0.35">
      <c r="A329">
        <v>-20</v>
      </c>
      <c r="N329" s="8">
        <v>-20</v>
      </c>
      <c r="T329" s="8">
        <v>16.5</v>
      </c>
      <c r="U329" s="30">
        <v>-20</v>
      </c>
    </row>
    <row r="330" spans="1:21" x14ac:dyDescent="0.35">
      <c r="A330">
        <v>-2</v>
      </c>
      <c r="N330" s="8">
        <v>-2</v>
      </c>
      <c r="T330" s="8">
        <v>-25.970547408072026</v>
      </c>
      <c r="U330" s="30">
        <v>-2</v>
      </c>
    </row>
    <row r="331" spans="1:21" x14ac:dyDescent="0.35">
      <c r="A331">
        <v>-38</v>
      </c>
      <c r="N331" s="8">
        <v>-38</v>
      </c>
      <c r="T331" s="8">
        <v>29.808855763110166</v>
      </c>
      <c r="U331" s="30">
        <v>-38</v>
      </c>
    </row>
    <row r="332" spans="1:21" x14ac:dyDescent="0.35">
      <c r="A332">
        <v>-12.5</v>
      </c>
      <c r="N332" s="8">
        <v>-12.5</v>
      </c>
      <c r="T332" s="8">
        <v>-0.98563242206461976</v>
      </c>
      <c r="U332" s="30">
        <v>-12.5</v>
      </c>
    </row>
    <row r="333" spans="1:21" x14ac:dyDescent="0.35">
      <c r="A333">
        <v>-17</v>
      </c>
      <c r="N333" s="8">
        <v>-17</v>
      </c>
      <c r="T333" s="8">
        <v>1.1635843762209799</v>
      </c>
      <c r="U333" s="30">
        <v>-17</v>
      </c>
    </row>
    <row r="334" spans="1:21" x14ac:dyDescent="0.35">
      <c r="A334">
        <v>-19.5</v>
      </c>
      <c r="N334" s="8">
        <v>-19.5</v>
      </c>
      <c r="T334" s="8">
        <v>1.6106842211197749</v>
      </c>
      <c r="U334" s="30">
        <v>-19.5</v>
      </c>
    </row>
    <row r="335" spans="1:21" x14ac:dyDescent="0.35">
      <c r="A335">
        <v>-9</v>
      </c>
      <c r="N335" s="8">
        <v>-9</v>
      </c>
      <c r="T335" s="8">
        <v>-11.857142857142858</v>
      </c>
      <c r="U335" s="30">
        <v>-9</v>
      </c>
    </row>
    <row r="336" spans="1:21" x14ac:dyDescent="0.35">
      <c r="A336">
        <v>-5</v>
      </c>
      <c r="N336" s="8">
        <v>-5</v>
      </c>
      <c r="T336" s="8">
        <v>13.238095238095237</v>
      </c>
      <c r="U336" s="30">
        <v>-5</v>
      </c>
    </row>
    <row r="337" spans="1:21" x14ac:dyDescent="0.35">
      <c r="A337">
        <v>1.5</v>
      </c>
      <c r="N337" s="8">
        <v>1.5</v>
      </c>
      <c r="T337" s="8">
        <v>-18.61904761904762</v>
      </c>
      <c r="U337" s="30">
        <v>1.5</v>
      </c>
    </row>
    <row r="338" spans="1:21" x14ac:dyDescent="0.35">
      <c r="A338">
        <v>-1</v>
      </c>
      <c r="N338" s="8">
        <v>-1</v>
      </c>
      <c r="T338" s="8">
        <v>24.904761904761905</v>
      </c>
      <c r="U338" s="30">
        <v>-1</v>
      </c>
    </row>
    <row r="339" spans="1:21" x14ac:dyDescent="0.35">
      <c r="A339">
        <v>-16.5</v>
      </c>
      <c r="N339" s="8">
        <v>-16.5</v>
      </c>
      <c r="T339" s="8">
        <v>7.5</v>
      </c>
      <c r="U339" s="30">
        <v>-16.5</v>
      </c>
    </row>
    <row r="340" spans="1:21" x14ac:dyDescent="0.35">
      <c r="A340">
        <v>-2</v>
      </c>
      <c r="N340" s="8">
        <v>-2</v>
      </c>
      <c r="T340" s="8">
        <v>11</v>
      </c>
      <c r="U340" s="30">
        <v>-2</v>
      </c>
    </row>
    <row r="341" spans="1:21" x14ac:dyDescent="0.35">
      <c r="A341">
        <v>-2</v>
      </c>
      <c r="N341" s="8">
        <v>-2</v>
      </c>
      <c r="T341" s="8">
        <v>13.5</v>
      </c>
      <c r="U341" s="30">
        <v>-2</v>
      </c>
    </row>
    <row r="342" spans="1:21" x14ac:dyDescent="0.35">
      <c r="A342">
        <v>-2</v>
      </c>
      <c r="N342" s="8">
        <v>-2</v>
      </c>
      <c r="T342" s="8">
        <v>-1.40757272587348</v>
      </c>
      <c r="U342" s="30">
        <v>-2</v>
      </c>
    </row>
    <row r="343" spans="1:21" x14ac:dyDescent="0.35">
      <c r="A343">
        <v>-11</v>
      </c>
      <c r="N343" s="8">
        <v>-11</v>
      </c>
      <c r="T343" s="8">
        <v>-1.9656705461692403</v>
      </c>
      <c r="U343" s="30">
        <v>-11</v>
      </c>
    </row>
    <row r="344" spans="1:21" x14ac:dyDescent="0.35">
      <c r="A344">
        <v>-15</v>
      </c>
      <c r="N344" s="8">
        <v>-15</v>
      </c>
      <c r="T344" s="8">
        <v>-5</v>
      </c>
      <c r="U344" s="30">
        <v>-15</v>
      </c>
    </row>
    <row r="345" spans="1:21" x14ac:dyDescent="0.35">
      <c r="T345" s="8">
        <v>-8.75</v>
      </c>
    </row>
    <row r="346" spans="1:21" x14ac:dyDescent="0.35">
      <c r="T346" s="8">
        <v>-16</v>
      </c>
    </row>
    <row r="347" spans="1:21" x14ac:dyDescent="0.35">
      <c r="T347" s="8">
        <v>-11.53846153846154</v>
      </c>
    </row>
    <row r="348" spans="1:21" x14ac:dyDescent="0.35">
      <c r="T348" s="8">
        <v>-19.230769230769226</v>
      </c>
    </row>
    <row r="349" spans="1:21" x14ac:dyDescent="0.35">
      <c r="T349" s="8">
        <v>-26.923076923076923</v>
      </c>
    </row>
    <row r="350" spans="1:21" x14ac:dyDescent="0.35">
      <c r="T350" s="8">
        <v>-30.1</v>
      </c>
    </row>
    <row r="351" spans="1:21" x14ac:dyDescent="0.35">
      <c r="T351" s="8">
        <v>-60.677966101694928</v>
      </c>
    </row>
    <row r="352" spans="1:21" x14ac:dyDescent="0.35">
      <c r="T352" s="8">
        <v>-24.573055028462989</v>
      </c>
    </row>
    <row r="353" spans="20:20" x14ac:dyDescent="0.35">
      <c r="T353" s="8">
        <v>-25.042881646655228</v>
      </c>
    </row>
    <row r="354" spans="20:20" x14ac:dyDescent="0.35">
      <c r="T354" s="8">
        <v>9.5</v>
      </c>
    </row>
    <row r="355" spans="20:20" x14ac:dyDescent="0.35">
      <c r="T355" s="8">
        <v>13.5</v>
      </c>
    </row>
    <row r="356" spans="20:20" x14ac:dyDescent="0.35">
      <c r="T356" s="8">
        <v>13.5</v>
      </c>
    </row>
    <row r="357" spans="20:20" x14ac:dyDescent="0.35">
      <c r="T357" s="8">
        <v>-14.067796610169491</v>
      </c>
    </row>
    <row r="358" spans="20:20" x14ac:dyDescent="0.35">
      <c r="T358" s="8">
        <v>-7.3055028462998068</v>
      </c>
    </row>
    <row r="359" spans="20:20" x14ac:dyDescent="0.35">
      <c r="T359" s="8">
        <v>-12.435677530017147</v>
      </c>
    </row>
    <row r="360" spans="20:20" x14ac:dyDescent="0.35">
      <c r="T360" s="8">
        <v>1.7833333333333332</v>
      </c>
    </row>
    <row r="361" spans="20:20" x14ac:dyDescent="0.35">
      <c r="T361" s="8">
        <v>-2.11</v>
      </c>
    </row>
    <row r="362" spans="20:20" x14ac:dyDescent="0.35">
      <c r="T362" s="8">
        <v>-8.6999999999999993</v>
      </c>
    </row>
    <row r="363" spans="20:20" x14ac:dyDescent="0.35">
      <c r="T363" s="8">
        <v>2.6</v>
      </c>
    </row>
    <row r="364" spans="20:20" x14ac:dyDescent="0.35">
      <c r="T364" s="8">
        <v>0.5</v>
      </c>
    </row>
    <row r="365" spans="20:20" x14ac:dyDescent="0.35">
      <c r="T365" s="8">
        <v>13.5</v>
      </c>
    </row>
    <row r="366" spans="20:20" x14ac:dyDescent="0.35">
      <c r="T366" s="8">
        <v>13.9</v>
      </c>
    </row>
  </sheetData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5"/>
  <sheetViews>
    <sheetView topLeftCell="A637" workbookViewId="0">
      <selection activeCell="D662" sqref="D662:D666"/>
    </sheetView>
  </sheetViews>
  <sheetFormatPr defaultColWidth="8.81640625" defaultRowHeight="14.5" x14ac:dyDescent="0.35"/>
  <cols>
    <col min="1" max="1" width="19" bestFit="1" customWidth="1"/>
    <col min="2" max="2" width="17.26953125" bestFit="1" customWidth="1"/>
  </cols>
  <sheetData>
    <row r="1" spans="1:2" x14ac:dyDescent="0.35">
      <c r="A1" t="s">
        <v>171</v>
      </c>
      <c r="B1" t="s">
        <v>166</v>
      </c>
    </row>
    <row r="2" spans="1:2" x14ac:dyDescent="0.35">
      <c r="A2">
        <v>-75.84</v>
      </c>
      <c r="B2">
        <v>-15</v>
      </c>
    </row>
    <row r="3" spans="1:2" x14ac:dyDescent="0.35">
      <c r="A3">
        <v>-60.677966101694928</v>
      </c>
      <c r="B3">
        <v>-11</v>
      </c>
    </row>
    <row r="4" spans="1:2" x14ac:dyDescent="0.35">
      <c r="A4">
        <v>-44</v>
      </c>
      <c r="B4">
        <v>2.1712771584400823</v>
      </c>
    </row>
    <row r="5" spans="1:2" x14ac:dyDescent="0.35">
      <c r="A5">
        <v>-41</v>
      </c>
      <c r="B5">
        <v>6.3900775575645783</v>
      </c>
    </row>
    <row r="6" spans="1:2" x14ac:dyDescent="0.35">
      <c r="A6">
        <v>-41</v>
      </c>
      <c r="B6">
        <v>9.3967935270765945</v>
      </c>
    </row>
    <row r="7" spans="1:2" x14ac:dyDescent="0.35">
      <c r="A7">
        <v>-40</v>
      </c>
      <c r="B7">
        <v>9.59</v>
      </c>
    </row>
    <row r="8" spans="1:2" x14ac:dyDescent="0.35">
      <c r="A8">
        <v>-38.5</v>
      </c>
      <c r="B8">
        <v>10.77119514428847</v>
      </c>
    </row>
    <row r="9" spans="1:2" x14ac:dyDescent="0.35">
      <c r="A9">
        <v>-38.5</v>
      </c>
      <c r="B9">
        <v>11.226734292972679</v>
      </c>
    </row>
    <row r="10" spans="1:2" x14ac:dyDescent="0.35">
      <c r="A10">
        <v>-38</v>
      </c>
      <c r="B10">
        <v>12.168329933007996</v>
      </c>
    </row>
    <row r="11" spans="1:2" x14ac:dyDescent="0.35">
      <c r="A11">
        <v>-37.5</v>
      </c>
      <c r="B11">
        <v>14.001106535140865</v>
      </c>
    </row>
    <row r="12" spans="1:2" x14ac:dyDescent="0.35">
      <c r="A12">
        <v>-37</v>
      </c>
      <c r="B12">
        <v>14.185678173588817</v>
      </c>
    </row>
    <row r="13" spans="1:2" x14ac:dyDescent="0.35">
      <c r="A13">
        <v>-37</v>
      </c>
      <c r="B13">
        <v>14.302868456004292</v>
      </c>
    </row>
    <row r="14" spans="1:2" x14ac:dyDescent="0.35">
      <c r="A14">
        <v>-37</v>
      </c>
      <c r="B14">
        <v>15.795747123954262</v>
      </c>
    </row>
    <row r="15" spans="1:2" x14ac:dyDescent="0.35">
      <c r="A15">
        <v>-36.25</v>
      </c>
      <c r="B15">
        <v>16.59320388223281</v>
      </c>
    </row>
    <row r="16" spans="1:2" x14ac:dyDescent="0.35">
      <c r="A16">
        <v>-33.5</v>
      </c>
      <c r="B16">
        <v>17.510000000000002</v>
      </c>
    </row>
    <row r="17" spans="1:2" x14ac:dyDescent="0.35">
      <c r="A17">
        <v>-31.726190476190474</v>
      </c>
      <c r="B17">
        <v>17.70925053101961</v>
      </c>
    </row>
    <row r="18" spans="1:2" x14ac:dyDescent="0.35">
      <c r="A18">
        <v>-31.5</v>
      </c>
      <c r="B18">
        <v>18.449270833333223</v>
      </c>
    </row>
    <row r="19" spans="1:2" x14ac:dyDescent="0.35">
      <c r="A19">
        <v>-31.5</v>
      </c>
      <c r="B19">
        <v>18.449270833333223</v>
      </c>
    </row>
    <row r="20" spans="1:2" x14ac:dyDescent="0.35">
      <c r="A20">
        <v>-31.25</v>
      </c>
      <c r="B20">
        <v>18.823133622349022</v>
      </c>
    </row>
    <row r="21" spans="1:2" x14ac:dyDescent="0.35">
      <c r="A21">
        <v>-30.1</v>
      </c>
      <c r="B21">
        <v>19.288856110794619</v>
      </c>
    </row>
    <row r="22" spans="1:2" x14ac:dyDescent="0.35">
      <c r="A22">
        <v>-30</v>
      </c>
      <c r="B22">
        <v>19.539537011147029</v>
      </c>
    </row>
    <row r="23" spans="1:2" x14ac:dyDescent="0.35">
      <c r="A23">
        <v>-29</v>
      </c>
      <c r="B23">
        <v>19.590085167289484</v>
      </c>
    </row>
    <row r="24" spans="1:2" x14ac:dyDescent="0.35">
      <c r="A24">
        <v>-28.56692872333727</v>
      </c>
      <c r="B24">
        <v>20.815959898517786</v>
      </c>
    </row>
    <row r="25" spans="1:2" x14ac:dyDescent="0.35">
      <c r="A25">
        <v>-28.5</v>
      </c>
      <c r="B25">
        <v>21.247418507559086</v>
      </c>
    </row>
    <row r="26" spans="1:2" x14ac:dyDescent="0.35">
      <c r="A26">
        <v>-26.923076923076923</v>
      </c>
      <c r="B26">
        <v>21.382163510960456</v>
      </c>
    </row>
    <row r="27" spans="1:2" x14ac:dyDescent="0.35">
      <c r="A27">
        <v>-26.856561546286763</v>
      </c>
      <c r="B27">
        <v>21.542928490655981</v>
      </c>
    </row>
    <row r="28" spans="1:2" x14ac:dyDescent="0.35">
      <c r="A28">
        <v>-26.25</v>
      </c>
      <c r="B28">
        <v>21.858276855289787</v>
      </c>
    </row>
    <row r="29" spans="1:2" x14ac:dyDescent="0.35">
      <c r="A29">
        <v>-25.970547408072026</v>
      </c>
      <c r="B29">
        <v>23.07</v>
      </c>
    </row>
    <row r="30" spans="1:2" x14ac:dyDescent="0.35">
      <c r="A30">
        <v>-25.654761904761905</v>
      </c>
      <c r="B30">
        <v>23.177931944687518</v>
      </c>
    </row>
    <row r="31" spans="1:2" x14ac:dyDescent="0.35">
      <c r="A31">
        <v>-25.042881646655228</v>
      </c>
      <c r="B31">
        <v>23.515867564189467</v>
      </c>
    </row>
    <row r="32" spans="1:2" x14ac:dyDescent="0.35">
      <c r="A32">
        <v>-24.573055028462989</v>
      </c>
      <c r="B32">
        <v>23.663171293874736</v>
      </c>
    </row>
    <row r="33" spans="1:2" x14ac:dyDescent="0.35">
      <c r="A33">
        <v>-24.5</v>
      </c>
      <c r="B33">
        <v>23.708818551964413</v>
      </c>
    </row>
    <row r="34" spans="1:2" x14ac:dyDescent="0.35">
      <c r="A34">
        <v>-23.5</v>
      </c>
      <c r="B34">
        <v>24.597735322430882</v>
      </c>
    </row>
    <row r="35" spans="1:2" x14ac:dyDescent="0.35">
      <c r="A35">
        <v>-23.285714285714285</v>
      </c>
      <c r="B35">
        <v>25.050467771266607</v>
      </c>
    </row>
    <row r="36" spans="1:2" x14ac:dyDescent="0.35">
      <c r="A36">
        <v>-23.076923076923077</v>
      </c>
      <c r="B36">
        <v>25.605182840098525</v>
      </c>
    </row>
    <row r="37" spans="1:2" x14ac:dyDescent="0.35">
      <c r="A37">
        <v>-22.7</v>
      </c>
      <c r="B37">
        <v>25.664973741407039</v>
      </c>
    </row>
    <row r="38" spans="1:2" x14ac:dyDescent="0.35">
      <c r="A38">
        <v>-22.5</v>
      </c>
      <c r="B38">
        <v>25.709028799848607</v>
      </c>
    </row>
    <row r="39" spans="1:2" x14ac:dyDescent="0.35">
      <c r="A39">
        <v>-21.449909285211564</v>
      </c>
      <c r="B39">
        <v>25.771798044780692</v>
      </c>
    </row>
    <row r="40" spans="1:2" x14ac:dyDescent="0.35">
      <c r="A40">
        <v>-21.373223297048028</v>
      </c>
      <c r="B40">
        <v>25.867150571356401</v>
      </c>
    </row>
    <row r="41" spans="1:2" x14ac:dyDescent="0.35">
      <c r="A41">
        <v>-20.691108393271904</v>
      </c>
      <c r="B41">
        <v>26.074344055210357</v>
      </c>
    </row>
    <row r="42" spans="1:2" x14ac:dyDescent="0.35">
      <c r="A42">
        <v>-20</v>
      </c>
      <c r="B42">
        <v>26.157250095463905</v>
      </c>
    </row>
    <row r="43" spans="1:2" x14ac:dyDescent="0.35">
      <c r="A43">
        <v>-20</v>
      </c>
      <c r="B43">
        <v>26.189521081117203</v>
      </c>
    </row>
    <row r="44" spans="1:2" x14ac:dyDescent="0.35">
      <c r="A44">
        <v>-20</v>
      </c>
      <c r="B44">
        <v>26.89665642288638</v>
      </c>
    </row>
    <row r="45" spans="1:2" x14ac:dyDescent="0.35">
      <c r="A45">
        <v>-20</v>
      </c>
      <c r="B45">
        <v>27.004966811615066</v>
      </c>
    </row>
    <row r="46" spans="1:2" x14ac:dyDescent="0.35">
      <c r="A46">
        <v>-19.583333333333336</v>
      </c>
      <c r="B46">
        <v>27.004966811615073</v>
      </c>
    </row>
    <row r="47" spans="1:2" x14ac:dyDescent="0.35">
      <c r="A47">
        <v>-19.5</v>
      </c>
      <c r="B47">
        <v>28.006997266138072</v>
      </c>
    </row>
    <row r="48" spans="1:2" x14ac:dyDescent="0.35">
      <c r="A48">
        <v>-19.428571428571427</v>
      </c>
      <c r="B48">
        <v>28.192064893798431</v>
      </c>
    </row>
    <row r="49" spans="1:2" x14ac:dyDescent="0.35">
      <c r="A49">
        <v>-19.230769230769226</v>
      </c>
      <c r="B49">
        <v>28.790627014206859</v>
      </c>
    </row>
    <row r="50" spans="1:2" x14ac:dyDescent="0.35">
      <c r="A50">
        <v>-19</v>
      </c>
      <c r="B50">
        <v>29.094697839811747</v>
      </c>
    </row>
    <row r="51" spans="1:2" x14ac:dyDescent="0.35">
      <c r="A51">
        <v>-19</v>
      </c>
      <c r="B51">
        <v>30.108545671252884</v>
      </c>
    </row>
    <row r="52" spans="1:2" x14ac:dyDescent="0.35">
      <c r="A52">
        <v>-19</v>
      </c>
      <c r="B52">
        <v>30.890422636114423</v>
      </c>
    </row>
    <row r="53" spans="1:2" x14ac:dyDescent="0.35">
      <c r="A53">
        <v>-18.61904761904762</v>
      </c>
      <c r="B53">
        <v>31.765099297911636</v>
      </c>
    </row>
    <row r="54" spans="1:2" x14ac:dyDescent="0.35">
      <c r="A54">
        <v>-18.5</v>
      </c>
      <c r="B54">
        <v>32.022476953999849</v>
      </c>
    </row>
    <row r="55" spans="1:2" x14ac:dyDescent="0.35">
      <c r="A55">
        <v>-18</v>
      </c>
      <c r="B55">
        <v>32.036358993679293</v>
      </c>
    </row>
    <row r="56" spans="1:2" x14ac:dyDescent="0.35">
      <c r="A56">
        <v>-18</v>
      </c>
      <c r="B56">
        <v>33.026436186175999</v>
      </c>
    </row>
    <row r="57" spans="1:2" x14ac:dyDescent="0.35">
      <c r="A57">
        <v>-18</v>
      </c>
      <c r="B57">
        <v>33.529167362970107</v>
      </c>
    </row>
    <row r="58" spans="1:2" x14ac:dyDescent="0.35">
      <c r="A58">
        <v>-17.647058823529413</v>
      </c>
      <c r="B58">
        <v>34.926202706222917</v>
      </c>
    </row>
    <row r="59" spans="1:2" x14ac:dyDescent="0.35">
      <c r="A59">
        <v>-17.571428571428573</v>
      </c>
      <c r="B59">
        <v>37.237866672106833</v>
      </c>
    </row>
    <row r="60" spans="1:2" x14ac:dyDescent="0.35">
      <c r="A60">
        <v>-17</v>
      </c>
      <c r="B60">
        <v>37.262116385015538</v>
      </c>
    </row>
    <row r="61" spans="1:2" x14ac:dyDescent="0.35">
      <c r="A61">
        <v>-16.5</v>
      </c>
      <c r="B61">
        <v>41.439859481565726</v>
      </c>
    </row>
    <row r="62" spans="1:2" x14ac:dyDescent="0.35">
      <c r="A62">
        <v>-16.5</v>
      </c>
      <c r="B62">
        <v>44.860565742131371</v>
      </c>
    </row>
    <row r="63" spans="1:2" x14ac:dyDescent="0.35">
      <c r="A63">
        <v>-16.5</v>
      </c>
      <c r="B63">
        <v>47.951034806374416</v>
      </c>
    </row>
    <row r="64" spans="1:2" x14ac:dyDescent="0.35">
      <c r="A64">
        <v>-16.182609420905834</v>
      </c>
      <c r="B64">
        <v>68.715888485400995</v>
      </c>
    </row>
    <row r="65" spans="1:2" x14ac:dyDescent="0.35">
      <c r="A65">
        <v>-16.047619047619047</v>
      </c>
      <c r="B65">
        <v>75.005002000800317</v>
      </c>
    </row>
    <row r="66" spans="1:2" x14ac:dyDescent="0.35">
      <c r="A66">
        <v>-16</v>
      </c>
      <c r="B66">
        <v>95.928116497140749</v>
      </c>
    </row>
    <row r="67" spans="1:2" x14ac:dyDescent="0.35">
      <c r="A67">
        <v>-15.932203389830516</v>
      </c>
      <c r="B67">
        <v>108.10921836783905</v>
      </c>
    </row>
    <row r="68" spans="1:2" x14ac:dyDescent="0.35">
      <c r="A68">
        <v>-15.85144927536232</v>
      </c>
      <c r="B68">
        <v>112.34064736009474</v>
      </c>
    </row>
    <row r="69" spans="1:2" x14ac:dyDescent="0.35">
      <c r="A69">
        <v>-15.5</v>
      </c>
      <c r="B69">
        <v>172.79848171152523</v>
      </c>
    </row>
    <row r="70" spans="1:2" x14ac:dyDescent="0.35">
      <c r="A70">
        <v>-15.5</v>
      </c>
      <c r="B70">
        <v>206.65785508282065</v>
      </c>
    </row>
    <row r="71" spans="1:2" x14ac:dyDescent="0.35">
      <c r="A71">
        <v>-15.5</v>
      </c>
      <c r="B71">
        <v>210.0024975024975</v>
      </c>
    </row>
    <row r="72" spans="1:2" x14ac:dyDescent="0.35">
      <c r="A72">
        <v>-15.5</v>
      </c>
    </row>
    <row r="73" spans="1:2" x14ac:dyDescent="0.35">
      <c r="A73">
        <v>-15.384615384615387</v>
      </c>
    </row>
    <row r="74" spans="1:2" x14ac:dyDescent="0.35">
      <c r="A74">
        <v>-15.38461538461538</v>
      </c>
    </row>
    <row r="75" spans="1:2" x14ac:dyDescent="0.35">
      <c r="A75">
        <v>-15.000000000000002</v>
      </c>
    </row>
    <row r="76" spans="1:2" x14ac:dyDescent="0.35">
      <c r="A76">
        <v>-15</v>
      </c>
    </row>
    <row r="77" spans="1:2" x14ac:dyDescent="0.35">
      <c r="A77">
        <v>-15</v>
      </c>
    </row>
    <row r="78" spans="1:2" x14ac:dyDescent="0.35">
      <c r="A78">
        <v>-15</v>
      </c>
    </row>
    <row r="79" spans="1:2" x14ac:dyDescent="0.35">
      <c r="A79">
        <v>-14.764492753623184</v>
      </c>
    </row>
    <row r="80" spans="1:2" x14ac:dyDescent="0.35">
      <c r="A80">
        <v>-14.666666666666666</v>
      </c>
    </row>
    <row r="81" spans="1:1" x14ac:dyDescent="0.35">
      <c r="A81">
        <v>-14.5</v>
      </c>
    </row>
    <row r="82" spans="1:1" x14ac:dyDescent="0.35">
      <c r="A82">
        <v>-14.067796610169491</v>
      </c>
    </row>
    <row r="83" spans="1:1" x14ac:dyDescent="0.35">
      <c r="A83">
        <v>-13.75</v>
      </c>
    </row>
    <row r="84" spans="1:1" x14ac:dyDescent="0.35">
      <c r="A84">
        <v>-13.75</v>
      </c>
    </row>
    <row r="85" spans="1:1" x14ac:dyDescent="0.35">
      <c r="A85">
        <v>-13.5</v>
      </c>
    </row>
    <row r="86" spans="1:1" x14ac:dyDescent="0.35">
      <c r="A86">
        <v>-13.5</v>
      </c>
    </row>
    <row r="87" spans="1:1" x14ac:dyDescent="0.35">
      <c r="A87">
        <v>-13.5</v>
      </c>
    </row>
    <row r="88" spans="1:1" x14ac:dyDescent="0.35">
      <c r="A88">
        <v>-13.112745098039239</v>
      </c>
    </row>
    <row r="89" spans="1:1" x14ac:dyDescent="0.35">
      <c r="A89">
        <v>-12.681159420289848</v>
      </c>
    </row>
    <row r="90" spans="1:1" x14ac:dyDescent="0.35">
      <c r="A90">
        <v>-12.542636091192078</v>
      </c>
    </row>
    <row r="91" spans="1:1" x14ac:dyDescent="0.35">
      <c r="A91">
        <v>-12.5</v>
      </c>
    </row>
    <row r="92" spans="1:1" x14ac:dyDescent="0.35">
      <c r="A92">
        <v>-12.5</v>
      </c>
    </row>
    <row r="93" spans="1:1" x14ac:dyDescent="0.35">
      <c r="A93">
        <v>-12.5</v>
      </c>
    </row>
    <row r="94" spans="1:1" x14ac:dyDescent="0.35">
      <c r="A94">
        <v>-12.435677530017147</v>
      </c>
    </row>
    <row r="95" spans="1:1" x14ac:dyDescent="0.35">
      <c r="A95">
        <v>-12.428571428571429</v>
      </c>
    </row>
    <row r="96" spans="1:1" x14ac:dyDescent="0.35">
      <c r="A96">
        <v>-11.857142857142858</v>
      </c>
    </row>
    <row r="97" spans="1:1" x14ac:dyDescent="0.35">
      <c r="A97">
        <v>-11.594202898550723</v>
      </c>
    </row>
    <row r="98" spans="1:1" x14ac:dyDescent="0.35">
      <c r="A98">
        <v>-11.53846153846154</v>
      </c>
    </row>
    <row r="99" spans="1:1" x14ac:dyDescent="0.35">
      <c r="A99">
        <v>-11.523809523809524</v>
      </c>
    </row>
    <row r="100" spans="1:1" x14ac:dyDescent="0.35">
      <c r="A100">
        <v>-11.476190476190476</v>
      </c>
    </row>
    <row r="101" spans="1:1" x14ac:dyDescent="0.35">
      <c r="A101">
        <v>-11.398176291793318</v>
      </c>
    </row>
    <row r="102" spans="1:1" x14ac:dyDescent="0.35">
      <c r="A102">
        <v>-11.249999999999998</v>
      </c>
    </row>
    <row r="103" spans="1:1" x14ac:dyDescent="0.35">
      <c r="A103">
        <v>-11.166666666666666</v>
      </c>
    </row>
    <row r="104" spans="1:1" x14ac:dyDescent="0.35">
      <c r="A104">
        <v>-11.011904761904766</v>
      </c>
    </row>
    <row r="105" spans="1:1" x14ac:dyDescent="0.35">
      <c r="A105">
        <v>-11</v>
      </c>
    </row>
    <row r="106" spans="1:1" x14ac:dyDescent="0.35">
      <c r="A106">
        <v>-10.833333333333334</v>
      </c>
    </row>
    <row r="107" spans="1:1" x14ac:dyDescent="0.35">
      <c r="A107">
        <v>-10.5</v>
      </c>
    </row>
    <row r="108" spans="1:1" x14ac:dyDescent="0.35">
      <c r="A108">
        <v>-10.334346504559269</v>
      </c>
    </row>
    <row r="109" spans="1:1" x14ac:dyDescent="0.35">
      <c r="A109">
        <v>-10.19047619047619</v>
      </c>
    </row>
    <row r="110" spans="1:1" x14ac:dyDescent="0.35">
      <c r="A110">
        <v>-10.000000000000004</v>
      </c>
    </row>
    <row r="111" spans="1:1" x14ac:dyDescent="0.35">
      <c r="A111">
        <v>-10.000000000000004</v>
      </c>
    </row>
    <row r="112" spans="1:1" x14ac:dyDescent="0.35">
      <c r="A112">
        <v>-9.6190476190476186</v>
      </c>
    </row>
    <row r="113" spans="1:1" x14ac:dyDescent="0.35">
      <c r="A113">
        <v>-9.5</v>
      </c>
    </row>
    <row r="114" spans="1:1" x14ac:dyDescent="0.35">
      <c r="A114">
        <v>-9.5</v>
      </c>
    </row>
    <row r="115" spans="1:1" x14ac:dyDescent="0.35">
      <c r="A115">
        <v>-9.01722391084094</v>
      </c>
    </row>
    <row r="116" spans="1:1" x14ac:dyDescent="0.35">
      <c r="A116">
        <v>-9</v>
      </c>
    </row>
    <row r="117" spans="1:1" x14ac:dyDescent="0.35">
      <c r="A117">
        <v>-9</v>
      </c>
    </row>
    <row r="118" spans="1:1" x14ac:dyDescent="0.35">
      <c r="A118">
        <v>-9</v>
      </c>
    </row>
    <row r="119" spans="1:1" x14ac:dyDescent="0.35">
      <c r="A119">
        <v>-9</v>
      </c>
    </row>
    <row r="120" spans="1:1" x14ac:dyDescent="0.35">
      <c r="A120">
        <v>-8.9485021925631454</v>
      </c>
    </row>
    <row r="121" spans="1:1" x14ac:dyDescent="0.35">
      <c r="A121">
        <v>-8.75</v>
      </c>
    </row>
    <row r="122" spans="1:1" x14ac:dyDescent="0.35">
      <c r="A122">
        <v>-8.7499999999999964</v>
      </c>
    </row>
    <row r="123" spans="1:1" x14ac:dyDescent="0.35">
      <c r="A123">
        <v>-8.7082023758402052</v>
      </c>
    </row>
    <row r="124" spans="1:1" x14ac:dyDescent="0.35">
      <c r="A124">
        <v>-8.6999999999999993</v>
      </c>
    </row>
    <row r="125" spans="1:1" x14ac:dyDescent="0.35">
      <c r="A125">
        <v>-8.4285714285714288</v>
      </c>
    </row>
    <row r="126" spans="1:1" x14ac:dyDescent="0.35">
      <c r="A126">
        <v>-8</v>
      </c>
    </row>
    <row r="127" spans="1:1" x14ac:dyDescent="0.35">
      <c r="A127">
        <v>-8</v>
      </c>
    </row>
    <row r="128" spans="1:1" x14ac:dyDescent="0.35">
      <c r="A128">
        <v>-8</v>
      </c>
    </row>
    <row r="129" spans="1:1" x14ac:dyDescent="0.35">
      <c r="A129">
        <v>-7.9533941236068912</v>
      </c>
    </row>
    <row r="130" spans="1:1" x14ac:dyDescent="0.35">
      <c r="A130">
        <v>-7.9533941236068912</v>
      </c>
    </row>
    <row r="131" spans="1:1" x14ac:dyDescent="0.35">
      <c r="A131">
        <v>-7.8571428571428568</v>
      </c>
    </row>
    <row r="132" spans="1:1" x14ac:dyDescent="0.35">
      <c r="A132">
        <v>-7.75</v>
      </c>
    </row>
    <row r="133" spans="1:1" x14ac:dyDescent="0.35">
      <c r="A133">
        <v>-7.6388888888888893</v>
      </c>
    </row>
    <row r="134" spans="1:1" x14ac:dyDescent="0.35">
      <c r="A134">
        <v>-7.5000000000000018</v>
      </c>
    </row>
    <row r="135" spans="1:1" x14ac:dyDescent="0.35">
      <c r="A135">
        <v>-7.5</v>
      </c>
    </row>
    <row r="136" spans="1:1" x14ac:dyDescent="0.35">
      <c r="A136">
        <v>-7.3055028462998068</v>
      </c>
    </row>
    <row r="137" spans="1:1" x14ac:dyDescent="0.35">
      <c r="A137">
        <v>-7</v>
      </c>
    </row>
    <row r="138" spans="1:1" x14ac:dyDescent="0.35">
      <c r="A138">
        <v>-7</v>
      </c>
    </row>
    <row r="139" spans="1:1" x14ac:dyDescent="0.35">
      <c r="A139">
        <v>-7</v>
      </c>
    </row>
    <row r="140" spans="1:1" x14ac:dyDescent="0.35">
      <c r="A140">
        <v>-6.9135727562441973</v>
      </c>
    </row>
    <row r="141" spans="1:1" x14ac:dyDescent="0.35">
      <c r="A141">
        <v>-6.8095238095238093</v>
      </c>
    </row>
    <row r="142" spans="1:1" x14ac:dyDescent="0.35">
      <c r="A142">
        <v>-6.2380952380952381</v>
      </c>
    </row>
    <row r="143" spans="1:1" x14ac:dyDescent="0.35">
      <c r="A143">
        <v>-6</v>
      </c>
    </row>
    <row r="144" spans="1:1" x14ac:dyDescent="0.35">
      <c r="A144">
        <v>-6</v>
      </c>
    </row>
    <row r="145" spans="1:1" x14ac:dyDescent="0.35">
      <c r="A145">
        <v>-6</v>
      </c>
    </row>
    <row r="146" spans="1:1" x14ac:dyDescent="0.35">
      <c r="A146">
        <v>-6</v>
      </c>
    </row>
    <row r="147" spans="1:1" x14ac:dyDescent="0.35">
      <c r="A147">
        <v>-6</v>
      </c>
    </row>
    <row r="148" spans="1:1" x14ac:dyDescent="0.35">
      <c r="A148">
        <v>-6</v>
      </c>
    </row>
    <row r="149" spans="1:1" x14ac:dyDescent="0.35">
      <c r="A149">
        <v>-6</v>
      </c>
    </row>
    <row r="150" spans="1:1" x14ac:dyDescent="0.35">
      <c r="A150">
        <v>-5.8257345491388133</v>
      </c>
    </row>
    <row r="151" spans="1:1" x14ac:dyDescent="0.35">
      <c r="A151">
        <v>-5.5714285714285712</v>
      </c>
    </row>
    <row r="152" spans="1:1" x14ac:dyDescent="0.35">
      <c r="A152">
        <v>-5.5</v>
      </c>
    </row>
    <row r="153" spans="1:1" x14ac:dyDescent="0.35">
      <c r="A153">
        <v>-5.5</v>
      </c>
    </row>
    <row r="154" spans="1:1" x14ac:dyDescent="0.35">
      <c r="A154">
        <v>-5.5</v>
      </c>
    </row>
    <row r="155" spans="1:1" x14ac:dyDescent="0.35">
      <c r="A155">
        <v>-5.298913043478251</v>
      </c>
    </row>
    <row r="156" spans="1:1" x14ac:dyDescent="0.35">
      <c r="A156">
        <v>-5</v>
      </c>
    </row>
    <row r="157" spans="1:1" x14ac:dyDescent="0.35">
      <c r="A157">
        <v>-5</v>
      </c>
    </row>
    <row r="158" spans="1:1" x14ac:dyDescent="0.35">
      <c r="A158">
        <v>-5</v>
      </c>
    </row>
    <row r="159" spans="1:1" x14ac:dyDescent="0.35">
      <c r="A159">
        <v>-5</v>
      </c>
    </row>
    <row r="160" spans="1:1" x14ac:dyDescent="0.35">
      <c r="A160">
        <v>-5</v>
      </c>
    </row>
    <row r="161" spans="1:1" x14ac:dyDescent="0.35">
      <c r="A161">
        <v>-4.8</v>
      </c>
    </row>
    <row r="162" spans="1:1" x14ac:dyDescent="0.35">
      <c r="A162">
        <v>-4.5</v>
      </c>
    </row>
    <row r="163" spans="1:1" x14ac:dyDescent="0.35">
      <c r="A163">
        <v>-4.5</v>
      </c>
    </row>
    <row r="164" spans="1:1" x14ac:dyDescent="0.35">
      <c r="A164">
        <v>-4.5</v>
      </c>
    </row>
    <row r="165" spans="1:1" x14ac:dyDescent="0.35">
      <c r="A165">
        <v>-4.2553191489361737</v>
      </c>
    </row>
    <row r="166" spans="1:1" x14ac:dyDescent="0.35">
      <c r="A166">
        <v>-4</v>
      </c>
    </row>
    <row r="167" spans="1:1" x14ac:dyDescent="0.35">
      <c r="A167">
        <v>-4</v>
      </c>
    </row>
    <row r="168" spans="1:1" x14ac:dyDescent="0.35">
      <c r="A168">
        <v>-4</v>
      </c>
    </row>
    <row r="169" spans="1:1" x14ac:dyDescent="0.35">
      <c r="A169">
        <v>-4</v>
      </c>
    </row>
    <row r="170" spans="1:1" x14ac:dyDescent="0.35">
      <c r="A170">
        <v>-3.8571428571428572</v>
      </c>
    </row>
    <row r="171" spans="1:1" x14ac:dyDescent="0.35">
      <c r="A171">
        <v>-3.5</v>
      </c>
    </row>
    <row r="172" spans="1:1" x14ac:dyDescent="0.35">
      <c r="A172">
        <v>-3.5</v>
      </c>
    </row>
    <row r="173" spans="1:1" x14ac:dyDescent="0.35">
      <c r="A173">
        <v>-3.5</v>
      </c>
    </row>
    <row r="174" spans="1:1" x14ac:dyDescent="0.35">
      <c r="A174">
        <v>-3.3181357649442837</v>
      </c>
    </row>
    <row r="175" spans="1:1" x14ac:dyDescent="0.35">
      <c r="A175">
        <v>-3.2553407934892706</v>
      </c>
    </row>
    <row r="176" spans="1:1" x14ac:dyDescent="0.35">
      <c r="A176">
        <v>-3.190705820023608</v>
      </c>
    </row>
    <row r="177" spans="1:1" x14ac:dyDescent="0.35">
      <c r="A177">
        <v>-3.1249999999999982</v>
      </c>
    </row>
    <row r="178" spans="1:1" x14ac:dyDescent="0.35">
      <c r="A178">
        <v>-3</v>
      </c>
    </row>
    <row r="179" spans="1:1" x14ac:dyDescent="0.35">
      <c r="A179">
        <v>-3</v>
      </c>
    </row>
    <row r="180" spans="1:1" x14ac:dyDescent="0.35">
      <c r="A180">
        <v>-2.5143928234729227</v>
      </c>
    </row>
    <row r="181" spans="1:1" x14ac:dyDescent="0.35">
      <c r="A181">
        <v>-2.5</v>
      </c>
    </row>
    <row r="182" spans="1:1" x14ac:dyDescent="0.35">
      <c r="A182">
        <v>-2.1286231884057898</v>
      </c>
    </row>
    <row r="183" spans="1:1" x14ac:dyDescent="0.35">
      <c r="A183">
        <v>-2.11</v>
      </c>
    </row>
    <row r="184" spans="1:1" x14ac:dyDescent="0.35">
      <c r="A184">
        <v>-2</v>
      </c>
    </row>
    <row r="185" spans="1:1" x14ac:dyDescent="0.35">
      <c r="A185">
        <v>-2</v>
      </c>
    </row>
    <row r="186" spans="1:1" x14ac:dyDescent="0.35">
      <c r="A186">
        <v>-2</v>
      </c>
    </row>
    <row r="187" spans="1:1" x14ac:dyDescent="0.35">
      <c r="A187">
        <v>-2</v>
      </c>
    </row>
    <row r="188" spans="1:1" x14ac:dyDescent="0.35">
      <c r="A188">
        <v>-2</v>
      </c>
    </row>
    <row r="189" spans="1:1" x14ac:dyDescent="0.35">
      <c r="A189">
        <v>-2</v>
      </c>
    </row>
    <row r="190" spans="1:1" x14ac:dyDescent="0.35">
      <c r="A190">
        <v>-2</v>
      </c>
    </row>
    <row r="191" spans="1:1" x14ac:dyDescent="0.35">
      <c r="A191">
        <v>-2</v>
      </c>
    </row>
    <row r="192" spans="1:1" x14ac:dyDescent="0.35">
      <c r="A192">
        <v>-2</v>
      </c>
    </row>
    <row r="193" spans="1:1" x14ac:dyDescent="0.35">
      <c r="A193">
        <v>-1.9656705461692403</v>
      </c>
    </row>
    <row r="194" spans="1:1" x14ac:dyDescent="0.35">
      <c r="A194">
        <v>-1.7516353886560212</v>
      </c>
    </row>
    <row r="195" spans="1:1" x14ac:dyDescent="0.35">
      <c r="A195">
        <v>-1.5655577299412986</v>
      </c>
    </row>
    <row r="196" spans="1:1" x14ac:dyDescent="0.35">
      <c r="A196">
        <v>-1.5</v>
      </c>
    </row>
    <row r="197" spans="1:1" x14ac:dyDescent="0.35">
      <c r="A197">
        <v>-1.5</v>
      </c>
    </row>
    <row r="198" spans="1:1" x14ac:dyDescent="0.35">
      <c r="A198">
        <v>-1.5</v>
      </c>
    </row>
    <row r="199" spans="1:1" x14ac:dyDescent="0.35">
      <c r="A199">
        <v>-1.5</v>
      </c>
    </row>
    <row r="200" spans="1:1" x14ac:dyDescent="0.35">
      <c r="A200">
        <v>-1.40757272587348</v>
      </c>
    </row>
    <row r="201" spans="1:1" x14ac:dyDescent="0.35">
      <c r="A201">
        <v>-1.3333333333333333</v>
      </c>
    </row>
    <row r="202" spans="1:1" x14ac:dyDescent="0.35">
      <c r="A202">
        <v>-1.2916409005606679</v>
      </c>
    </row>
    <row r="203" spans="1:1" x14ac:dyDescent="0.35">
      <c r="A203">
        <v>-1.2833333333333334</v>
      </c>
    </row>
    <row r="204" spans="1:1" x14ac:dyDescent="0.35">
      <c r="A204">
        <v>-1.2645452427374579</v>
      </c>
    </row>
    <row r="205" spans="1:1" x14ac:dyDescent="0.35">
      <c r="A205">
        <v>-1.041666666666663</v>
      </c>
    </row>
    <row r="206" spans="1:1" x14ac:dyDescent="0.35">
      <c r="A206">
        <v>-1</v>
      </c>
    </row>
    <row r="207" spans="1:1" x14ac:dyDescent="0.35">
      <c r="A207">
        <v>-1</v>
      </c>
    </row>
    <row r="208" spans="1:1" x14ac:dyDescent="0.35">
      <c r="A208">
        <v>-1</v>
      </c>
    </row>
    <row r="209" spans="1:1" x14ac:dyDescent="0.35">
      <c r="A209">
        <v>-1</v>
      </c>
    </row>
    <row r="210" spans="1:1" x14ac:dyDescent="0.35">
      <c r="A210">
        <v>-0.99595608336082853</v>
      </c>
    </row>
    <row r="211" spans="1:1" x14ac:dyDescent="0.35">
      <c r="A211">
        <v>-0.98563242206461976</v>
      </c>
    </row>
    <row r="212" spans="1:1" x14ac:dyDescent="0.35">
      <c r="A212">
        <v>-0.7692307692307665</v>
      </c>
    </row>
    <row r="213" spans="1:1" x14ac:dyDescent="0.35">
      <c r="A213">
        <v>-0.55000000000000016</v>
      </c>
    </row>
    <row r="214" spans="1:1" x14ac:dyDescent="0.35">
      <c r="A214">
        <v>-0.5</v>
      </c>
    </row>
    <row r="215" spans="1:1" x14ac:dyDescent="0.35">
      <c r="A215">
        <v>-0.5</v>
      </c>
    </row>
    <row r="216" spans="1:1" x14ac:dyDescent="0.35">
      <c r="A216">
        <v>-0.39075727258734982</v>
      </c>
    </row>
    <row r="217" spans="1:1" x14ac:dyDescent="0.35">
      <c r="A217">
        <v>-0.38698334142385504</v>
      </c>
    </row>
    <row r="218" spans="1:1" x14ac:dyDescent="0.35">
      <c r="A218">
        <v>0</v>
      </c>
    </row>
    <row r="219" spans="1:1" x14ac:dyDescent="0.35">
      <c r="A219">
        <v>0.13966505250941008</v>
      </c>
    </row>
    <row r="220" spans="1:1" x14ac:dyDescent="0.35">
      <c r="A220">
        <v>0.49019607843137553</v>
      </c>
    </row>
    <row r="221" spans="1:1" x14ac:dyDescent="0.35">
      <c r="A221">
        <v>0.5</v>
      </c>
    </row>
    <row r="222" spans="1:1" x14ac:dyDescent="0.35">
      <c r="A222">
        <v>0.5</v>
      </c>
    </row>
    <row r="223" spans="1:1" x14ac:dyDescent="0.35">
      <c r="A223">
        <v>0.5</v>
      </c>
    </row>
    <row r="224" spans="1:1" x14ac:dyDescent="0.35">
      <c r="A224">
        <v>0.5</v>
      </c>
    </row>
    <row r="225" spans="1:1" x14ac:dyDescent="0.35">
      <c r="A225">
        <v>0.5</v>
      </c>
    </row>
    <row r="226" spans="1:1" x14ac:dyDescent="0.35">
      <c r="A226">
        <v>0.56212334687014986</v>
      </c>
    </row>
    <row r="227" spans="1:1" x14ac:dyDescent="0.35">
      <c r="A227">
        <v>0.63663998768662466</v>
      </c>
    </row>
    <row r="228" spans="1:1" x14ac:dyDescent="0.35">
      <c r="A228">
        <v>1</v>
      </c>
    </row>
    <row r="229" spans="1:1" x14ac:dyDescent="0.35">
      <c r="A229">
        <v>1</v>
      </c>
    </row>
    <row r="230" spans="1:1" x14ac:dyDescent="0.35">
      <c r="A230">
        <v>1</v>
      </c>
    </row>
    <row r="231" spans="1:1" x14ac:dyDescent="0.35">
      <c r="A231">
        <v>1.1464906880098447</v>
      </c>
    </row>
    <row r="232" spans="1:1" x14ac:dyDescent="0.35">
      <c r="A232">
        <v>1.1635843762209799</v>
      </c>
    </row>
    <row r="233" spans="1:1" x14ac:dyDescent="0.35">
      <c r="A233">
        <v>1.2997882888066701</v>
      </c>
    </row>
    <row r="234" spans="1:1" x14ac:dyDescent="0.35">
      <c r="A234">
        <v>1.470588235294126</v>
      </c>
    </row>
    <row r="235" spans="1:1" x14ac:dyDescent="0.35">
      <c r="A235">
        <v>1.5</v>
      </c>
    </row>
    <row r="236" spans="1:1" x14ac:dyDescent="0.35">
      <c r="A236">
        <v>1.5</v>
      </c>
    </row>
    <row r="237" spans="1:1" x14ac:dyDescent="0.35">
      <c r="A237">
        <v>1.5</v>
      </c>
    </row>
    <row r="238" spans="1:1" x14ac:dyDescent="0.35">
      <c r="A238">
        <v>1.5627330957483299</v>
      </c>
    </row>
    <row r="239" spans="1:1" x14ac:dyDescent="0.35">
      <c r="A239">
        <v>1.6106842211197749</v>
      </c>
    </row>
    <row r="240" spans="1:1" x14ac:dyDescent="0.35">
      <c r="A240">
        <v>1.7833333333333332</v>
      </c>
    </row>
    <row r="241" spans="1:1" x14ac:dyDescent="0.35">
      <c r="A241">
        <v>2</v>
      </c>
    </row>
    <row r="242" spans="1:1" x14ac:dyDescent="0.35">
      <c r="A242">
        <v>2</v>
      </c>
    </row>
    <row r="243" spans="1:1" x14ac:dyDescent="0.35">
      <c r="A243">
        <v>2</v>
      </c>
    </row>
    <row r="244" spans="1:1" x14ac:dyDescent="0.35">
      <c r="A244">
        <v>2</v>
      </c>
    </row>
    <row r="245" spans="1:1" x14ac:dyDescent="0.35">
      <c r="A245">
        <v>2</v>
      </c>
    </row>
    <row r="246" spans="1:1" x14ac:dyDescent="0.35">
      <c r="A246">
        <v>2</v>
      </c>
    </row>
    <row r="247" spans="1:1" x14ac:dyDescent="0.35">
      <c r="A247">
        <v>2.25</v>
      </c>
    </row>
    <row r="248" spans="1:1" x14ac:dyDescent="0.35">
      <c r="A248">
        <v>2.3076923076923062</v>
      </c>
    </row>
    <row r="249" spans="1:1" x14ac:dyDescent="0.35">
      <c r="A249">
        <v>2.5</v>
      </c>
    </row>
    <row r="250" spans="1:1" x14ac:dyDescent="0.35">
      <c r="A250">
        <v>2.5</v>
      </c>
    </row>
    <row r="251" spans="1:1" x14ac:dyDescent="0.35">
      <c r="A251">
        <v>2.5</v>
      </c>
    </row>
    <row r="252" spans="1:1" x14ac:dyDescent="0.35">
      <c r="A252">
        <v>2.5</v>
      </c>
    </row>
    <row r="253" spans="1:1" x14ac:dyDescent="0.35">
      <c r="A253">
        <v>2.5862068965517304</v>
      </c>
    </row>
    <row r="254" spans="1:1" x14ac:dyDescent="0.35">
      <c r="A254">
        <v>2.6</v>
      </c>
    </row>
    <row r="255" spans="1:1" x14ac:dyDescent="0.35">
      <c r="A255">
        <v>2.6399314476503752</v>
      </c>
    </row>
    <row r="256" spans="1:1" x14ac:dyDescent="0.35">
      <c r="A256">
        <v>3</v>
      </c>
    </row>
    <row r="257" spans="1:1" x14ac:dyDescent="0.35">
      <c r="A257">
        <v>3</v>
      </c>
    </row>
    <row r="258" spans="1:1" x14ac:dyDescent="0.35">
      <c r="A258">
        <v>3</v>
      </c>
    </row>
    <row r="259" spans="1:1" x14ac:dyDescent="0.35">
      <c r="A259">
        <v>3</v>
      </c>
    </row>
    <row r="260" spans="1:1" x14ac:dyDescent="0.35">
      <c r="A260">
        <v>3</v>
      </c>
    </row>
    <row r="261" spans="1:1" x14ac:dyDescent="0.35">
      <c r="A261">
        <v>3</v>
      </c>
    </row>
    <row r="262" spans="1:1" x14ac:dyDescent="0.35">
      <c r="A262">
        <v>3.0017152658662063</v>
      </c>
    </row>
    <row r="263" spans="1:1" x14ac:dyDescent="0.35">
      <c r="A263">
        <v>3.0080367393800187</v>
      </c>
    </row>
    <row r="264" spans="1:1" x14ac:dyDescent="0.35">
      <c r="A264">
        <v>3.4482758620689689</v>
      </c>
    </row>
    <row r="265" spans="1:1" x14ac:dyDescent="0.35">
      <c r="A265">
        <v>3.4482758620689689</v>
      </c>
    </row>
    <row r="266" spans="1:1" x14ac:dyDescent="0.35">
      <c r="A266">
        <v>3.4482758620689689</v>
      </c>
    </row>
    <row r="267" spans="1:1" x14ac:dyDescent="0.35">
      <c r="A267">
        <v>3.5</v>
      </c>
    </row>
    <row r="268" spans="1:1" x14ac:dyDescent="0.35">
      <c r="A268">
        <v>3.5</v>
      </c>
    </row>
    <row r="269" spans="1:1" x14ac:dyDescent="0.35">
      <c r="A269">
        <v>3.6020583190394508</v>
      </c>
    </row>
    <row r="270" spans="1:1" x14ac:dyDescent="0.35">
      <c r="A270">
        <v>3.75</v>
      </c>
    </row>
    <row r="271" spans="1:1" x14ac:dyDescent="0.35">
      <c r="A271">
        <v>3.7772675086107919</v>
      </c>
    </row>
    <row r="272" spans="1:1" x14ac:dyDescent="0.35">
      <c r="A272">
        <v>3.8461538461538463</v>
      </c>
    </row>
    <row r="273" spans="1:1" x14ac:dyDescent="0.35">
      <c r="A273">
        <v>3.8461538461538463</v>
      </c>
    </row>
    <row r="274" spans="1:1" x14ac:dyDescent="0.35">
      <c r="A274">
        <v>4</v>
      </c>
    </row>
    <row r="275" spans="1:1" x14ac:dyDescent="0.35">
      <c r="A275">
        <v>4</v>
      </c>
    </row>
    <row r="276" spans="1:1" x14ac:dyDescent="0.35">
      <c r="A276">
        <v>4</v>
      </c>
    </row>
    <row r="277" spans="1:1" x14ac:dyDescent="0.35">
      <c r="A277">
        <v>4.1666666666666661</v>
      </c>
    </row>
    <row r="278" spans="1:1" x14ac:dyDescent="0.35">
      <c r="A278">
        <v>4.38</v>
      </c>
    </row>
    <row r="279" spans="1:1" x14ac:dyDescent="0.35">
      <c r="A279">
        <v>4.3899999999999997</v>
      </c>
    </row>
    <row r="280" spans="1:1" x14ac:dyDescent="0.35">
      <c r="A280">
        <v>4.4596912521440792</v>
      </c>
    </row>
    <row r="281" spans="1:1" x14ac:dyDescent="0.35">
      <c r="A281">
        <v>4.5</v>
      </c>
    </row>
    <row r="282" spans="1:1" x14ac:dyDescent="0.35">
      <c r="A282">
        <v>4.5199999999999996</v>
      </c>
    </row>
    <row r="283" spans="1:1" x14ac:dyDescent="0.35">
      <c r="A283">
        <v>4.523536165327207</v>
      </c>
    </row>
    <row r="284" spans="1:1" x14ac:dyDescent="0.35">
      <c r="A284">
        <v>4.6854021382649602</v>
      </c>
    </row>
    <row r="285" spans="1:1" x14ac:dyDescent="0.35">
      <c r="A285">
        <v>4.9999999999999964</v>
      </c>
    </row>
    <row r="286" spans="1:1" x14ac:dyDescent="0.35">
      <c r="A286">
        <v>5</v>
      </c>
    </row>
    <row r="287" spans="1:1" x14ac:dyDescent="0.35">
      <c r="A287">
        <v>5</v>
      </c>
    </row>
    <row r="288" spans="1:1" x14ac:dyDescent="0.35">
      <c r="A288">
        <v>5</v>
      </c>
    </row>
    <row r="289" spans="1:1" x14ac:dyDescent="0.35">
      <c r="A289">
        <v>5</v>
      </c>
    </row>
    <row r="290" spans="1:1" x14ac:dyDescent="0.35">
      <c r="A290">
        <v>5</v>
      </c>
    </row>
    <row r="291" spans="1:1" x14ac:dyDescent="0.35">
      <c r="A291">
        <v>5.1724137931034457</v>
      </c>
    </row>
    <row r="292" spans="1:1" x14ac:dyDescent="0.35">
      <c r="A292">
        <v>5.1724137931034457</v>
      </c>
    </row>
    <row r="293" spans="1:1" x14ac:dyDescent="0.35">
      <c r="A293">
        <v>5.1724137931034537</v>
      </c>
    </row>
    <row r="294" spans="1:1" x14ac:dyDescent="0.35">
      <c r="A294">
        <v>5.36</v>
      </c>
    </row>
    <row r="295" spans="1:1" x14ac:dyDescent="0.35">
      <c r="A295">
        <v>5.5</v>
      </c>
    </row>
    <row r="296" spans="1:1" x14ac:dyDescent="0.35">
      <c r="A296">
        <v>5.5</v>
      </c>
    </row>
    <row r="297" spans="1:1" x14ac:dyDescent="0.35">
      <c r="A297">
        <v>5.5</v>
      </c>
    </row>
    <row r="298" spans="1:1" x14ac:dyDescent="0.35">
      <c r="A298">
        <v>5.5</v>
      </c>
    </row>
    <row r="299" spans="1:1" x14ac:dyDescent="0.35">
      <c r="A299">
        <v>5.5</v>
      </c>
    </row>
    <row r="300" spans="1:1" x14ac:dyDescent="0.35">
      <c r="A300">
        <v>5.5</v>
      </c>
    </row>
    <row r="301" spans="1:1" x14ac:dyDescent="0.35">
      <c r="A301">
        <v>5.5</v>
      </c>
    </row>
    <row r="302" spans="1:1" x14ac:dyDescent="0.35">
      <c r="A302">
        <v>5.5</v>
      </c>
    </row>
    <row r="303" spans="1:1" x14ac:dyDescent="0.35">
      <c r="A303">
        <v>5.5</v>
      </c>
    </row>
    <row r="304" spans="1:1" x14ac:dyDescent="0.35">
      <c r="A304">
        <v>5.5034847198526506</v>
      </c>
    </row>
    <row r="305" spans="1:1" x14ac:dyDescent="0.35">
      <c r="A305">
        <v>5.919540229885059</v>
      </c>
    </row>
    <row r="306" spans="1:1" x14ac:dyDescent="0.35">
      <c r="A306">
        <v>6</v>
      </c>
    </row>
    <row r="307" spans="1:1" x14ac:dyDescent="0.35">
      <c r="A307">
        <v>6</v>
      </c>
    </row>
    <row r="308" spans="1:1" x14ac:dyDescent="0.35">
      <c r="A308">
        <v>6</v>
      </c>
    </row>
    <row r="309" spans="1:1" x14ac:dyDescent="0.35">
      <c r="A309">
        <v>6</v>
      </c>
    </row>
    <row r="310" spans="1:1" x14ac:dyDescent="0.35">
      <c r="A310">
        <v>6</v>
      </c>
    </row>
    <row r="311" spans="1:1" x14ac:dyDescent="0.35">
      <c r="A311">
        <v>6</v>
      </c>
    </row>
    <row r="312" spans="1:1" x14ac:dyDescent="0.35">
      <c r="A312">
        <v>6</v>
      </c>
    </row>
    <row r="313" spans="1:1" x14ac:dyDescent="0.35">
      <c r="A313">
        <v>6</v>
      </c>
    </row>
    <row r="314" spans="1:1" x14ac:dyDescent="0.35">
      <c r="A314">
        <v>6</v>
      </c>
    </row>
    <row r="315" spans="1:1" x14ac:dyDescent="0.35">
      <c r="A315">
        <v>6</v>
      </c>
    </row>
    <row r="316" spans="1:1" x14ac:dyDescent="0.35">
      <c r="A316">
        <v>6.0344827586206922</v>
      </c>
    </row>
    <row r="317" spans="1:1" x14ac:dyDescent="0.35">
      <c r="A317">
        <v>6.0344827586206922</v>
      </c>
    </row>
    <row r="318" spans="1:1" x14ac:dyDescent="0.35">
      <c r="A318">
        <v>6.25</v>
      </c>
    </row>
    <row r="319" spans="1:1" x14ac:dyDescent="0.35">
      <c r="A319">
        <v>6.2857142857142856</v>
      </c>
    </row>
    <row r="320" spans="1:1" x14ac:dyDescent="0.35">
      <c r="A320">
        <v>6.5</v>
      </c>
    </row>
    <row r="321" spans="1:1" x14ac:dyDescent="0.35">
      <c r="A321">
        <v>6.5</v>
      </c>
    </row>
    <row r="322" spans="1:1" x14ac:dyDescent="0.35">
      <c r="A322">
        <v>6.5</v>
      </c>
    </row>
    <row r="323" spans="1:1" x14ac:dyDescent="0.35">
      <c r="A323">
        <v>6.5</v>
      </c>
    </row>
    <row r="324" spans="1:1" x14ac:dyDescent="0.35">
      <c r="A324">
        <v>6.6666666666666723</v>
      </c>
    </row>
    <row r="325" spans="1:1" x14ac:dyDescent="0.35">
      <c r="A325">
        <v>6.6666666666666723</v>
      </c>
    </row>
    <row r="326" spans="1:1" x14ac:dyDescent="0.35">
      <c r="A326">
        <v>6.7796610169491425</v>
      </c>
    </row>
    <row r="327" spans="1:1" x14ac:dyDescent="0.35">
      <c r="A327">
        <v>6.7796610169491425</v>
      </c>
    </row>
    <row r="328" spans="1:1" x14ac:dyDescent="0.35">
      <c r="A328">
        <v>6.9364161849711143</v>
      </c>
    </row>
    <row r="329" spans="1:1" x14ac:dyDescent="0.35">
      <c r="A329">
        <v>6.9930069930069916</v>
      </c>
    </row>
    <row r="330" spans="1:1" x14ac:dyDescent="0.35">
      <c r="A330">
        <v>7</v>
      </c>
    </row>
    <row r="331" spans="1:1" x14ac:dyDescent="0.35">
      <c r="A331">
        <v>7</v>
      </c>
    </row>
    <row r="332" spans="1:1" x14ac:dyDescent="0.35">
      <c r="A332">
        <v>7</v>
      </c>
    </row>
    <row r="333" spans="1:1" x14ac:dyDescent="0.35">
      <c r="A333">
        <v>7</v>
      </c>
    </row>
    <row r="334" spans="1:1" x14ac:dyDescent="0.35">
      <c r="A334">
        <v>7</v>
      </c>
    </row>
    <row r="335" spans="1:1" x14ac:dyDescent="0.35">
      <c r="A335">
        <v>7</v>
      </c>
    </row>
    <row r="336" spans="1:1" x14ac:dyDescent="0.35">
      <c r="A336">
        <v>7.0905587668593641</v>
      </c>
    </row>
    <row r="337" spans="1:1" x14ac:dyDescent="0.35">
      <c r="A337">
        <v>7.46</v>
      </c>
    </row>
    <row r="338" spans="1:1" x14ac:dyDescent="0.35">
      <c r="A338">
        <v>7.5</v>
      </c>
    </row>
    <row r="339" spans="1:1" x14ac:dyDescent="0.35">
      <c r="A339">
        <v>7.5</v>
      </c>
    </row>
    <row r="340" spans="1:1" x14ac:dyDescent="0.35">
      <c r="A340">
        <v>7.5</v>
      </c>
    </row>
    <row r="341" spans="1:1" x14ac:dyDescent="0.35">
      <c r="A341">
        <v>7.5</v>
      </c>
    </row>
    <row r="342" spans="1:1" x14ac:dyDescent="0.35">
      <c r="A342">
        <v>7.5</v>
      </c>
    </row>
    <row r="343" spans="1:1" x14ac:dyDescent="0.35">
      <c r="A343">
        <v>7.5</v>
      </c>
    </row>
    <row r="344" spans="1:1" x14ac:dyDescent="0.35">
      <c r="A344">
        <v>7.5</v>
      </c>
    </row>
    <row r="345" spans="1:1" x14ac:dyDescent="0.35">
      <c r="A345">
        <v>7.5</v>
      </c>
    </row>
    <row r="346" spans="1:1" x14ac:dyDescent="0.35">
      <c r="A346">
        <v>7.6149425287356349</v>
      </c>
    </row>
    <row r="347" spans="1:1" x14ac:dyDescent="0.35">
      <c r="A347">
        <v>7.6149425287356349</v>
      </c>
    </row>
    <row r="348" spans="1:1" x14ac:dyDescent="0.35">
      <c r="A348">
        <v>7.6149425287356349</v>
      </c>
    </row>
    <row r="349" spans="1:1" x14ac:dyDescent="0.35">
      <c r="A349">
        <v>7.6923076923077041</v>
      </c>
    </row>
    <row r="350" spans="1:1" x14ac:dyDescent="0.35">
      <c r="A350">
        <v>7.7228327228327318</v>
      </c>
    </row>
    <row r="351" spans="1:1" x14ac:dyDescent="0.35">
      <c r="A351">
        <v>7.7586206896551762</v>
      </c>
    </row>
    <row r="352" spans="1:1" x14ac:dyDescent="0.35">
      <c r="A352">
        <v>8</v>
      </c>
    </row>
    <row r="353" spans="1:1" x14ac:dyDescent="0.35">
      <c r="A353">
        <v>8</v>
      </c>
    </row>
    <row r="354" spans="1:1" x14ac:dyDescent="0.35">
      <c r="A354">
        <v>8</v>
      </c>
    </row>
    <row r="355" spans="1:1" x14ac:dyDescent="0.35">
      <c r="A355">
        <v>8</v>
      </c>
    </row>
    <row r="356" spans="1:1" x14ac:dyDescent="0.35">
      <c r="A356">
        <v>8</v>
      </c>
    </row>
    <row r="357" spans="1:1" x14ac:dyDescent="0.35">
      <c r="A357">
        <v>8</v>
      </c>
    </row>
    <row r="358" spans="1:1" x14ac:dyDescent="0.35">
      <c r="A358">
        <v>8</v>
      </c>
    </row>
    <row r="359" spans="1:1" x14ac:dyDescent="0.35">
      <c r="A359">
        <v>8</v>
      </c>
    </row>
    <row r="360" spans="1:1" x14ac:dyDescent="0.35">
      <c r="A360">
        <v>8.0729166666666696</v>
      </c>
    </row>
    <row r="361" spans="1:1" x14ac:dyDescent="0.35">
      <c r="A361">
        <v>8.5</v>
      </c>
    </row>
    <row r="362" spans="1:1" x14ac:dyDescent="0.35">
      <c r="A362">
        <v>8.5</v>
      </c>
    </row>
    <row r="363" spans="1:1" x14ac:dyDescent="0.35">
      <c r="A363">
        <v>8.5</v>
      </c>
    </row>
    <row r="364" spans="1:1" x14ac:dyDescent="0.35">
      <c r="A364">
        <v>8.5</v>
      </c>
    </row>
    <row r="365" spans="1:1" x14ac:dyDescent="0.35">
      <c r="A365">
        <v>8.5</v>
      </c>
    </row>
    <row r="366" spans="1:1" x14ac:dyDescent="0.35">
      <c r="A366">
        <v>8.5</v>
      </c>
    </row>
    <row r="367" spans="1:1" x14ac:dyDescent="0.35">
      <c r="A367">
        <v>8.5923617631598557</v>
      </c>
    </row>
    <row r="368" spans="1:1" x14ac:dyDescent="0.35">
      <c r="A368">
        <v>8.6206896551724146</v>
      </c>
    </row>
    <row r="369" spans="1:1" x14ac:dyDescent="0.35">
      <c r="A369">
        <v>8.6666666666666661</v>
      </c>
    </row>
    <row r="370" spans="1:1" x14ac:dyDescent="0.35">
      <c r="A370">
        <v>8.7660524846454564</v>
      </c>
    </row>
    <row r="371" spans="1:1" x14ac:dyDescent="0.35">
      <c r="A371">
        <v>9</v>
      </c>
    </row>
    <row r="372" spans="1:1" x14ac:dyDescent="0.35">
      <c r="A372">
        <v>9</v>
      </c>
    </row>
    <row r="373" spans="1:1" x14ac:dyDescent="0.35">
      <c r="A373">
        <v>9</v>
      </c>
    </row>
    <row r="374" spans="1:1" x14ac:dyDescent="0.35">
      <c r="A374">
        <v>9</v>
      </c>
    </row>
    <row r="375" spans="1:1" x14ac:dyDescent="0.35">
      <c r="A375">
        <v>9</v>
      </c>
    </row>
    <row r="376" spans="1:1" x14ac:dyDescent="0.35">
      <c r="A376">
        <v>9</v>
      </c>
    </row>
    <row r="377" spans="1:1" x14ac:dyDescent="0.35">
      <c r="A377">
        <v>9</v>
      </c>
    </row>
    <row r="378" spans="1:1" x14ac:dyDescent="0.35">
      <c r="A378">
        <v>9.2383107088989576</v>
      </c>
    </row>
    <row r="379" spans="1:1" x14ac:dyDescent="0.35">
      <c r="A379">
        <v>9.3220338983050812</v>
      </c>
    </row>
    <row r="380" spans="1:1" x14ac:dyDescent="0.35">
      <c r="A380">
        <v>9.4827586206896601</v>
      </c>
    </row>
    <row r="381" spans="1:1" x14ac:dyDescent="0.35">
      <c r="A381">
        <v>9.5</v>
      </c>
    </row>
    <row r="382" spans="1:1" x14ac:dyDescent="0.35">
      <c r="A382">
        <v>9.5</v>
      </c>
    </row>
    <row r="383" spans="1:1" x14ac:dyDescent="0.35">
      <c r="A383">
        <v>9.5</v>
      </c>
    </row>
    <row r="384" spans="1:1" x14ac:dyDescent="0.35">
      <c r="A384">
        <v>9.5</v>
      </c>
    </row>
    <row r="385" spans="1:1" x14ac:dyDescent="0.35">
      <c r="A385">
        <v>9.5</v>
      </c>
    </row>
    <row r="386" spans="1:1" x14ac:dyDescent="0.35">
      <c r="A386">
        <v>9.5</v>
      </c>
    </row>
    <row r="387" spans="1:1" x14ac:dyDescent="0.35">
      <c r="A387">
        <v>9.5</v>
      </c>
    </row>
    <row r="388" spans="1:1" x14ac:dyDescent="0.35">
      <c r="A388">
        <v>9.5</v>
      </c>
    </row>
    <row r="389" spans="1:1" x14ac:dyDescent="0.35">
      <c r="A389">
        <v>9.5</v>
      </c>
    </row>
    <row r="390" spans="1:1" x14ac:dyDescent="0.35">
      <c r="A390">
        <v>9.6199999999999992</v>
      </c>
    </row>
    <row r="391" spans="1:1" x14ac:dyDescent="0.35">
      <c r="A391">
        <v>9.790209790209639</v>
      </c>
    </row>
    <row r="392" spans="1:1" x14ac:dyDescent="0.35">
      <c r="A392">
        <v>9.9999999999999929</v>
      </c>
    </row>
    <row r="393" spans="1:1" x14ac:dyDescent="0.35">
      <c r="A393">
        <v>9.9999999999999929</v>
      </c>
    </row>
    <row r="394" spans="1:1" x14ac:dyDescent="0.35">
      <c r="A394">
        <v>10</v>
      </c>
    </row>
    <row r="395" spans="1:1" x14ac:dyDescent="0.35">
      <c r="A395">
        <v>10</v>
      </c>
    </row>
    <row r="396" spans="1:1" x14ac:dyDescent="0.35">
      <c r="A396">
        <v>10</v>
      </c>
    </row>
    <row r="397" spans="1:1" x14ac:dyDescent="0.35">
      <c r="A397">
        <v>10</v>
      </c>
    </row>
    <row r="398" spans="1:1" x14ac:dyDescent="0.35">
      <c r="A398">
        <v>10</v>
      </c>
    </row>
    <row r="399" spans="1:1" x14ac:dyDescent="0.35">
      <c r="A399">
        <v>10</v>
      </c>
    </row>
    <row r="400" spans="1:1" x14ac:dyDescent="0.35">
      <c r="A400">
        <v>10</v>
      </c>
    </row>
    <row r="401" spans="1:1" x14ac:dyDescent="0.35">
      <c r="A401">
        <v>10</v>
      </c>
    </row>
    <row r="402" spans="1:1" x14ac:dyDescent="0.35">
      <c r="A402">
        <v>10</v>
      </c>
    </row>
    <row r="403" spans="1:1" x14ac:dyDescent="0.35">
      <c r="A403">
        <v>10.169491525423723</v>
      </c>
    </row>
    <row r="404" spans="1:1" x14ac:dyDescent="0.35">
      <c r="A404">
        <v>10.428571428571429</v>
      </c>
    </row>
    <row r="405" spans="1:1" x14ac:dyDescent="0.35">
      <c r="A405">
        <v>10.436432637571173</v>
      </c>
    </row>
    <row r="406" spans="1:1" x14ac:dyDescent="0.35">
      <c r="A406">
        <v>10.46</v>
      </c>
    </row>
    <row r="407" spans="1:1" x14ac:dyDescent="0.35">
      <c r="A407">
        <v>10.5</v>
      </c>
    </row>
    <row r="408" spans="1:1" x14ac:dyDescent="0.35">
      <c r="A408">
        <v>10.5</v>
      </c>
    </row>
    <row r="409" spans="1:1" x14ac:dyDescent="0.35">
      <c r="A409">
        <v>10.5</v>
      </c>
    </row>
    <row r="410" spans="1:1" x14ac:dyDescent="0.35">
      <c r="A410">
        <v>10.5</v>
      </c>
    </row>
    <row r="411" spans="1:1" x14ac:dyDescent="0.35">
      <c r="A411">
        <v>10.5</v>
      </c>
    </row>
    <row r="412" spans="1:1" x14ac:dyDescent="0.35">
      <c r="A412">
        <v>10.666666666666666</v>
      </c>
    </row>
    <row r="413" spans="1:1" x14ac:dyDescent="0.35">
      <c r="A413">
        <v>10.666666666666666</v>
      </c>
    </row>
    <row r="414" spans="1:1" x14ac:dyDescent="0.35">
      <c r="A414">
        <v>10.833333333333332</v>
      </c>
    </row>
    <row r="415" spans="1:1" x14ac:dyDescent="0.35">
      <c r="A415">
        <v>10.879629629629624</v>
      </c>
    </row>
    <row r="416" spans="1:1" x14ac:dyDescent="0.35">
      <c r="A416">
        <v>11</v>
      </c>
    </row>
    <row r="417" spans="1:1" x14ac:dyDescent="0.35">
      <c r="A417">
        <v>11</v>
      </c>
    </row>
    <row r="418" spans="1:1" x14ac:dyDescent="0.35">
      <c r="A418">
        <v>11</v>
      </c>
    </row>
    <row r="419" spans="1:1" x14ac:dyDescent="0.35">
      <c r="A419">
        <v>11</v>
      </c>
    </row>
    <row r="420" spans="1:1" x14ac:dyDescent="0.35">
      <c r="A420">
        <v>11</v>
      </c>
    </row>
    <row r="421" spans="1:1" x14ac:dyDescent="0.35">
      <c r="A421">
        <v>11</v>
      </c>
    </row>
    <row r="422" spans="1:1" x14ac:dyDescent="0.35">
      <c r="A422">
        <v>11.206896551724137</v>
      </c>
    </row>
    <row r="423" spans="1:1" x14ac:dyDescent="0.35">
      <c r="A423">
        <v>11.206896551724144</v>
      </c>
    </row>
    <row r="424" spans="1:1" x14ac:dyDescent="0.35">
      <c r="A424">
        <v>11.41859885315381</v>
      </c>
    </row>
    <row r="425" spans="1:1" x14ac:dyDescent="0.35">
      <c r="A425">
        <v>11.5</v>
      </c>
    </row>
    <row r="426" spans="1:1" x14ac:dyDescent="0.35">
      <c r="A426">
        <v>11.5</v>
      </c>
    </row>
    <row r="427" spans="1:1" x14ac:dyDescent="0.35">
      <c r="A427">
        <v>11.5</v>
      </c>
    </row>
    <row r="428" spans="1:1" x14ac:dyDescent="0.35">
      <c r="A428">
        <v>11.5</v>
      </c>
    </row>
    <row r="429" spans="1:1" x14ac:dyDescent="0.35">
      <c r="A429">
        <v>11.5</v>
      </c>
    </row>
    <row r="430" spans="1:1" x14ac:dyDescent="0.35">
      <c r="A430">
        <v>11.5</v>
      </c>
    </row>
    <row r="431" spans="1:1" x14ac:dyDescent="0.35">
      <c r="A431">
        <v>11.5</v>
      </c>
    </row>
    <row r="432" spans="1:1" x14ac:dyDescent="0.35">
      <c r="A432">
        <v>11.5</v>
      </c>
    </row>
    <row r="433" spans="1:1" x14ac:dyDescent="0.35">
      <c r="A433">
        <v>11.538461538461489</v>
      </c>
    </row>
    <row r="434" spans="1:1" x14ac:dyDescent="0.35">
      <c r="A434">
        <v>11.63</v>
      </c>
    </row>
    <row r="435" spans="1:1" x14ac:dyDescent="0.35">
      <c r="A435">
        <v>11.66666666666667</v>
      </c>
    </row>
    <row r="436" spans="1:1" x14ac:dyDescent="0.35">
      <c r="A436">
        <v>11.713596474984794</v>
      </c>
    </row>
    <row r="437" spans="1:1" x14ac:dyDescent="0.35">
      <c r="A437">
        <v>12</v>
      </c>
    </row>
    <row r="438" spans="1:1" x14ac:dyDescent="0.35">
      <c r="A438">
        <v>12</v>
      </c>
    </row>
    <row r="439" spans="1:1" x14ac:dyDescent="0.35">
      <c r="A439">
        <v>12</v>
      </c>
    </row>
    <row r="440" spans="1:1" x14ac:dyDescent="0.35">
      <c r="A440">
        <v>12</v>
      </c>
    </row>
    <row r="441" spans="1:1" x14ac:dyDescent="0.35">
      <c r="A441">
        <v>12</v>
      </c>
    </row>
    <row r="442" spans="1:1" x14ac:dyDescent="0.35">
      <c r="A442">
        <v>12</v>
      </c>
    </row>
    <row r="443" spans="1:1" x14ac:dyDescent="0.35">
      <c r="A443">
        <v>12</v>
      </c>
    </row>
    <row r="444" spans="1:1" x14ac:dyDescent="0.35">
      <c r="A444">
        <v>12.049335863377623</v>
      </c>
    </row>
    <row r="445" spans="1:1" x14ac:dyDescent="0.35">
      <c r="A445">
        <v>12.068965517241383</v>
      </c>
    </row>
    <row r="446" spans="1:1" x14ac:dyDescent="0.35">
      <c r="A446">
        <v>12.087912087912095</v>
      </c>
    </row>
    <row r="447" spans="1:1" x14ac:dyDescent="0.35">
      <c r="A447">
        <v>12.125</v>
      </c>
    </row>
    <row r="448" spans="1:1" x14ac:dyDescent="0.35">
      <c r="A448">
        <v>12.125</v>
      </c>
    </row>
    <row r="449" spans="1:1" x14ac:dyDescent="0.35">
      <c r="A449">
        <v>12.43</v>
      </c>
    </row>
    <row r="450" spans="1:1" x14ac:dyDescent="0.35">
      <c r="A450">
        <v>12.5</v>
      </c>
    </row>
    <row r="451" spans="1:1" x14ac:dyDescent="0.35">
      <c r="A451">
        <v>12.5</v>
      </c>
    </row>
    <row r="452" spans="1:1" x14ac:dyDescent="0.35">
      <c r="A452">
        <v>12.68</v>
      </c>
    </row>
    <row r="453" spans="1:1" x14ac:dyDescent="0.35">
      <c r="A453">
        <v>12.711864406779654</v>
      </c>
    </row>
    <row r="454" spans="1:1" x14ac:dyDescent="0.35">
      <c r="A454">
        <v>12.839690850161981</v>
      </c>
    </row>
    <row r="455" spans="1:1" x14ac:dyDescent="0.35">
      <c r="A455">
        <v>13</v>
      </c>
    </row>
    <row r="456" spans="1:1" x14ac:dyDescent="0.35">
      <c r="A456">
        <v>13</v>
      </c>
    </row>
    <row r="457" spans="1:1" x14ac:dyDescent="0.35">
      <c r="A457">
        <v>13</v>
      </c>
    </row>
    <row r="458" spans="1:1" x14ac:dyDescent="0.35">
      <c r="A458">
        <v>13</v>
      </c>
    </row>
    <row r="459" spans="1:1" x14ac:dyDescent="0.35">
      <c r="A459">
        <v>13</v>
      </c>
    </row>
    <row r="460" spans="1:1" x14ac:dyDescent="0.35">
      <c r="A460">
        <v>13</v>
      </c>
    </row>
    <row r="461" spans="1:1" x14ac:dyDescent="0.35">
      <c r="A461">
        <v>13.112745098039232</v>
      </c>
    </row>
    <row r="462" spans="1:1" x14ac:dyDescent="0.35">
      <c r="A462">
        <v>13.238095238095237</v>
      </c>
    </row>
    <row r="463" spans="1:1" x14ac:dyDescent="0.35">
      <c r="A463">
        <v>13.417696878257399</v>
      </c>
    </row>
    <row r="464" spans="1:1" x14ac:dyDescent="0.35">
      <c r="A464">
        <v>13.5</v>
      </c>
    </row>
    <row r="465" spans="1:1" x14ac:dyDescent="0.35">
      <c r="A465">
        <v>13.5</v>
      </c>
    </row>
    <row r="466" spans="1:1" x14ac:dyDescent="0.35">
      <c r="A466">
        <v>13.5</v>
      </c>
    </row>
    <row r="467" spans="1:1" x14ac:dyDescent="0.35">
      <c r="A467">
        <v>13.5</v>
      </c>
    </row>
    <row r="468" spans="1:1" x14ac:dyDescent="0.35">
      <c r="A468">
        <v>13.5</v>
      </c>
    </row>
    <row r="469" spans="1:1" x14ac:dyDescent="0.35">
      <c r="A469">
        <v>13.5</v>
      </c>
    </row>
    <row r="470" spans="1:1" x14ac:dyDescent="0.35">
      <c r="A470">
        <v>13.5</v>
      </c>
    </row>
    <row r="471" spans="1:1" x14ac:dyDescent="0.35">
      <c r="A471">
        <v>13.5</v>
      </c>
    </row>
    <row r="472" spans="1:1" x14ac:dyDescent="0.35">
      <c r="A472">
        <v>13.5</v>
      </c>
    </row>
    <row r="473" spans="1:1" x14ac:dyDescent="0.35">
      <c r="A473">
        <v>13.5</v>
      </c>
    </row>
    <row r="474" spans="1:1" x14ac:dyDescent="0.35">
      <c r="A474">
        <v>13.675213675213683</v>
      </c>
    </row>
    <row r="475" spans="1:1" x14ac:dyDescent="0.35">
      <c r="A475">
        <v>13.736263736263737</v>
      </c>
    </row>
    <row r="476" spans="1:1" x14ac:dyDescent="0.35">
      <c r="A476">
        <v>13.793103448275859</v>
      </c>
    </row>
    <row r="477" spans="1:1" x14ac:dyDescent="0.35">
      <c r="A477">
        <v>13.9</v>
      </c>
    </row>
    <row r="478" spans="1:1" x14ac:dyDescent="0.35">
      <c r="A478">
        <v>13.942209286008127</v>
      </c>
    </row>
    <row r="479" spans="1:1" x14ac:dyDescent="0.35">
      <c r="A479">
        <v>14</v>
      </c>
    </row>
    <row r="480" spans="1:1" x14ac:dyDescent="0.35">
      <c r="A480">
        <v>14</v>
      </c>
    </row>
    <row r="481" spans="1:1" x14ac:dyDescent="0.35">
      <c r="A481">
        <v>14</v>
      </c>
    </row>
    <row r="482" spans="1:1" x14ac:dyDescent="0.35">
      <c r="A482">
        <v>14</v>
      </c>
    </row>
    <row r="483" spans="1:1" x14ac:dyDescent="0.35">
      <c r="A483">
        <v>14</v>
      </c>
    </row>
    <row r="484" spans="1:1" x14ac:dyDescent="0.35">
      <c r="A484">
        <v>14.335664335664285</v>
      </c>
    </row>
    <row r="485" spans="1:1" x14ac:dyDescent="0.35">
      <c r="A485">
        <v>14.406779661016943</v>
      </c>
    </row>
    <row r="486" spans="1:1" x14ac:dyDescent="0.35">
      <c r="A486">
        <v>14.406779661016943</v>
      </c>
    </row>
    <row r="487" spans="1:1" x14ac:dyDescent="0.35">
      <c r="A487">
        <v>14.476190476190476</v>
      </c>
    </row>
    <row r="488" spans="1:1" x14ac:dyDescent="0.35">
      <c r="A488">
        <v>14.5</v>
      </c>
    </row>
    <row r="489" spans="1:1" x14ac:dyDescent="0.35">
      <c r="A489">
        <v>14.5</v>
      </c>
    </row>
    <row r="490" spans="1:1" x14ac:dyDescent="0.35">
      <c r="A490">
        <v>14.5</v>
      </c>
    </row>
    <row r="491" spans="1:1" x14ac:dyDescent="0.35">
      <c r="A491">
        <v>14.61100569259963</v>
      </c>
    </row>
    <row r="492" spans="1:1" x14ac:dyDescent="0.35">
      <c r="A492">
        <v>14.867485455720752</v>
      </c>
    </row>
    <row r="493" spans="1:1" x14ac:dyDescent="0.35">
      <c r="A493">
        <v>15</v>
      </c>
    </row>
    <row r="494" spans="1:1" x14ac:dyDescent="0.35">
      <c r="A494">
        <v>15</v>
      </c>
    </row>
    <row r="495" spans="1:1" x14ac:dyDescent="0.35">
      <c r="A495">
        <v>15</v>
      </c>
    </row>
    <row r="496" spans="1:1" x14ac:dyDescent="0.35">
      <c r="A496">
        <v>15</v>
      </c>
    </row>
    <row r="497" spans="1:1" x14ac:dyDescent="0.35">
      <c r="A497">
        <v>15</v>
      </c>
    </row>
    <row r="498" spans="1:1" x14ac:dyDescent="0.35">
      <c r="A498">
        <v>15</v>
      </c>
    </row>
    <row r="499" spans="1:1" x14ac:dyDescent="0.35">
      <c r="A499">
        <v>15</v>
      </c>
    </row>
    <row r="500" spans="1:1" x14ac:dyDescent="0.35">
      <c r="A500">
        <v>15.034965034964916</v>
      </c>
    </row>
    <row r="501" spans="1:1" x14ac:dyDescent="0.35">
      <c r="A501">
        <v>15.254237288135583</v>
      </c>
    </row>
    <row r="502" spans="1:1" x14ac:dyDescent="0.35">
      <c r="A502">
        <v>15.285714285714286</v>
      </c>
    </row>
    <row r="503" spans="1:1" x14ac:dyDescent="0.35">
      <c r="A503">
        <v>15.5</v>
      </c>
    </row>
    <row r="504" spans="1:1" x14ac:dyDescent="0.35">
      <c r="A504">
        <v>15.5</v>
      </c>
    </row>
    <row r="505" spans="1:1" x14ac:dyDescent="0.35">
      <c r="A505">
        <v>15.5</v>
      </c>
    </row>
    <row r="506" spans="1:1" x14ac:dyDescent="0.35">
      <c r="A506">
        <v>15.5</v>
      </c>
    </row>
    <row r="507" spans="1:1" x14ac:dyDescent="0.35">
      <c r="A507">
        <v>15.5</v>
      </c>
    </row>
    <row r="508" spans="1:1" x14ac:dyDescent="0.35">
      <c r="A508">
        <v>15.5</v>
      </c>
    </row>
    <row r="509" spans="1:1" x14ac:dyDescent="0.35">
      <c r="A509">
        <v>15.5</v>
      </c>
    </row>
    <row r="510" spans="1:1" x14ac:dyDescent="0.35">
      <c r="A510">
        <v>15.571428571428571</v>
      </c>
    </row>
    <row r="511" spans="1:1" x14ac:dyDescent="0.35">
      <c r="A511">
        <v>15.75</v>
      </c>
    </row>
    <row r="512" spans="1:1" x14ac:dyDescent="0.35">
      <c r="A512">
        <v>15.75</v>
      </c>
    </row>
    <row r="513" spans="1:1" x14ac:dyDescent="0.35">
      <c r="A513">
        <v>16</v>
      </c>
    </row>
    <row r="514" spans="1:1" x14ac:dyDescent="0.35">
      <c r="A514">
        <v>16</v>
      </c>
    </row>
    <row r="515" spans="1:1" x14ac:dyDescent="0.35">
      <c r="A515">
        <v>16</v>
      </c>
    </row>
    <row r="516" spans="1:1" x14ac:dyDescent="0.35">
      <c r="A516">
        <v>16</v>
      </c>
    </row>
    <row r="517" spans="1:1" x14ac:dyDescent="0.35">
      <c r="A517">
        <v>16</v>
      </c>
    </row>
    <row r="518" spans="1:1" x14ac:dyDescent="0.35">
      <c r="A518">
        <v>16.278819219995697</v>
      </c>
    </row>
    <row r="519" spans="1:1" x14ac:dyDescent="0.35">
      <c r="A519">
        <v>16.333333333333332</v>
      </c>
    </row>
    <row r="520" spans="1:1" x14ac:dyDescent="0.35">
      <c r="A520">
        <v>16.379310344827591</v>
      </c>
    </row>
    <row r="521" spans="1:1" x14ac:dyDescent="0.35">
      <c r="A521">
        <v>16.379310344827591</v>
      </c>
    </row>
    <row r="522" spans="1:1" x14ac:dyDescent="0.35">
      <c r="A522">
        <v>16.433566433566444</v>
      </c>
    </row>
    <row r="523" spans="1:1" x14ac:dyDescent="0.35">
      <c r="A523">
        <v>16.5</v>
      </c>
    </row>
    <row r="524" spans="1:1" x14ac:dyDescent="0.35">
      <c r="A524">
        <v>16.5</v>
      </c>
    </row>
    <row r="525" spans="1:1" x14ac:dyDescent="0.35">
      <c r="A525">
        <v>16.5</v>
      </c>
    </row>
    <row r="526" spans="1:1" x14ac:dyDescent="0.35">
      <c r="A526">
        <v>17</v>
      </c>
    </row>
    <row r="527" spans="1:1" x14ac:dyDescent="0.35">
      <c r="A527">
        <v>17</v>
      </c>
    </row>
    <row r="528" spans="1:1" x14ac:dyDescent="0.35">
      <c r="A528">
        <v>17</v>
      </c>
    </row>
    <row r="529" spans="1:1" x14ac:dyDescent="0.35">
      <c r="A529">
        <v>17.241379310344829</v>
      </c>
    </row>
    <row r="530" spans="1:1" x14ac:dyDescent="0.35">
      <c r="A530">
        <v>17.92717086834735</v>
      </c>
    </row>
    <row r="531" spans="1:1" x14ac:dyDescent="0.35">
      <c r="A531">
        <v>18</v>
      </c>
    </row>
    <row r="532" spans="1:1" x14ac:dyDescent="0.35">
      <c r="A532">
        <v>18</v>
      </c>
    </row>
    <row r="533" spans="1:1" x14ac:dyDescent="0.35">
      <c r="A533">
        <v>18</v>
      </c>
    </row>
    <row r="534" spans="1:1" x14ac:dyDescent="0.35">
      <c r="A534">
        <v>18</v>
      </c>
    </row>
    <row r="535" spans="1:1" x14ac:dyDescent="0.35">
      <c r="A535">
        <v>18</v>
      </c>
    </row>
    <row r="536" spans="1:1" x14ac:dyDescent="0.35">
      <c r="A536">
        <v>18</v>
      </c>
    </row>
    <row r="537" spans="1:1" x14ac:dyDescent="0.35">
      <c r="A537">
        <v>18.103448275862075</v>
      </c>
    </row>
    <row r="538" spans="1:1" x14ac:dyDescent="0.35">
      <c r="A538">
        <v>18.428571428571427</v>
      </c>
    </row>
    <row r="539" spans="1:1" x14ac:dyDescent="0.35">
      <c r="A539">
        <v>18.5</v>
      </c>
    </row>
    <row r="540" spans="1:1" x14ac:dyDescent="0.35">
      <c r="A540">
        <v>18.5</v>
      </c>
    </row>
    <row r="541" spans="1:1" x14ac:dyDescent="0.35">
      <c r="A541">
        <v>18.681318681318682</v>
      </c>
    </row>
    <row r="542" spans="1:1" x14ac:dyDescent="0.35">
      <c r="A542">
        <v>19</v>
      </c>
    </row>
    <row r="543" spans="1:1" x14ac:dyDescent="0.35">
      <c r="A543">
        <v>19</v>
      </c>
    </row>
    <row r="544" spans="1:1" x14ac:dyDescent="0.35">
      <c r="A544">
        <v>19</v>
      </c>
    </row>
    <row r="545" spans="1:1" x14ac:dyDescent="0.35">
      <c r="A545">
        <v>19</v>
      </c>
    </row>
    <row r="546" spans="1:1" x14ac:dyDescent="0.35">
      <c r="A546">
        <v>19</v>
      </c>
    </row>
    <row r="547" spans="1:1" x14ac:dyDescent="0.35">
      <c r="A547">
        <v>19</v>
      </c>
    </row>
    <row r="548" spans="1:1" x14ac:dyDescent="0.35">
      <c r="A548">
        <v>19</v>
      </c>
    </row>
    <row r="549" spans="1:1" x14ac:dyDescent="0.35">
      <c r="A549">
        <v>19</v>
      </c>
    </row>
    <row r="550" spans="1:1" x14ac:dyDescent="0.35">
      <c r="A550">
        <v>19</v>
      </c>
    </row>
    <row r="551" spans="1:1" x14ac:dyDescent="0.35">
      <c r="A551">
        <v>19.075955813074678</v>
      </c>
    </row>
    <row r="552" spans="1:1" x14ac:dyDescent="0.35">
      <c r="A552">
        <v>19.5</v>
      </c>
    </row>
    <row r="553" spans="1:1" x14ac:dyDescent="0.35">
      <c r="A553">
        <v>19.930069930069887</v>
      </c>
    </row>
    <row r="554" spans="1:1" x14ac:dyDescent="0.35">
      <c r="A554">
        <v>20</v>
      </c>
    </row>
    <row r="555" spans="1:1" x14ac:dyDescent="0.35">
      <c r="A555">
        <v>20</v>
      </c>
    </row>
    <row r="556" spans="1:1" x14ac:dyDescent="0.35">
      <c r="A556">
        <v>20.421245421245423</v>
      </c>
    </row>
    <row r="557" spans="1:1" x14ac:dyDescent="0.35">
      <c r="A557">
        <v>20.629370629370516</v>
      </c>
    </row>
    <row r="558" spans="1:1" x14ac:dyDescent="0.35">
      <c r="A558">
        <v>20.97902097902082</v>
      </c>
    </row>
    <row r="559" spans="1:1" x14ac:dyDescent="0.35">
      <c r="A559">
        <v>21</v>
      </c>
    </row>
    <row r="560" spans="1:1" x14ac:dyDescent="0.35">
      <c r="A560">
        <v>21</v>
      </c>
    </row>
    <row r="561" spans="1:1" x14ac:dyDescent="0.35">
      <c r="A561">
        <v>21.333333333333332</v>
      </c>
    </row>
    <row r="562" spans="1:1" x14ac:dyDescent="0.35">
      <c r="A562">
        <v>21.428571428571427</v>
      </c>
    </row>
    <row r="563" spans="1:1" x14ac:dyDescent="0.35">
      <c r="A563">
        <v>21.5</v>
      </c>
    </row>
    <row r="564" spans="1:1" x14ac:dyDescent="0.35">
      <c r="A564">
        <v>21.5</v>
      </c>
    </row>
    <row r="565" spans="1:1" x14ac:dyDescent="0.35">
      <c r="A565">
        <v>21.5</v>
      </c>
    </row>
    <row r="566" spans="1:1" x14ac:dyDescent="0.35">
      <c r="A566">
        <v>22</v>
      </c>
    </row>
    <row r="567" spans="1:1" x14ac:dyDescent="0.35">
      <c r="A567">
        <v>22</v>
      </c>
    </row>
    <row r="568" spans="1:1" x14ac:dyDescent="0.35">
      <c r="A568">
        <v>22.222222222222221</v>
      </c>
    </row>
    <row r="569" spans="1:1" x14ac:dyDescent="0.35">
      <c r="A569">
        <v>22.222222222222221</v>
      </c>
    </row>
    <row r="570" spans="1:1" x14ac:dyDescent="0.35">
      <c r="A570">
        <v>22.5</v>
      </c>
    </row>
    <row r="571" spans="1:1" x14ac:dyDescent="0.35">
      <c r="A571">
        <v>22.5</v>
      </c>
    </row>
    <row r="572" spans="1:1" x14ac:dyDescent="0.35">
      <c r="A572">
        <v>22.5</v>
      </c>
    </row>
    <row r="573" spans="1:1" x14ac:dyDescent="0.35">
      <c r="A573">
        <v>23</v>
      </c>
    </row>
    <row r="574" spans="1:1" x14ac:dyDescent="0.35">
      <c r="A574">
        <v>23</v>
      </c>
    </row>
    <row r="575" spans="1:1" x14ac:dyDescent="0.35">
      <c r="A575">
        <v>23</v>
      </c>
    </row>
    <row r="576" spans="1:1" x14ac:dyDescent="0.35">
      <c r="A576">
        <v>23.5</v>
      </c>
    </row>
    <row r="577" spans="1:1" x14ac:dyDescent="0.35">
      <c r="A577">
        <v>24</v>
      </c>
    </row>
    <row r="578" spans="1:1" x14ac:dyDescent="0.35">
      <c r="A578">
        <v>24.142857142857142</v>
      </c>
    </row>
    <row r="579" spans="1:1" x14ac:dyDescent="0.35">
      <c r="A579">
        <v>24.5</v>
      </c>
    </row>
    <row r="580" spans="1:1" x14ac:dyDescent="0.35">
      <c r="A580">
        <v>24.5</v>
      </c>
    </row>
    <row r="581" spans="1:1" x14ac:dyDescent="0.35">
      <c r="A581">
        <v>24.786324786324791</v>
      </c>
    </row>
    <row r="582" spans="1:1" x14ac:dyDescent="0.35">
      <c r="A582">
        <v>24.904761904761905</v>
      </c>
    </row>
    <row r="583" spans="1:1" x14ac:dyDescent="0.35">
      <c r="A583">
        <v>25</v>
      </c>
    </row>
    <row r="584" spans="1:1" x14ac:dyDescent="0.35">
      <c r="A584">
        <v>25</v>
      </c>
    </row>
    <row r="585" spans="1:1" x14ac:dyDescent="0.35">
      <c r="A585">
        <v>25.5</v>
      </c>
    </row>
    <row r="586" spans="1:1" x14ac:dyDescent="0.35">
      <c r="A586">
        <v>25.5</v>
      </c>
    </row>
    <row r="587" spans="1:1" x14ac:dyDescent="0.35">
      <c r="A587">
        <v>25.5</v>
      </c>
    </row>
    <row r="588" spans="1:1" x14ac:dyDescent="0.35">
      <c r="A588">
        <v>26</v>
      </c>
    </row>
    <row r="589" spans="1:1" x14ac:dyDescent="0.35">
      <c r="A589">
        <v>26</v>
      </c>
    </row>
    <row r="590" spans="1:1" x14ac:dyDescent="0.35">
      <c r="A590">
        <v>26</v>
      </c>
    </row>
    <row r="591" spans="1:1" x14ac:dyDescent="0.35">
      <c r="A591">
        <v>26.047619047619047</v>
      </c>
    </row>
    <row r="592" spans="1:1" x14ac:dyDescent="0.35">
      <c r="A592">
        <v>26.4</v>
      </c>
    </row>
    <row r="593" spans="1:1" x14ac:dyDescent="0.35">
      <c r="A593">
        <v>26.714285714285715</v>
      </c>
    </row>
    <row r="594" spans="1:1" x14ac:dyDescent="0.35">
      <c r="A594">
        <v>26.904761904761905</v>
      </c>
    </row>
    <row r="595" spans="1:1" x14ac:dyDescent="0.35">
      <c r="A595">
        <v>27.158480105863831</v>
      </c>
    </row>
    <row r="596" spans="1:1" x14ac:dyDescent="0.35">
      <c r="A596">
        <v>27.5</v>
      </c>
    </row>
    <row r="597" spans="1:1" x14ac:dyDescent="0.35">
      <c r="A597">
        <v>27.80660956307684</v>
      </c>
    </row>
    <row r="598" spans="1:1" x14ac:dyDescent="0.35">
      <c r="A598">
        <v>28</v>
      </c>
    </row>
    <row r="599" spans="1:1" x14ac:dyDescent="0.35">
      <c r="A599">
        <v>28.5</v>
      </c>
    </row>
    <row r="600" spans="1:1" x14ac:dyDescent="0.35">
      <c r="A600">
        <v>28.5</v>
      </c>
    </row>
    <row r="601" spans="1:1" x14ac:dyDescent="0.35">
      <c r="A601">
        <v>28.693528693528705</v>
      </c>
    </row>
    <row r="602" spans="1:1" x14ac:dyDescent="0.35">
      <c r="A602">
        <v>28.714285714285715</v>
      </c>
    </row>
    <row r="603" spans="1:1" x14ac:dyDescent="0.35">
      <c r="A603">
        <v>29</v>
      </c>
    </row>
    <row r="604" spans="1:1" x14ac:dyDescent="0.35">
      <c r="A604">
        <v>29</v>
      </c>
    </row>
    <row r="605" spans="1:1" x14ac:dyDescent="0.35">
      <c r="A605">
        <v>29</v>
      </c>
    </row>
    <row r="606" spans="1:1" x14ac:dyDescent="0.35">
      <c r="A606">
        <v>29</v>
      </c>
    </row>
    <row r="607" spans="1:1" x14ac:dyDescent="0.35">
      <c r="A607">
        <v>29.166666666666668</v>
      </c>
    </row>
    <row r="608" spans="1:1" x14ac:dyDescent="0.35">
      <c r="A608">
        <v>29.166666666666668</v>
      </c>
    </row>
    <row r="609" spans="1:1" x14ac:dyDescent="0.35">
      <c r="A609">
        <v>29.808855763110166</v>
      </c>
    </row>
    <row r="610" spans="1:1" x14ac:dyDescent="0.35">
      <c r="A610">
        <v>30</v>
      </c>
    </row>
    <row r="611" spans="1:1" x14ac:dyDescent="0.35">
      <c r="A611">
        <v>30</v>
      </c>
    </row>
    <row r="612" spans="1:1" x14ac:dyDescent="0.35">
      <c r="A612">
        <v>30.142857142857142</v>
      </c>
    </row>
    <row r="613" spans="1:1" x14ac:dyDescent="0.35">
      <c r="A613">
        <v>30.428571428571427</v>
      </c>
    </row>
    <row r="614" spans="1:1" x14ac:dyDescent="0.35">
      <c r="A614">
        <v>30.5</v>
      </c>
    </row>
    <row r="615" spans="1:1" x14ac:dyDescent="0.35">
      <c r="A615">
        <v>30.5</v>
      </c>
    </row>
    <row r="616" spans="1:1" x14ac:dyDescent="0.35">
      <c r="A616">
        <v>30.5</v>
      </c>
    </row>
    <row r="617" spans="1:1" x14ac:dyDescent="0.35">
      <c r="A617">
        <v>31</v>
      </c>
    </row>
    <row r="618" spans="1:1" x14ac:dyDescent="0.35">
      <c r="A618">
        <v>31</v>
      </c>
    </row>
    <row r="619" spans="1:1" x14ac:dyDescent="0.35">
      <c r="A619">
        <v>31</v>
      </c>
    </row>
    <row r="620" spans="1:1" x14ac:dyDescent="0.35">
      <c r="A620">
        <v>31.5</v>
      </c>
    </row>
    <row r="621" spans="1:1" x14ac:dyDescent="0.35">
      <c r="A621">
        <v>31.5</v>
      </c>
    </row>
    <row r="622" spans="1:1" x14ac:dyDescent="0.35">
      <c r="A622">
        <v>32</v>
      </c>
    </row>
    <row r="623" spans="1:1" x14ac:dyDescent="0.35">
      <c r="A623">
        <v>32.142857142857146</v>
      </c>
    </row>
    <row r="624" spans="1:1" x14ac:dyDescent="0.35">
      <c r="A624">
        <v>32.5</v>
      </c>
    </row>
    <row r="625" spans="1:1" x14ac:dyDescent="0.35">
      <c r="A625">
        <v>33.036597428288815</v>
      </c>
    </row>
    <row r="626" spans="1:1" x14ac:dyDescent="0.35">
      <c r="A626">
        <v>33.285714285714285</v>
      </c>
    </row>
    <row r="627" spans="1:1" x14ac:dyDescent="0.35">
      <c r="A627">
        <v>33.852258852258849</v>
      </c>
    </row>
    <row r="628" spans="1:1" x14ac:dyDescent="0.35">
      <c r="A628">
        <v>34</v>
      </c>
    </row>
    <row r="629" spans="1:1" x14ac:dyDescent="0.35">
      <c r="A629">
        <v>34.553247323133412</v>
      </c>
    </row>
    <row r="630" spans="1:1" x14ac:dyDescent="0.35">
      <c r="A630">
        <v>35</v>
      </c>
    </row>
    <row r="631" spans="1:1" x14ac:dyDescent="0.35">
      <c r="A631">
        <v>35.012210012210019</v>
      </c>
    </row>
    <row r="632" spans="1:1" x14ac:dyDescent="0.35">
      <c r="A632">
        <v>36</v>
      </c>
    </row>
    <row r="633" spans="1:1" x14ac:dyDescent="0.35">
      <c r="A633">
        <v>36</v>
      </c>
    </row>
    <row r="634" spans="1:1" x14ac:dyDescent="0.35">
      <c r="A634">
        <v>36.5</v>
      </c>
    </row>
    <row r="635" spans="1:1" x14ac:dyDescent="0.35">
      <c r="A635">
        <v>36.61904761904762</v>
      </c>
    </row>
    <row r="636" spans="1:1" x14ac:dyDescent="0.35">
      <c r="A636">
        <v>36.727542887431305</v>
      </c>
    </row>
    <row r="637" spans="1:1" x14ac:dyDescent="0.35">
      <c r="A637">
        <v>36.763295171391448</v>
      </c>
    </row>
    <row r="638" spans="1:1" x14ac:dyDescent="0.35">
      <c r="A638">
        <v>37</v>
      </c>
    </row>
    <row r="639" spans="1:1" x14ac:dyDescent="0.35">
      <c r="A639">
        <v>39.5</v>
      </c>
    </row>
    <row r="640" spans="1:1" x14ac:dyDescent="0.35">
      <c r="A640">
        <v>40</v>
      </c>
    </row>
    <row r="641" spans="1:1" x14ac:dyDescent="0.35">
      <c r="A641">
        <v>40</v>
      </c>
    </row>
    <row r="642" spans="1:1" x14ac:dyDescent="0.35">
      <c r="A642">
        <v>42</v>
      </c>
    </row>
    <row r="643" spans="1:1" x14ac:dyDescent="0.35">
      <c r="A643">
        <v>42.5</v>
      </c>
    </row>
    <row r="644" spans="1:1" x14ac:dyDescent="0.35">
      <c r="A644">
        <v>42.857142857142861</v>
      </c>
    </row>
    <row r="645" spans="1:1" x14ac:dyDescent="0.35">
      <c r="A645">
        <v>44</v>
      </c>
    </row>
    <row r="646" spans="1:1" x14ac:dyDescent="0.35">
      <c r="A646">
        <v>44.5</v>
      </c>
    </row>
    <row r="647" spans="1:1" x14ac:dyDescent="0.35">
      <c r="A647">
        <v>45.5</v>
      </c>
    </row>
    <row r="648" spans="1:1" x14ac:dyDescent="0.35">
      <c r="A648">
        <v>47</v>
      </c>
    </row>
    <row r="649" spans="1:1" x14ac:dyDescent="0.35">
      <c r="A649">
        <v>50</v>
      </c>
    </row>
    <row r="650" spans="1:1" x14ac:dyDescent="0.35">
      <c r="A650">
        <v>52</v>
      </c>
    </row>
    <row r="651" spans="1:1" x14ac:dyDescent="0.35">
      <c r="A651">
        <v>55</v>
      </c>
    </row>
    <row r="652" spans="1:1" x14ac:dyDescent="0.35">
      <c r="A652">
        <v>62</v>
      </c>
    </row>
    <row r="653" spans="1:1" x14ac:dyDescent="0.35">
      <c r="A653">
        <v>65.269104965804317</v>
      </c>
    </row>
    <row r="654" spans="1:1" x14ac:dyDescent="0.35">
      <c r="A654">
        <v>65.593220338983045</v>
      </c>
    </row>
    <row r="655" spans="1:1" x14ac:dyDescent="0.35">
      <c r="A655">
        <v>88.813559322033896</v>
      </c>
    </row>
  </sheetData>
  <sortState ref="B2:B72">
    <sortCondition ref="B2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9"/>
  <sheetViews>
    <sheetView topLeftCell="A40" zoomScale="55" zoomScaleNormal="55" zoomScalePageLayoutView="55" workbookViewId="0">
      <selection activeCell="AC68" sqref="AC68"/>
    </sheetView>
  </sheetViews>
  <sheetFormatPr defaultColWidth="8.81640625" defaultRowHeight="14.5" x14ac:dyDescent="0.35"/>
  <cols>
    <col min="1" max="1" width="17.81640625" bestFit="1" customWidth="1"/>
    <col min="2" max="2" width="10.453125" bestFit="1" customWidth="1"/>
    <col min="3" max="3" width="16" bestFit="1" customWidth="1"/>
    <col min="4" max="5" width="6.7265625" bestFit="1" customWidth="1"/>
    <col min="6" max="6" width="7" bestFit="1" customWidth="1"/>
    <col min="7" max="7" width="10.1796875" bestFit="1" customWidth="1"/>
    <col min="8" max="8" width="13" bestFit="1" customWidth="1"/>
    <col min="9" max="9" width="13.26953125" bestFit="1" customWidth="1"/>
    <col min="10" max="10" width="12.453125" style="8" bestFit="1" customWidth="1"/>
    <col min="11" max="11" width="10.453125" bestFit="1" customWidth="1"/>
    <col min="12" max="12" width="13.453125" bestFit="1" customWidth="1"/>
    <col min="13" max="13" width="14.7265625" bestFit="1" customWidth="1"/>
  </cols>
  <sheetData>
    <row r="1" spans="1:16" x14ac:dyDescent="0.35">
      <c r="B1" s="1"/>
      <c r="C1" s="1"/>
      <c r="D1" s="31" t="s">
        <v>0</v>
      </c>
      <c r="E1" s="31"/>
      <c r="F1" s="31"/>
      <c r="G1" s="1"/>
      <c r="H1" s="1"/>
      <c r="I1" s="1"/>
      <c r="J1" s="8" t="s">
        <v>172</v>
      </c>
    </row>
    <row r="2" spans="1:16" x14ac:dyDescent="0.35">
      <c r="A2" s="1" t="s">
        <v>121</v>
      </c>
      <c r="B2" s="1" t="s">
        <v>2</v>
      </c>
      <c r="C2" s="1" t="s">
        <v>1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9</v>
      </c>
      <c r="I2" s="1" t="s">
        <v>10</v>
      </c>
      <c r="J2" s="14" t="s">
        <v>173</v>
      </c>
      <c r="K2" s="15" t="s">
        <v>174</v>
      </c>
      <c r="L2" s="15" t="s">
        <v>175</v>
      </c>
      <c r="M2" s="15" t="s">
        <v>180</v>
      </c>
      <c r="N2" s="15" t="s">
        <v>181</v>
      </c>
      <c r="O2" s="15" t="s">
        <v>182</v>
      </c>
      <c r="P2" s="15" t="s">
        <v>183</v>
      </c>
    </row>
    <row r="3" spans="1:16" x14ac:dyDescent="0.35">
      <c r="A3" t="str">
        <f>VLOOKUP(C3,Countries!$H$1:$J$43,3)</f>
        <v>1-Europe</v>
      </c>
      <c r="B3" t="s">
        <v>15</v>
      </c>
      <c r="C3" t="s">
        <v>118</v>
      </c>
      <c r="D3" s="3">
        <v>-2.9673590504451064</v>
      </c>
      <c r="E3" s="3">
        <v>33.036597428288815</v>
      </c>
      <c r="F3" s="3">
        <v>103.85756676557862</v>
      </c>
      <c r="G3">
        <v>2050</v>
      </c>
      <c r="H3" s="3">
        <f t="shared" ref="H3:H66" si="0">E3-D3</f>
        <v>36.003956478733919</v>
      </c>
      <c r="I3" s="3">
        <f t="shared" ref="I3:I66" si="1">F3-E3</f>
        <v>70.82096933728981</v>
      </c>
      <c r="J3" s="8">
        <f t="shared" ref="J3:J66" si="2">VALUE(CONCATENATE(MID(A3,1,1),"00"))-50</f>
        <v>50</v>
      </c>
      <c r="K3">
        <f>VLOOKUP(B3,Countries!$AB$1:$AC$6,2)*15</f>
        <v>15</v>
      </c>
      <c r="L3" s="16">
        <f>VLOOKUP(C3,Countries!$H$1:$K$43,4)*80</f>
        <v>80</v>
      </c>
      <c r="M3" s="16">
        <f>L3+K3+J3</f>
        <v>145</v>
      </c>
      <c r="N3" s="17">
        <f>E3/100</f>
        <v>0.33036597428288816</v>
      </c>
      <c r="O3" s="17">
        <f>IF(H3&lt;10,0,H3/100)</f>
        <v>0.36003956478733917</v>
      </c>
      <c r="P3" s="17">
        <f>IF(I3&lt;10,0,I3/100)</f>
        <v>0.70820969337289807</v>
      </c>
    </row>
    <row r="4" spans="1:16" x14ac:dyDescent="0.35">
      <c r="A4" t="str">
        <f>VLOOKUP(C4,Countries!$H$1:$J$43,3)</f>
        <v>2-Northern Europe</v>
      </c>
      <c r="B4" t="s">
        <v>15</v>
      </c>
      <c r="C4" t="s">
        <v>38</v>
      </c>
      <c r="D4" s="3">
        <v>-4</v>
      </c>
      <c r="E4" s="3">
        <v>6.5</v>
      </c>
      <c r="F4" s="3">
        <v>17</v>
      </c>
      <c r="G4">
        <v>2050</v>
      </c>
      <c r="H4" s="3">
        <f t="shared" si="0"/>
        <v>10.5</v>
      </c>
      <c r="I4" s="3">
        <f t="shared" si="1"/>
        <v>10.5</v>
      </c>
      <c r="J4" s="8">
        <f t="shared" si="2"/>
        <v>150</v>
      </c>
      <c r="K4">
        <f>VLOOKUP(B4,Countries!$AB$1:$AC$6,2)*15</f>
        <v>15</v>
      </c>
      <c r="L4" s="16">
        <f>VLOOKUP(C4,Countries!$H$1:$K$43,4)*80</f>
        <v>160</v>
      </c>
      <c r="M4" s="16">
        <f t="shared" ref="M4:M67" si="3">L4+K4+J4</f>
        <v>325</v>
      </c>
      <c r="N4" s="17">
        <f t="shared" ref="N4:N67" si="4">E4/100</f>
        <v>6.5000000000000002E-2</v>
      </c>
      <c r="O4" s="17">
        <f t="shared" ref="O4:O67" si="5">IF(H4&lt;10,0,H4/100)</f>
        <v>0.105</v>
      </c>
      <c r="P4" s="17">
        <f t="shared" ref="P4:P67" si="6">IF(I4&lt;10,0,I4/100)</f>
        <v>0.105</v>
      </c>
    </row>
    <row r="5" spans="1:16" x14ac:dyDescent="0.35">
      <c r="A5" t="str">
        <f>VLOOKUP(C5,Countries!$H$1:$J$43,3)</f>
        <v>2-Northern Europe</v>
      </c>
      <c r="B5" t="s">
        <v>15</v>
      </c>
      <c r="C5" t="s">
        <v>38</v>
      </c>
      <c r="D5" s="3">
        <v>-9.9999999999999982</v>
      </c>
      <c r="E5" s="3">
        <v>-7.5000000000000018</v>
      </c>
      <c r="F5" s="3">
        <v>-5.0000000000000044</v>
      </c>
      <c r="G5">
        <v>2020</v>
      </c>
      <c r="H5" s="3">
        <f t="shared" si="0"/>
        <v>2.4999999999999964</v>
      </c>
      <c r="I5" s="3">
        <f t="shared" si="1"/>
        <v>2.4999999999999973</v>
      </c>
      <c r="J5" s="8">
        <f t="shared" si="2"/>
        <v>150</v>
      </c>
      <c r="K5">
        <f>VLOOKUP(B5,Countries!$AB$1:$AC$6,2)*15</f>
        <v>15</v>
      </c>
      <c r="L5" s="16">
        <f>VLOOKUP(C5,Countries!$H$1:$K$43,4)*80</f>
        <v>160</v>
      </c>
      <c r="M5" s="16">
        <f t="shared" si="3"/>
        <v>325</v>
      </c>
      <c r="N5" s="17">
        <f t="shared" si="4"/>
        <v>-7.5000000000000011E-2</v>
      </c>
      <c r="O5" s="17">
        <f t="shared" si="5"/>
        <v>0</v>
      </c>
      <c r="P5" s="17">
        <f t="shared" si="6"/>
        <v>0</v>
      </c>
    </row>
    <row r="6" spans="1:16" x14ac:dyDescent="0.35">
      <c r="A6" t="str">
        <f>VLOOKUP(C6,Countries!$H$1:$J$43,3)</f>
        <v>2-Northern Europe</v>
      </c>
      <c r="B6" t="s">
        <v>15</v>
      </c>
      <c r="C6" t="s">
        <v>38</v>
      </c>
      <c r="D6" s="3">
        <v>-15.000000000000002</v>
      </c>
      <c r="E6" s="3">
        <v>-11.249999999999998</v>
      </c>
      <c r="F6" s="3">
        <v>-7.4999999999999956</v>
      </c>
      <c r="G6">
        <v>2040</v>
      </c>
      <c r="H6" s="3">
        <f t="shared" si="0"/>
        <v>3.7500000000000036</v>
      </c>
      <c r="I6" s="3">
        <f t="shared" si="1"/>
        <v>3.7500000000000027</v>
      </c>
      <c r="J6" s="8">
        <f t="shared" si="2"/>
        <v>150</v>
      </c>
      <c r="K6">
        <f>VLOOKUP(B6,Countries!$AB$1:$AC$6,2)*15</f>
        <v>15</v>
      </c>
      <c r="L6" s="16">
        <f>VLOOKUP(C6,Countries!$H$1:$K$43,4)*80</f>
        <v>160</v>
      </c>
      <c r="M6" s="16">
        <f t="shared" si="3"/>
        <v>325</v>
      </c>
      <c r="N6" s="17">
        <f t="shared" si="4"/>
        <v>-0.11249999999999999</v>
      </c>
      <c r="O6" s="17">
        <f t="shared" si="5"/>
        <v>0</v>
      </c>
      <c r="P6" s="17">
        <f t="shared" si="6"/>
        <v>0</v>
      </c>
    </row>
    <row r="7" spans="1:16" x14ac:dyDescent="0.35">
      <c r="A7" t="str">
        <f>VLOOKUP(C7,Countries!$H$1:$J$43,3)</f>
        <v>2-Northern Europe</v>
      </c>
      <c r="B7" t="s">
        <v>15</v>
      </c>
      <c r="C7" t="s">
        <v>38</v>
      </c>
      <c r="D7" s="3">
        <v>-15.000000000000002</v>
      </c>
      <c r="E7" s="3">
        <v>-13.75</v>
      </c>
      <c r="F7" s="3">
        <v>-12.5</v>
      </c>
      <c r="G7">
        <v>2060</v>
      </c>
      <c r="H7" s="3">
        <f t="shared" si="0"/>
        <v>1.2500000000000018</v>
      </c>
      <c r="I7" s="3">
        <f t="shared" si="1"/>
        <v>1.25</v>
      </c>
      <c r="J7" s="8">
        <f t="shared" si="2"/>
        <v>150</v>
      </c>
      <c r="K7">
        <f>VLOOKUP(B7,Countries!$AB$1:$AC$6,2)*15</f>
        <v>15</v>
      </c>
      <c r="L7" s="16">
        <f>VLOOKUP(C7,Countries!$H$1:$K$43,4)*80</f>
        <v>160</v>
      </c>
      <c r="M7" s="16">
        <f t="shared" si="3"/>
        <v>325</v>
      </c>
      <c r="N7" s="17">
        <f t="shared" si="4"/>
        <v>-0.13750000000000001</v>
      </c>
      <c r="O7" s="17">
        <f t="shared" si="5"/>
        <v>0</v>
      </c>
      <c r="P7" s="17">
        <f t="shared" si="6"/>
        <v>0</v>
      </c>
    </row>
    <row r="8" spans="1:16" x14ac:dyDescent="0.35">
      <c r="A8" t="str">
        <f>VLOOKUP(C8,Countries!$H$1:$J$43,3)</f>
        <v>2-Northern Europe</v>
      </c>
      <c r="B8" t="s">
        <v>15</v>
      </c>
      <c r="C8" t="s">
        <v>38</v>
      </c>
      <c r="D8" s="3">
        <v>-12.5</v>
      </c>
      <c r="E8" s="3">
        <v>-12.5</v>
      </c>
      <c r="F8" s="3">
        <v>-12.5</v>
      </c>
      <c r="G8">
        <v>2080</v>
      </c>
      <c r="H8" s="3">
        <f t="shared" si="0"/>
        <v>0</v>
      </c>
      <c r="I8" s="3">
        <f t="shared" si="1"/>
        <v>0</v>
      </c>
      <c r="J8" s="8">
        <f t="shared" si="2"/>
        <v>150</v>
      </c>
      <c r="K8">
        <f>VLOOKUP(B8,Countries!$AB$1:$AC$6,2)*15</f>
        <v>15</v>
      </c>
      <c r="L8" s="16">
        <f>VLOOKUP(C8,Countries!$H$1:$K$43,4)*80</f>
        <v>160</v>
      </c>
      <c r="M8" s="16">
        <f t="shared" si="3"/>
        <v>325</v>
      </c>
      <c r="N8" s="17">
        <f t="shared" si="4"/>
        <v>-0.125</v>
      </c>
      <c r="O8" s="17">
        <f t="shared" si="5"/>
        <v>0</v>
      </c>
      <c r="P8" s="17">
        <f t="shared" si="6"/>
        <v>0</v>
      </c>
    </row>
    <row r="9" spans="1:16" x14ac:dyDescent="0.35">
      <c r="A9" t="str">
        <f>VLOOKUP(C9,Countries!$H$1:$J$43,3)</f>
        <v>2-Northern Europe</v>
      </c>
      <c r="B9" t="s">
        <v>15</v>
      </c>
      <c r="C9" t="s">
        <v>38</v>
      </c>
      <c r="D9" s="3">
        <v>-2.0833333333333259</v>
      </c>
      <c r="E9" s="3">
        <v>-1.041666666666663</v>
      </c>
      <c r="F9" s="3">
        <v>0</v>
      </c>
      <c r="G9">
        <v>2020</v>
      </c>
      <c r="H9" s="3">
        <f t="shared" si="0"/>
        <v>1.041666666666663</v>
      </c>
      <c r="I9" s="3">
        <f t="shared" si="1"/>
        <v>1.041666666666663</v>
      </c>
      <c r="J9" s="8">
        <f t="shared" si="2"/>
        <v>150</v>
      </c>
      <c r="K9">
        <f>VLOOKUP(B9,Countries!$AB$1:$AC$6,2)*15</f>
        <v>15</v>
      </c>
      <c r="L9" s="16">
        <f>VLOOKUP(C9,Countries!$H$1:$K$43,4)*80</f>
        <v>160</v>
      </c>
      <c r="M9" s="16">
        <f t="shared" si="3"/>
        <v>325</v>
      </c>
      <c r="N9" s="17">
        <f t="shared" si="4"/>
        <v>-1.041666666666663E-2</v>
      </c>
      <c r="O9" s="17">
        <f t="shared" si="5"/>
        <v>0</v>
      </c>
      <c r="P9" s="17">
        <f t="shared" si="6"/>
        <v>0</v>
      </c>
    </row>
    <row r="10" spans="1:16" x14ac:dyDescent="0.35">
      <c r="A10" t="str">
        <f>VLOOKUP(C10,Countries!$H$1:$J$43,3)</f>
        <v>2-Northern Europe</v>
      </c>
      <c r="B10" t="s">
        <v>15</v>
      </c>
      <c r="C10" t="s">
        <v>38</v>
      </c>
      <c r="D10" s="3">
        <v>-6.2499999999999964</v>
      </c>
      <c r="E10" s="3">
        <v>-3.1249999999999982</v>
      </c>
      <c r="F10" s="3">
        <v>0</v>
      </c>
      <c r="G10">
        <v>2040</v>
      </c>
      <c r="H10" s="3">
        <f t="shared" si="0"/>
        <v>3.1249999999999982</v>
      </c>
      <c r="I10" s="3">
        <f t="shared" si="1"/>
        <v>3.1249999999999982</v>
      </c>
      <c r="J10" s="8">
        <f t="shared" si="2"/>
        <v>150</v>
      </c>
      <c r="K10">
        <f>VLOOKUP(B10,Countries!$AB$1:$AC$6,2)*15</f>
        <v>15</v>
      </c>
      <c r="L10" s="16">
        <f>VLOOKUP(C10,Countries!$H$1:$K$43,4)*80</f>
        <v>160</v>
      </c>
      <c r="M10" s="16">
        <f t="shared" si="3"/>
        <v>325</v>
      </c>
      <c r="N10" s="17">
        <f t="shared" si="4"/>
        <v>-3.1249999999999983E-2</v>
      </c>
      <c r="O10" s="17">
        <f t="shared" si="5"/>
        <v>0</v>
      </c>
      <c r="P10" s="17">
        <f t="shared" si="6"/>
        <v>0</v>
      </c>
    </row>
    <row r="11" spans="1:16" x14ac:dyDescent="0.35">
      <c r="A11" t="str">
        <f>VLOOKUP(C11,Countries!$H$1:$J$43,3)</f>
        <v>2-Northern Europe</v>
      </c>
      <c r="B11" t="s">
        <v>15</v>
      </c>
      <c r="C11" t="s">
        <v>38</v>
      </c>
      <c r="D11" s="3">
        <v>-16.666666666666664</v>
      </c>
      <c r="E11" s="3">
        <v>-11.594202898550723</v>
      </c>
      <c r="F11" s="3">
        <v>-6.5217391304347796</v>
      </c>
      <c r="G11">
        <v>2060</v>
      </c>
      <c r="H11" s="3">
        <f t="shared" si="0"/>
        <v>5.0724637681159415</v>
      </c>
      <c r="I11" s="3">
        <f t="shared" si="1"/>
        <v>5.0724637681159432</v>
      </c>
      <c r="J11" s="8">
        <f t="shared" si="2"/>
        <v>150</v>
      </c>
      <c r="K11">
        <f>VLOOKUP(B11,Countries!$AB$1:$AC$6,2)*15</f>
        <v>15</v>
      </c>
      <c r="L11" s="16">
        <f>VLOOKUP(C11,Countries!$H$1:$K$43,4)*80</f>
        <v>160</v>
      </c>
      <c r="M11" s="16">
        <f t="shared" si="3"/>
        <v>325</v>
      </c>
      <c r="N11" s="17">
        <f t="shared" si="4"/>
        <v>-0.11594202898550723</v>
      </c>
      <c r="O11" s="17">
        <f t="shared" si="5"/>
        <v>0</v>
      </c>
      <c r="P11" s="17">
        <f t="shared" si="6"/>
        <v>0</v>
      </c>
    </row>
    <row r="12" spans="1:16" x14ac:dyDescent="0.35">
      <c r="A12" t="str">
        <f>VLOOKUP(C12,Countries!$H$1:$J$43,3)</f>
        <v>2-Northern Europe</v>
      </c>
      <c r="B12" t="s">
        <v>15</v>
      </c>
      <c r="C12" t="s">
        <v>38</v>
      </c>
      <c r="D12" s="3">
        <v>-20.833333333333336</v>
      </c>
      <c r="E12" s="3">
        <v>-15.85144927536232</v>
      </c>
      <c r="F12" s="3">
        <v>-10.869565217391305</v>
      </c>
      <c r="G12">
        <v>2080</v>
      </c>
      <c r="H12" s="3">
        <f t="shared" si="0"/>
        <v>4.9818840579710155</v>
      </c>
      <c r="I12" s="3">
        <f t="shared" si="1"/>
        <v>4.9818840579710155</v>
      </c>
      <c r="J12" s="8">
        <f t="shared" si="2"/>
        <v>150</v>
      </c>
      <c r="K12">
        <f>VLOOKUP(B12,Countries!$AB$1:$AC$6,2)*15</f>
        <v>15</v>
      </c>
      <c r="L12" s="16">
        <f>VLOOKUP(C12,Countries!$H$1:$K$43,4)*80</f>
        <v>160</v>
      </c>
      <c r="M12" s="16">
        <f t="shared" si="3"/>
        <v>325</v>
      </c>
      <c r="N12" s="17">
        <f t="shared" si="4"/>
        <v>-0.1585144927536232</v>
      </c>
      <c r="O12" s="17">
        <f t="shared" si="5"/>
        <v>0</v>
      </c>
      <c r="P12" s="17">
        <f t="shared" si="6"/>
        <v>0</v>
      </c>
    </row>
    <row r="13" spans="1:16" x14ac:dyDescent="0.35">
      <c r="A13" t="str">
        <f>VLOOKUP(C13,Countries!$H$1:$J$43,3)</f>
        <v>2-Northern Europe</v>
      </c>
      <c r="B13" t="s">
        <v>15</v>
      </c>
      <c r="C13" t="s">
        <v>38</v>
      </c>
      <c r="D13" s="3">
        <v>-9.9999999999999982</v>
      </c>
      <c r="E13" s="3">
        <v>-8.7499999999999964</v>
      </c>
      <c r="F13" s="3">
        <v>-7.4999999999999956</v>
      </c>
      <c r="G13">
        <v>2020</v>
      </c>
      <c r="H13" s="3">
        <f t="shared" si="0"/>
        <v>1.2500000000000018</v>
      </c>
      <c r="I13" s="3">
        <f t="shared" si="1"/>
        <v>1.2500000000000009</v>
      </c>
      <c r="J13" s="8">
        <f t="shared" si="2"/>
        <v>150</v>
      </c>
      <c r="K13">
        <f>VLOOKUP(B13,Countries!$AB$1:$AC$6,2)*15</f>
        <v>15</v>
      </c>
      <c r="L13" s="16">
        <f>VLOOKUP(C13,Countries!$H$1:$K$43,4)*80</f>
        <v>160</v>
      </c>
      <c r="M13" s="16">
        <f t="shared" si="3"/>
        <v>325</v>
      </c>
      <c r="N13" s="17">
        <f t="shared" si="4"/>
        <v>-8.7499999999999967E-2</v>
      </c>
      <c r="O13" s="17">
        <f t="shared" si="5"/>
        <v>0</v>
      </c>
      <c r="P13" s="17">
        <f t="shared" si="6"/>
        <v>0</v>
      </c>
    </row>
    <row r="14" spans="1:16" x14ac:dyDescent="0.35">
      <c r="A14" t="str">
        <f>VLOOKUP(C14,Countries!$H$1:$J$43,3)</f>
        <v>2-Northern Europe</v>
      </c>
      <c r="B14" t="s">
        <v>15</v>
      </c>
      <c r="C14" t="s">
        <v>38</v>
      </c>
      <c r="D14" s="3">
        <v>-15.000000000000002</v>
      </c>
      <c r="E14" s="3">
        <v>-10.000000000000004</v>
      </c>
      <c r="F14" s="3">
        <v>-5.0000000000000044</v>
      </c>
      <c r="G14">
        <v>2040</v>
      </c>
      <c r="H14" s="3">
        <f t="shared" si="0"/>
        <v>4.9999999999999982</v>
      </c>
      <c r="I14" s="3">
        <f t="shared" si="1"/>
        <v>4.9999999999999991</v>
      </c>
      <c r="J14" s="8">
        <f t="shared" si="2"/>
        <v>150</v>
      </c>
      <c r="K14">
        <f>VLOOKUP(B14,Countries!$AB$1:$AC$6,2)*15</f>
        <v>15</v>
      </c>
      <c r="L14" s="16">
        <f>VLOOKUP(C14,Countries!$H$1:$K$43,4)*80</f>
        <v>160</v>
      </c>
      <c r="M14" s="16">
        <f t="shared" si="3"/>
        <v>325</v>
      </c>
      <c r="N14" s="17">
        <f t="shared" si="4"/>
        <v>-0.10000000000000003</v>
      </c>
      <c r="O14" s="17">
        <f t="shared" si="5"/>
        <v>0</v>
      </c>
      <c r="P14" s="17">
        <f t="shared" si="6"/>
        <v>0</v>
      </c>
    </row>
    <row r="15" spans="1:16" x14ac:dyDescent="0.35">
      <c r="A15" t="str">
        <f>VLOOKUP(C15,Countries!$H$1:$J$43,3)</f>
        <v>2-Northern Europe</v>
      </c>
      <c r="B15" t="s">
        <v>15</v>
      </c>
      <c r="C15" t="s">
        <v>38</v>
      </c>
      <c r="D15" s="3">
        <v>-15.000000000000002</v>
      </c>
      <c r="E15" s="3">
        <v>-10.000000000000004</v>
      </c>
      <c r="F15" s="3">
        <v>-5.0000000000000044</v>
      </c>
      <c r="G15">
        <v>2060</v>
      </c>
      <c r="H15" s="3">
        <f t="shared" si="0"/>
        <v>4.9999999999999982</v>
      </c>
      <c r="I15" s="3">
        <f t="shared" si="1"/>
        <v>4.9999999999999991</v>
      </c>
      <c r="J15" s="8">
        <f t="shared" si="2"/>
        <v>150</v>
      </c>
      <c r="K15">
        <f>VLOOKUP(B15,Countries!$AB$1:$AC$6,2)*15</f>
        <v>15</v>
      </c>
      <c r="L15" s="16">
        <f>VLOOKUP(C15,Countries!$H$1:$K$43,4)*80</f>
        <v>160</v>
      </c>
      <c r="M15" s="16">
        <f t="shared" si="3"/>
        <v>325</v>
      </c>
      <c r="N15" s="17">
        <f t="shared" si="4"/>
        <v>-0.10000000000000003</v>
      </c>
      <c r="O15" s="17">
        <f t="shared" si="5"/>
        <v>0</v>
      </c>
      <c r="P15" s="17">
        <f t="shared" si="6"/>
        <v>0</v>
      </c>
    </row>
    <row r="16" spans="1:16" x14ac:dyDescent="0.35">
      <c r="A16" t="str">
        <f>VLOOKUP(C16,Countries!$H$1:$J$43,3)</f>
        <v>2-Northern Europe</v>
      </c>
      <c r="B16" t="s">
        <v>15</v>
      </c>
      <c r="C16" t="s">
        <v>38</v>
      </c>
      <c r="D16" s="3">
        <v>-15.000000000000002</v>
      </c>
      <c r="E16" s="3">
        <v>-13.75</v>
      </c>
      <c r="F16" s="3">
        <v>-12.5</v>
      </c>
      <c r="G16">
        <v>2080</v>
      </c>
      <c r="H16" s="3">
        <f t="shared" si="0"/>
        <v>1.2500000000000018</v>
      </c>
      <c r="I16" s="3">
        <f t="shared" si="1"/>
        <v>1.25</v>
      </c>
      <c r="J16" s="8">
        <f t="shared" si="2"/>
        <v>150</v>
      </c>
      <c r="K16">
        <f>VLOOKUP(B16,Countries!$AB$1:$AC$6,2)*15</f>
        <v>15</v>
      </c>
      <c r="L16" s="16">
        <f>VLOOKUP(C16,Countries!$H$1:$K$43,4)*80</f>
        <v>160</v>
      </c>
      <c r="M16" s="16">
        <f t="shared" si="3"/>
        <v>325</v>
      </c>
      <c r="N16" s="17">
        <f t="shared" si="4"/>
        <v>-0.13750000000000001</v>
      </c>
      <c r="O16" s="17">
        <f t="shared" si="5"/>
        <v>0</v>
      </c>
      <c r="P16" s="17">
        <f t="shared" si="6"/>
        <v>0</v>
      </c>
    </row>
    <row r="17" spans="1:16" x14ac:dyDescent="0.35">
      <c r="A17" t="str">
        <f>VLOOKUP(C17,Countries!$H$1:$J$43,3)</f>
        <v>2-Northern Europe</v>
      </c>
      <c r="B17" t="s">
        <v>15</v>
      </c>
      <c r="C17" t="s">
        <v>38</v>
      </c>
      <c r="D17" s="3">
        <v>-2.1739130434782532</v>
      </c>
      <c r="E17" s="3">
        <v>-2.1286231884057898</v>
      </c>
      <c r="F17" s="3">
        <v>-2.0833333333333259</v>
      </c>
      <c r="G17">
        <v>2020</v>
      </c>
      <c r="H17" s="3">
        <f t="shared" si="0"/>
        <v>4.5289855072463414E-2</v>
      </c>
      <c r="I17" s="3">
        <f t="shared" si="1"/>
        <v>4.5289855072463858E-2</v>
      </c>
      <c r="J17" s="8">
        <f t="shared" si="2"/>
        <v>150</v>
      </c>
      <c r="K17">
        <f>VLOOKUP(B17,Countries!$AB$1:$AC$6,2)*15</f>
        <v>15</v>
      </c>
      <c r="L17" s="16">
        <f>VLOOKUP(C17,Countries!$H$1:$K$43,4)*80</f>
        <v>160</v>
      </c>
      <c r="M17" s="16">
        <f t="shared" si="3"/>
        <v>325</v>
      </c>
      <c r="N17" s="17">
        <f t="shared" si="4"/>
        <v>-2.1286231884057899E-2</v>
      </c>
      <c r="O17" s="17">
        <f t="shared" si="5"/>
        <v>0</v>
      </c>
      <c r="P17" s="17">
        <f t="shared" si="6"/>
        <v>0</v>
      </c>
    </row>
    <row r="18" spans="1:16" x14ac:dyDescent="0.35">
      <c r="A18" t="str">
        <f>VLOOKUP(C18,Countries!$H$1:$J$43,3)</f>
        <v>2-Northern Europe</v>
      </c>
      <c r="B18" t="s">
        <v>15</v>
      </c>
      <c r="C18" t="s">
        <v>38</v>
      </c>
      <c r="D18" s="3">
        <v>-6.2499999999999964</v>
      </c>
      <c r="E18" s="3">
        <v>-5.298913043478251</v>
      </c>
      <c r="F18" s="3">
        <v>-4.3478260869565064</v>
      </c>
      <c r="G18">
        <v>2040</v>
      </c>
      <c r="H18" s="3">
        <f t="shared" si="0"/>
        <v>0.95108695652174546</v>
      </c>
      <c r="I18" s="3">
        <f t="shared" si="1"/>
        <v>0.95108695652174458</v>
      </c>
      <c r="J18" s="8">
        <f t="shared" si="2"/>
        <v>150</v>
      </c>
      <c r="K18">
        <f>VLOOKUP(B18,Countries!$AB$1:$AC$6,2)*15</f>
        <v>15</v>
      </c>
      <c r="L18" s="16">
        <f>VLOOKUP(C18,Countries!$H$1:$K$43,4)*80</f>
        <v>160</v>
      </c>
      <c r="M18" s="16">
        <f t="shared" si="3"/>
        <v>325</v>
      </c>
      <c r="N18" s="17">
        <f t="shared" si="4"/>
        <v>-5.2989130434782511E-2</v>
      </c>
      <c r="O18" s="17">
        <f t="shared" si="5"/>
        <v>0</v>
      </c>
      <c r="P18" s="17">
        <f t="shared" si="6"/>
        <v>0</v>
      </c>
    </row>
    <row r="19" spans="1:16" x14ac:dyDescent="0.35">
      <c r="A19" t="str">
        <f>VLOOKUP(C19,Countries!$H$1:$J$43,3)</f>
        <v>2-Northern Europe</v>
      </c>
      <c r="B19" t="s">
        <v>15</v>
      </c>
      <c r="C19" t="s">
        <v>38</v>
      </c>
      <c r="D19" s="3">
        <v>-16.666666666666664</v>
      </c>
      <c r="E19" s="3">
        <v>-12.681159420289848</v>
      </c>
      <c r="F19" s="3">
        <v>-8.6956521739130324</v>
      </c>
      <c r="G19">
        <v>2060</v>
      </c>
      <c r="H19" s="3">
        <f t="shared" si="0"/>
        <v>3.985507246376816</v>
      </c>
      <c r="I19" s="3">
        <f t="shared" si="1"/>
        <v>3.985507246376816</v>
      </c>
      <c r="J19" s="8">
        <f t="shared" si="2"/>
        <v>150</v>
      </c>
      <c r="K19">
        <f>VLOOKUP(B19,Countries!$AB$1:$AC$6,2)*15</f>
        <v>15</v>
      </c>
      <c r="L19" s="16">
        <f>VLOOKUP(C19,Countries!$H$1:$K$43,4)*80</f>
        <v>160</v>
      </c>
      <c r="M19" s="16">
        <f t="shared" si="3"/>
        <v>325</v>
      </c>
      <c r="N19" s="17">
        <f t="shared" si="4"/>
        <v>-0.12681159420289848</v>
      </c>
      <c r="O19" s="17">
        <f t="shared" si="5"/>
        <v>0</v>
      </c>
      <c r="P19" s="17">
        <f t="shared" si="6"/>
        <v>0</v>
      </c>
    </row>
    <row r="20" spans="1:16" x14ac:dyDescent="0.35">
      <c r="A20" t="str">
        <f>VLOOKUP(C20,Countries!$H$1:$J$43,3)</f>
        <v>2-Northern Europe</v>
      </c>
      <c r="B20" t="s">
        <v>15</v>
      </c>
      <c r="C20" t="s">
        <v>38</v>
      </c>
      <c r="D20" s="3">
        <v>-20.833333333333336</v>
      </c>
      <c r="E20" s="3">
        <v>-14.764492753623184</v>
      </c>
      <c r="F20" s="3">
        <v>-8.6956521739130324</v>
      </c>
      <c r="G20">
        <v>2080</v>
      </c>
      <c r="H20" s="3">
        <f t="shared" si="0"/>
        <v>6.0688405797101517</v>
      </c>
      <c r="I20" s="3">
        <f t="shared" si="1"/>
        <v>6.0688405797101517</v>
      </c>
      <c r="J20" s="8">
        <f t="shared" si="2"/>
        <v>150</v>
      </c>
      <c r="K20">
        <f>VLOOKUP(B20,Countries!$AB$1:$AC$6,2)*15</f>
        <v>15</v>
      </c>
      <c r="L20" s="16">
        <f>VLOOKUP(C20,Countries!$H$1:$K$43,4)*80</f>
        <v>160</v>
      </c>
      <c r="M20" s="16">
        <f t="shared" si="3"/>
        <v>325</v>
      </c>
      <c r="N20" s="17">
        <f t="shared" si="4"/>
        <v>-0.14764492753623185</v>
      </c>
      <c r="O20" s="17">
        <f t="shared" si="5"/>
        <v>0</v>
      </c>
      <c r="P20" s="17">
        <f t="shared" si="6"/>
        <v>0</v>
      </c>
    </row>
    <row r="21" spans="1:16" x14ac:dyDescent="0.35">
      <c r="A21" t="str">
        <f>VLOOKUP(C21,Countries!$H$1:$J$43,3)</f>
        <v>2-Northern Europe</v>
      </c>
      <c r="B21" t="s">
        <v>15</v>
      </c>
      <c r="C21" t="s">
        <v>38</v>
      </c>
      <c r="D21" s="3">
        <v>-12.5</v>
      </c>
      <c r="E21" s="3">
        <v>-11.011904761904766</v>
      </c>
      <c r="F21" s="3">
        <v>-9.5238095238095308</v>
      </c>
      <c r="G21">
        <v>2020</v>
      </c>
      <c r="H21" s="3">
        <f t="shared" si="0"/>
        <v>1.4880952380952337</v>
      </c>
      <c r="I21" s="3">
        <f t="shared" si="1"/>
        <v>1.4880952380952355</v>
      </c>
      <c r="J21" s="8">
        <f t="shared" si="2"/>
        <v>150</v>
      </c>
      <c r="K21">
        <f>VLOOKUP(B21,Countries!$AB$1:$AC$6,2)*15</f>
        <v>15</v>
      </c>
      <c r="L21" s="16">
        <f>VLOOKUP(C21,Countries!$H$1:$K$43,4)*80</f>
        <v>160</v>
      </c>
      <c r="M21" s="16">
        <f t="shared" si="3"/>
        <v>325</v>
      </c>
      <c r="N21" s="17">
        <f t="shared" si="4"/>
        <v>-0.11011904761904766</v>
      </c>
      <c r="O21" s="17">
        <f t="shared" si="5"/>
        <v>0</v>
      </c>
      <c r="P21" s="17">
        <f t="shared" si="6"/>
        <v>0</v>
      </c>
    </row>
    <row r="22" spans="1:16" x14ac:dyDescent="0.35">
      <c r="A22" t="str">
        <f>VLOOKUP(C22,Countries!$H$1:$J$43,3)</f>
        <v>2-Northern Europe</v>
      </c>
      <c r="B22" t="s">
        <v>15</v>
      </c>
      <c r="C22" t="s">
        <v>38</v>
      </c>
      <c r="D22" s="3">
        <v>-22.499999999999996</v>
      </c>
      <c r="E22" s="3">
        <v>-19.583333333333336</v>
      </c>
      <c r="F22" s="3">
        <v>-16.666666666666671</v>
      </c>
      <c r="G22">
        <v>2040</v>
      </c>
      <c r="H22" s="3">
        <f t="shared" si="0"/>
        <v>2.9166666666666607</v>
      </c>
      <c r="I22" s="3">
        <f t="shared" si="1"/>
        <v>2.9166666666666643</v>
      </c>
      <c r="J22" s="8">
        <f t="shared" si="2"/>
        <v>150</v>
      </c>
      <c r="K22">
        <f>VLOOKUP(B22,Countries!$AB$1:$AC$6,2)*15</f>
        <v>15</v>
      </c>
      <c r="L22" s="16">
        <f>VLOOKUP(C22,Countries!$H$1:$K$43,4)*80</f>
        <v>160</v>
      </c>
      <c r="M22" s="16">
        <f t="shared" si="3"/>
        <v>325</v>
      </c>
      <c r="N22" s="17">
        <f t="shared" si="4"/>
        <v>-0.19583333333333336</v>
      </c>
      <c r="O22" s="17">
        <f t="shared" si="5"/>
        <v>0</v>
      </c>
      <c r="P22" s="17">
        <f t="shared" si="6"/>
        <v>0</v>
      </c>
    </row>
    <row r="23" spans="1:16" x14ac:dyDescent="0.35">
      <c r="A23" t="str">
        <f>VLOOKUP(C23,Countries!$H$1:$J$43,3)</f>
        <v>2-Northern Europe</v>
      </c>
      <c r="B23" t="s">
        <v>15</v>
      </c>
      <c r="C23" t="s">
        <v>38</v>
      </c>
      <c r="D23" s="3">
        <v>-27.500000000000004</v>
      </c>
      <c r="E23" s="3">
        <v>-25.654761904761905</v>
      </c>
      <c r="F23" s="3">
        <v>-23.809523809523807</v>
      </c>
      <c r="G23">
        <v>2060</v>
      </c>
      <c r="H23" s="3">
        <f t="shared" si="0"/>
        <v>1.8452380952380985</v>
      </c>
      <c r="I23" s="3">
        <f t="shared" si="1"/>
        <v>1.8452380952380985</v>
      </c>
      <c r="J23" s="8">
        <f t="shared" si="2"/>
        <v>150</v>
      </c>
      <c r="K23">
        <f>VLOOKUP(B23,Countries!$AB$1:$AC$6,2)*15</f>
        <v>15</v>
      </c>
      <c r="L23" s="16">
        <f>VLOOKUP(C23,Countries!$H$1:$K$43,4)*80</f>
        <v>160</v>
      </c>
      <c r="M23" s="16">
        <f t="shared" si="3"/>
        <v>325</v>
      </c>
      <c r="N23" s="17">
        <f t="shared" si="4"/>
        <v>-0.25654761904761902</v>
      </c>
      <c r="O23" s="17">
        <f t="shared" si="5"/>
        <v>0</v>
      </c>
      <c r="P23" s="17">
        <f t="shared" si="6"/>
        <v>0</v>
      </c>
    </row>
    <row r="24" spans="1:16" x14ac:dyDescent="0.35">
      <c r="A24" t="str">
        <f>VLOOKUP(C24,Countries!$H$1:$J$43,3)</f>
        <v>2-Northern Europe</v>
      </c>
      <c r="B24" t="s">
        <v>15</v>
      </c>
      <c r="C24" t="s">
        <v>38</v>
      </c>
      <c r="D24" s="3">
        <v>-32.499999999999993</v>
      </c>
      <c r="E24" s="3">
        <v>-31.726190476190474</v>
      </c>
      <c r="F24" s="3">
        <v>-30.95238095238096</v>
      </c>
      <c r="G24">
        <v>2080</v>
      </c>
      <c r="H24" s="3">
        <f t="shared" si="0"/>
        <v>0.7738095238095184</v>
      </c>
      <c r="I24" s="3">
        <f t="shared" si="1"/>
        <v>0.77380952380951484</v>
      </c>
      <c r="J24" s="8">
        <f t="shared" si="2"/>
        <v>150</v>
      </c>
      <c r="K24">
        <f>VLOOKUP(B24,Countries!$AB$1:$AC$6,2)*15</f>
        <v>15</v>
      </c>
      <c r="L24" s="16">
        <f>VLOOKUP(C24,Countries!$H$1:$K$43,4)*80</f>
        <v>160</v>
      </c>
      <c r="M24" s="16">
        <f t="shared" si="3"/>
        <v>325</v>
      </c>
      <c r="N24" s="17">
        <f t="shared" si="4"/>
        <v>-0.31726190476190474</v>
      </c>
      <c r="O24" s="17">
        <f t="shared" si="5"/>
        <v>0</v>
      </c>
      <c r="P24" s="17">
        <f t="shared" si="6"/>
        <v>0</v>
      </c>
    </row>
    <row r="25" spans="1:16" x14ac:dyDescent="0.35">
      <c r="A25" t="str">
        <f>VLOOKUP(C25,Countries!$H$1:$J$43,3)</f>
        <v>2-Northern Europe</v>
      </c>
      <c r="B25" t="s">
        <v>15</v>
      </c>
      <c r="C25" t="s">
        <v>38</v>
      </c>
      <c r="D25" s="3">
        <v>-17.500000000000004</v>
      </c>
      <c r="E25" s="3">
        <v>-15.000000000000002</v>
      </c>
      <c r="F25" s="3">
        <v>-12.5</v>
      </c>
      <c r="G25">
        <v>2020</v>
      </c>
      <c r="H25" s="3">
        <f t="shared" si="0"/>
        <v>2.5000000000000018</v>
      </c>
      <c r="I25" s="3">
        <f t="shared" si="1"/>
        <v>2.5000000000000018</v>
      </c>
      <c r="J25" s="8">
        <f t="shared" si="2"/>
        <v>150</v>
      </c>
      <c r="K25">
        <f>VLOOKUP(B25,Countries!$AB$1:$AC$6,2)*15</f>
        <v>15</v>
      </c>
      <c r="L25" s="16">
        <f>VLOOKUP(C25,Countries!$H$1:$K$43,4)*80</f>
        <v>160</v>
      </c>
      <c r="M25" s="16">
        <f t="shared" si="3"/>
        <v>325</v>
      </c>
      <c r="N25" s="17">
        <f t="shared" si="4"/>
        <v>-0.15000000000000002</v>
      </c>
      <c r="O25" s="17">
        <f t="shared" si="5"/>
        <v>0</v>
      </c>
      <c r="P25" s="17">
        <f t="shared" si="6"/>
        <v>0</v>
      </c>
    </row>
    <row r="26" spans="1:16" x14ac:dyDescent="0.35">
      <c r="A26" t="str">
        <f>VLOOKUP(C26,Countries!$H$1:$J$43,3)</f>
        <v>2-Northern Europe</v>
      </c>
      <c r="B26" t="s">
        <v>15</v>
      </c>
      <c r="C26" t="s">
        <v>38</v>
      </c>
      <c r="D26" s="3">
        <v>-30.000000000000004</v>
      </c>
      <c r="E26" s="3">
        <v>-26.25</v>
      </c>
      <c r="F26" s="3">
        <v>-22.499999999999996</v>
      </c>
      <c r="G26">
        <v>2040</v>
      </c>
      <c r="H26" s="3">
        <f t="shared" si="0"/>
        <v>3.7500000000000036</v>
      </c>
      <c r="I26" s="3">
        <f t="shared" si="1"/>
        <v>3.7500000000000036</v>
      </c>
      <c r="J26" s="8">
        <f t="shared" si="2"/>
        <v>150</v>
      </c>
      <c r="K26">
        <f>VLOOKUP(B26,Countries!$AB$1:$AC$6,2)*15</f>
        <v>15</v>
      </c>
      <c r="L26" s="16">
        <f>VLOOKUP(C26,Countries!$H$1:$K$43,4)*80</f>
        <v>160</v>
      </c>
      <c r="M26" s="16">
        <f t="shared" si="3"/>
        <v>325</v>
      </c>
      <c r="N26" s="17">
        <f t="shared" si="4"/>
        <v>-0.26250000000000001</v>
      </c>
      <c r="O26" s="17">
        <f t="shared" si="5"/>
        <v>0</v>
      </c>
      <c r="P26" s="17">
        <f t="shared" si="6"/>
        <v>0</v>
      </c>
    </row>
    <row r="27" spans="1:16" x14ac:dyDescent="0.35">
      <c r="A27" t="str">
        <f>VLOOKUP(C27,Countries!$H$1:$J$43,3)</f>
        <v>2-Northern Europe</v>
      </c>
      <c r="B27" t="s">
        <v>15</v>
      </c>
      <c r="C27" t="s">
        <v>38</v>
      </c>
      <c r="D27" s="3">
        <v>-35</v>
      </c>
      <c r="E27" s="3">
        <v>-31.25</v>
      </c>
      <c r="F27" s="3">
        <v>-27.500000000000004</v>
      </c>
      <c r="G27">
        <v>2060</v>
      </c>
      <c r="H27" s="3">
        <f t="shared" si="0"/>
        <v>3.75</v>
      </c>
      <c r="I27" s="3">
        <f t="shared" si="1"/>
        <v>3.7499999999999964</v>
      </c>
      <c r="J27" s="8">
        <f t="shared" si="2"/>
        <v>150</v>
      </c>
      <c r="K27">
        <f>VLOOKUP(B27,Countries!$AB$1:$AC$6,2)*15</f>
        <v>15</v>
      </c>
      <c r="L27" s="16">
        <f>VLOOKUP(C27,Countries!$H$1:$K$43,4)*80</f>
        <v>160</v>
      </c>
      <c r="M27" s="16">
        <f t="shared" si="3"/>
        <v>325</v>
      </c>
      <c r="N27" s="17">
        <f t="shared" si="4"/>
        <v>-0.3125</v>
      </c>
      <c r="O27" s="17">
        <f t="shared" si="5"/>
        <v>0</v>
      </c>
      <c r="P27" s="17">
        <f t="shared" si="6"/>
        <v>0</v>
      </c>
    </row>
    <row r="28" spans="1:16" x14ac:dyDescent="0.35">
      <c r="A28" t="str">
        <f>VLOOKUP(C28,Countries!$H$1:$J$43,3)</f>
        <v>2-Northern Europe</v>
      </c>
      <c r="B28" t="s">
        <v>15</v>
      </c>
      <c r="C28" t="s">
        <v>38</v>
      </c>
      <c r="D28" s="3">
        <v>-40</v>
      </c>
      <c r="E28" s="3">
        <v>-36.25</v>
      </c>
      <c r="F28" s="3">
        <v>-32.499999999999993</v>
      </c>
      <c r="G28">
        <v>2080</v>
      </c>
      <c r="H28" s="3">
        <f t="shared" si="0"/>
        <v>3.75</v>
      </c>
      <c r="I28" s="3">
        <f t="shared" si="1"/>
        <v>3.7500000000000071</v>
      </c>
      <c r="J28" s="8">
        <f t="shared" si="2"/>
        <v>150</v>
      </c>
      <c r="K28">
        <f>VLOOKUP(B28,Countries!$AB$1:$AC$6,2)*15</f>
        <v>15</v>
      </c>
      <c r="L28" s="16">
        <f>VLOOKUP(C28,Countries!$H$1:$K$43,4)*80</f>
        <v>160</v>
      </c>
      <c r="M28" s="16">
        <f t="shared" si="3"/>
        <v>325</v>
      </c>
      <c r="N28" s="17">
        <f t="shared" si="4"/>
        <v>-0.36249999999999999</v>
      </c>
      <c r="O28" s="17">
        <f t="shared" si="5"/>
        <v>0</v>
      </c>
      <c r="P28" s="17">
        <f t="shared" si="6"/>
        <v>0</v>
      </c>
    </row>
    <row r="29" spans="1:16" x14ac:dyDescent="0.35">
      <c r="A29" t="str">
        <f>VLOOKUP(C29,Countries!$H$1:$J$43,3)</f>
        <v>2-Northern Europe</v>
      </c>
      <c r="B29" t="s">
        <v>15</v>
      </c>
      <c r="C29" t="s">
        <v>38</v>
      </c>
      <c r="D29" s="3">
        <v>-9.5238095238095308</v>
      </c>
      <c r="E29" s="3">
        <v>-7.9533941236068912</v>
      </c>
      <c r="F29" s="3">
        <v>-6.3829787234042508</v>
      </c>
      <c r="G29">
        <v>2020</v>
      </c>
      <c r="H29" s="3">
        <f t="shared" si="0"/>
        <v>1.5704154002026396</v>
      </c>
      <c r="I29" s="3">
        <f t="shared" si="1"/>
        <v>1.5704154002026405</v>
      </c>
      <c r="J29" s="8">
        <f t="shared" si="2"/>
        <v>150</v>
      </c>
      <c r="K29">
        <f>VLOOKUP(B29,Countries!$AB$1:$AC$6,2)*15</f>
        <v>15</v>
      </c>
      <c r="L29" s="16">
        <f>VLOOKUP(C29,Countries!$H$1:$K$43,4)*80</f>
        <v>160</v>
      </c>
      <c r="M29" s="16">
        <f t="shared" si="3"/>
        <v>325</v>
      </c>
      <c r="N29" s="17">
        <f t="shared" si="4"/>
        <v>-7.9533941236068911E-2</v>
      </c>
      <c r="O29" s="17">
        <f t="shared" si="5"/>
        <v>0</v>
      </c>
      <c r="P29" s="17">
        <f t="shared" si="6"/>
        <v>0</v>
      </c>
    </row>
    <row r="30" spans="1:16" x14ac:dyDescent="0.35">
      <c r="A30" t="str">
        <f>VLOOKUP(C30,Countries!$H$1:$J$43,3)</f>
        <v>2-Northern Europe</v>
      </c>
      <c r="B30" t="s">
        <v>15</v>
      </c>
      <c r="C30" t="s">
        <v>38</v>
      </c>
      <c r="D30" s="3">
        <v>-14.285714285714288</v>
      </c>
      <c r="E30" s="3">
        <v>-10.334346504559269</v>
      </c>
      <c r="F30" s="3">
        <v>-6.3829787234042508</v>
      </c>
      <c r="G30">
        <v>2040</v>
      </c>
      <c r="H30" s="3">
        <f t="shared" si="0"/>
        <v>3.9513677811550192</v>
      </c>
      <c r="I30" s="3">
        <f t="shared" si="1"/>
        <v>3.9513677811550183</v>
      </c>
      <c r="J30" s="8">
        <f t="shared" si="2"/>
        <v>150</v>
      </c>
      <c r="K30">
        <f>VLOOKUP(B30,Countries!$AB$1:$AC$6,2)*15</f>
        <v>15</v>
      </c>
      <c r="L30" s="16">
        <f>VLOOKUP(C30,Countries!$H$1:$K$43,4)*80</f>
        <v>160</v>
      </c>
      <c r="M30" s="16">
        <f t="shared" si="3"/>
        <v>325</v>
      </c>
      <c r="N30" s="17">
        <f t="shared" si="4"/>
        <v>-0.10334346504559269</v>
      </c>
      <c r="O30" s="17">
        <f t="shared" si="5"/>
        <v>0</v>
      </c>
      <c r="P30" s="17">
        <f t="shared" si="6"/>
        <v>0</v>
      </c>
    </row>
    <row r="31" spans="1:16" x14ac:dyDescent="0.35">
      <c r="A31" t="str">
        <f>VLOOKUP(C31,Countries!$H$1:$J$43,3)</f>
        <v>2-Northern Europe</v>
      </c>
      <c r="B31" t="s">
        <v>15</v>
      </c>
      <c r="C31" t="s">
        <v>38</v>
      </c>
      <c r="D31" s="3">
        <v>-9.5238095238095308</v>
      </c>
      <c r="E31" s="3">
        <v>-5.8257345491388133</v>
      </c>
      <c r="F31" s="3">
        <v>-2.1276595744680966</v>
      </c>
      <c r="G31">
        <v>2060</v>
      </c>
      <c r="H31" s="3">
        <f t="shared" si="0"/>
        <v>3.6980749746707176</v>
      </c>
      <c r="I31" s="3">
        <f t="shared" si="1"/>
        <v>3.6980749746707167</v>
      </c>
      <c r="J31" s="8">
        <f t="shared" si="2"/>
        <v>150</v>
      </c>
      <c r="K31">
        <f>VLOOKUP(B31,Countries!$AB$1:$AC$6,2)*15</f>
        <v>15</v>
      </c>
      <c r="L31" s="16">
        <f>VLOOKUP(C31,Countries!$H$1:$K$43,4)*80</f>
        <v>160</v>
      </c>
      <c r="M31" s="16">
        <f t="shared" si="3"/>
        <v>325</v>
      </c>
      <c r="N31" s="17">
        <f t="shared" si="4"/>
        <v>-5.8257345491388134E-2</v>
      </c>
      <c r="O31" s="17">
        <f t="shared" si="5"/>
        <v>0</v>
      </c>
      <c r="P31" s="17">
        <f t="shared" si="6"/>
        <v>0</v>
      </c>
    </row>
    <row r="32" spans="1:16" x14ac:dyDescent="0.35">
      <c r="A32" t="str">
        <f>VLOOKUP(C32,Countries!$H$1:$J$43,3)</f>
        <v>2-Northern Europe</v>
      </c>
      <c r="B32" t="s">
        <v>15</v>
      </c>
      <c r="C32" t="s">
        <v>38</v>
      </c>
      <c r="D32" s="3">
        <v>-4.2553191489361737</v>
      </c>
      <c r="E32" s="3">
        <v>-3.3181357649442837</v>
      </c>
      <c r="F32" s="3">
        <v>-2.3809523809523938</v>
      </c>
      <c r="G32">
        <v>2080</v>
      </c>
      <c r="H32" s="3">
        <f t="shared" si="0"/>
        <v>0.93718338399188994</v>
      </c>
      <c r="I32" s="3">
        <f t="shared" si="1"/>
        <v>0.93718338399188994</v>
      </c>
      <c r="J32" s="8">
        <f t="shared" si="2"/>
        <v>150</v>
      </c>
      <c r="K32">
        <f>VLOOKUP(B32,Countries!$AB$1:$AC$6,2)*15</f>
        <v>15</v>
      </c>
      <c r="L32" s="16">
        <f>VLOOKUP(C32,Countries!$H$1:$K$43,4)*80</f>
        <v>160</v>
      </c>
      <c r="M32" s="16">
        <f t="shared" si="3"/>
        <v>325</v>
      </c>
      <c r="N32" s="17">
        <f t="shared" si="4"/>
        <v>-3.3181357649442834E-2</v>
      </c>
      <c r="O32" s="17">
        <f t="shared" si="5"/>
        <v>0</v>
      </c>
      <c r="P32" s="17">
        <f t="shared" si="6"/>
        <v>0</v>
      </c>
    </row>
    <row r="33" spans="1:16" x14ac:dyDescent="0.35">
      <c r="A33" t="str">
        <f>VLOOKUP(C33,Countries!$H$1:$J$43,3)</f>
        <v>2-Northern Europe</v>
      </c>
      <c r="B33" t="s">
        <v>15</v>
      </c>
      <c r="C33" t="s">
        <v>38</v>
      </c>
      <c r="D33" s="3">
        <v>3.0769230769230793</v>
      </c>
      <c r="E33" s="3">
        <v>3.7772675086107919</v>
      </c>
      <c r="F33" s="3">
        <v>4.4776119402985044</v>
      </c>
      <c r="G33">
        <v>2020</v>
      </c>
      <c r="H33" s="3">
        <f t="shared" si="0"/>
        <v>0.70034443168771254</v>
      </c>
      <c r="I33" s="3">
        <f t="shared" si="1"/>
        <v>0.70034443168771254</v>
      </c>
      <c r="J33" s="8">
        <f t="shared" si="2"/>
        <v>150</v>
      </c>
      <c r="K33">
        <f>VLOOKUP(B33,Countries!$AB$1:$AC$6,2)*15</f>
        <v>15</v>
      </c>
      <c r="L33" s="16">
        <f>VLOOKUP(C33,Countries!$H$1:$K$43,4)*80</f>
        <v>160</v>
      </c>
      <c r="M33" s="16">
        <f t="shared" si="3"/>
        <v>325</v>
      </c>
      <c r="N33" s="17">
        <f t="shared" si="4"/>
        <v>3.7772675086107918E-2</v>
      </c>
      <c r="O33" s="17">
        <f t="shared" si="5"/>
        <v>0</v>
      </c>
      <c r="P33" s="17">
        <f t="shared" si="6"/>
        <v>0</v>
      </c>
    </row>
    <row r="34" spans="1:16" x14ac:dyDescent="0.35">
      <c r="A34" t="str">
        <f>VLOOKUP(C34,Countries!$H$1:$J$43,3)</f>
        <v>2-Northern Europe</v>
      </c>
      <c r="B34" t="s">
        <v>15</v>
      </c>
      <c r="C34" t="s">
        <v>38</v>
      </c>
      <c r="D34" s="3">
        <v>3.0769230769230793</v>
      </c>
      <c r="E34" s="3">
        <v>4.523536165327207</v>
      </c>
      <c r="F34" s="3">
        <v>5.9701492537313348</v>
      </c>
      <c r="G34">
        <v>2040</v>
      </c>
      <c r="H34" s="3">
        <f t="shared" si="0"/>
        <v>1.4466130884041277</v>
      </c>
      <c r="I34" s="3">
        <f t="shared" si="1"/>
        <v>1.4466130884041277</v>
      </c>
      <c r="J34" s="8">
        <f t="shared" si="2"/>
        <v>150</v>
      </c>
      <c r="K34">
        <f>VLOOKUP(B34,Countries!$AB$1:$AC$6,2)*15</f>
        <v>15</v>
      </c>
      <c r="L34" s="16">
        <f>VLOOKUP(C34,Countries!$H$1:$K$43,4)*80</f>
        <v>160</v>
      </c>
      <c r="M34" s="16">
        <f t="shared" si="3"/>
        <v>325</v>
      </c>
      <c r="N34" s="17">
        <f t="shared" si="4"/>
        <v>4.523536165327207E-2</v>
      </c>
      <c r="O34" s="17">
        <f t="shared" si="5"/>
        <v>0</v>
      </c>
      <c r="P34" s="17">
        <f t="shared" si="6"/>
        <v>0</v>
      </c>
    </row>
    <row r="35" spans="1:16" x14ac:dyDescent="0.35">
      <c r="A35" t="str">
        <f>VLOOKUP(C35,Countries!$H$1:$J$43,3)</f>
        <v>2-Northern Europe</v>
      </c>
      <c r="B35" t="s">
        <v>15</v>
      </c>
      <c r="C35" t="s">
        <v>38</v>
      </c>
      <c r="D35" s="3">
        <v>1.538461538461533</v>
      </c>
      <c r="E35" s="3">
        <v>3.0080367393800187</v>
      </c>
      <c r="F35" s="3">
        <v>4.4776119402985044</v>
      </c>
      <c r="G35">
        <v>2060</v>
      </c>
      <c r="H35" s="3">
        <f t="shared" si="0"/>
        <v>1.4695752009184857</v>
      </c>
      <c r="I35" s="3">
        <f t="shared" si="1"/>
        <v>1.4695752009184857</v>
      </c>
      <c r="J35" s="8">
        <f t="shared" si="2"/>
        <v>150</v>
      </c>
      <c r="K35">
        <f>VLOOKUP(B35,Countries!$AB$1:$AC$6,2)*15</f>
        <v>15</v>
      </c>
      <c r="L35" s="16">
        <f>VLOOKUP(C35,Countries!$H$1:$K$43,4)*80</f>
        <v>160</v>
      </c>
      <c r="M35" s="16">
        <f t="shared" si="3"/>
        <v>325</v>
      </c>
      <c r="N35" s="17">
        <f t="shared" si="4"/>
        <v>3.0080367393800187E-2</v>
      </c>
      <c r="O35" s="17">
        <f t="shared" si="5"/>
        <v>0</v>
      </c>
      <c r="P35" s="17">
        <f t="shared" si="6"/>
        <v>0</v>
      </c>
    </row>
    <row r="36" spans="1:16" x14ac:dyDescent="0.35">
      <c r="A36" t="str">
        <f>VLOOKUP(C36,Countries!$H$1:$J$43,3)</f>
        <v>2-Northern Europe</v>
      </c>
      <c r="B36" t="s">
        <v>15</v>
      </c>
      <c r="C36" t="s">
        <v>38</v>
      </c>
      <c r="D36" s="3">
        <v>-1.538461538461533</v>
      </c>
      <c r="E36" s="3">
        <v>-0.7692307692307665</v>
      </c>
      <c r="F36" s="3">
        <v>0</v>
      </c>
      <c r="G36">
        <v>2080</v>
      </c>
      <c r="H36" s="3">
        <f t="shared" si="0"/>
        <v>0.7692307692307665</v>
      </c>
      <c r="I36" s="3">
        <f t="shared" si="1"/>
        <v>0.7692307692307665</v>
      </c>
      <c r="J36" s="8">
        <f t="shared" si="2"/>
        <v>150</v>
      </c>
      <c r="K36">
        <f>VLOOKUP(B36,Countries!$AB$1:$AC$6,2)*15</f>
        <v>15</v>
      </c>
      <c r="L36" s="16">
        <f>VLOOKUP(C36,Countries!$H$1:$K$43,4)*80</f>
        <v>160</v>
      </c>
      <c r="M36" s="16">
        <f t="shared" si="3"/>
        <v>325</v>
      </c>
      <c r="N36" s="17">
        <f t="shared" si="4"/>
        <v>-7.692307692307665E-3</v>
      </c>
      <c r="O36" s="17">
        <f t="shared" si="5"/>
        <v>0</v>
      </c>
      <c r="P36" s="17">
        <f t="shared" si="6"/>
        <v>0</v>
      </c>
    </row>
    <row r="37" spans="1:16" x14ac:dyDescent="0.35">
      <c r="A37" t="str">
        <f>VLOOKUP(C37,Countries!$H$1:$J$43,3)</f>
        <v>2-Northern Europe</v>
      </c>
      <c r="B37" t="s">
        <v>15</v>
      </c>
      <c r="C37" t="s">
        <v>38</v>
      </c>
      <c r="D37" s="3">
        <v>-9.5238095238095308</v>
      </c>
      <c r="E37" s="3">
        <v>-7.9533941236068912</v>
      </c>
      <c r="F37" s="3">
        <v>-6.3829787234042508</v>
      </c>
      <c r="G37">
        <v>2020</v>
      </c>
      <c r="H37" s="3">
        <f t="shared" si="0"/>
        <v>1.5704154002026396</v>
      </c>
      <c r="I37" s="3">
        <f t="shared" si="1"/>
        <v>1.5704154002026405</v>
      </c>
      <c r="J37" s="8">
        <f t="shared" si="2"/>
        <v>150</v>
      </c>
      <c r="K37">
        <f>VLOOKUP(B37,Countries!$AB$1:$AC$6,2)*15</f>
        <v>15</v>
      </c>
      <c r="L37" s="16">
        <f>VLOOKUP(C37,Countries!$H$1:$K$43,4)*80</f>
        <v>160</v>
      </c>
      <c r="M37" s="16">
        <f t="shared" si="3"/>
        <v>325</v>
      </c>
      <c r="N37" s="17">
        <f t="shared" si="4"/>
        <v>-7.9533941236068911E-2</v>
      </c>
      <c r="O37" s="17">
        <f t="shared" si="5"/>
        <v>0</v>
      </c>
      <c r="P37" s="17">
        <f t="shared" si="6"/>
        <v>0</v>
      </c>
    </row>
    <row r="38" spans="1:16" x14ac:dyDescent="0.35">
      <c r="A38" t="str">
        <f>VLOOKUP(C38,Countries!$H$1:$J$43,3)</f>
        <v>2-Northern Europe</v>
      </c>
      <c r="B38" t="s">
        <v>15</v>
      </c>
      <c r="C38" t="s">
        <v>38</v>
      </c>
      <c r="D38" s="3">
        <v>-14.285714285714288</v>
      </c>
      <c r="E38" s="3">
        <v>-11.398176291793318</v>
      </c>
      <c r="F38" s="3">
        <v>-8.5106382978723474</v>
      </c>
      <c r="G38">
        <v>2040</v>
      </c>
      <c r="H38" s="3">
        <f t="shared" si="0"/>
        <v>2.8875379939209704</v>
      </c>
      <c r="I38" s="3">
        <f t="shared" si="1"/>
        <v>2.8875379939209704</v>
      </c>
      <c r="J38" s="8">
        <f t="shared" si="2"/>
        <v>150</v>
      </c>
      <c r="K38">
        <f>VLOOKUP(B38,Countries!$AB$1:$AC$6,2)*15</f>
        <v>15</v>
      </c>
      <c r="L38" s="16">
        <f>VLOOKUP(C38,Countries!$H$1:$K$43,4)*80</f>
        <v>160</v>
      </c>
      <c r="M38" s="16">
        <f t="shared" si="3"/>
        <v>325</v>
      </c>
      <c r="N38" s="17">
        <f t="shared" si="4"/>
        <v>-0.11398176291793317</v>
      </c>
      <c r="O38" s="17">
        <f t="shared" si="5"/>
        <v>0</v>
      </c>
      <c r="P38" s="17">
        <f t="shared" si="6"/>
        <v>0</v>
      </c>
    </row>
    <row r="39" spans="1:16" x14ac:dyDescent="0.35">
      <c r="A39" t="str">
        <f>VLOOKUP(C39,Countries!$H$1:$J$43,3)</f>
        <v>2-Northern Europe</v>
      </c>
      <c r="B39" t="s">
        <v>15</v>
      </c>
      <c r="C39" t="s">
        <v>38</v>
      </c>
      <c r="D39" s="3">
        <v>-9.5238095238095308</v>
      </c>
      <c r="E39" s="3">
        <v>-9.01722391084094</v>
      </c>
      <c r="F39" s="3">
        <v>-8.5106382978723474</v>
      </c>
      <c r="G39">
        <v>2060</v>
      </c>
      <c r="H39" s="3">
        <f t="shared" si="0"/>
        <v>0.50658561296859084</v>
      </c>
      <c r="I39" s="3">
        <f t="shared" si="1"/>
        <v>0.50658561296859261</v>
      </c>
      <c r="J39" s="8">
        <f t="shared" si="2"/>
        <v>150</v>
      </c>
      <c r="K39">
        <f>VLOOKUP(B39,Countries!$AB$1:$AC$6,2)*15</f>
        <v>15</v>
      </c>
      <c r="L39" s="16">
        <f>VLOOKUP(C39,Countries!$H$1:$K$43,4)*80</f>
        <v>160</v>
      </c>
      <c r="M39" s="16">
        <f t="shared" si="3"/>
        <v>325</v>
      </c>
      <c r="N39" s="17">
        <f t="shared" si="4"/>
        <v>-9.0172239108409394E-2</v>
      </c>
      <c r="O39" s="17">
        <f t="shared" si="5"/>
        <v>0</v>
      </c>
      <c r="P39" s="17">
        <f t="shared" si="6"/>
        <v>0</v>
      </c>
    </row>
    <row r="40" spans="1:16" x14ac:dyDescent="0.35">
      <c r="A40" t="str">
        <f>VLOOKUP(C40,Countries!$H$1:$J$43,3)</f>
        <v>2-Northern Europe</v>
      </c>
      <c r="B40" t="s">
        <v>15</v>
      </c>
      <c r="C40" t="s">
        <v>38</v>
      </c>
      <c r="D40" s="3">
        <v>-4.2553191489361737</v>
      </c>
      <c r="E40" s="3">
        <v>-4.2553191489361737</v>
      </c>
      <c r="F40" s="3">
        <v>-4.2553191489361737</v>
      </c>
      <c r="G40">
        <v>2080</v>
      </c>
      <c r="H40" s="3">
        <f t="shared" si="0"/>
        <v>0</v>
      </c>
      <c r="I40" s="3">
        <f t="shared" si="1"/>
        <v>0</v>
      </c>
      <c r="J40" s="8">
        <f t="shared" si="2"/>
        <v>150</v>
      </c>
      <c r="K40">
        <f>VLOOKUP(B40,Countries!$AB$1:$AC$6,2)*15</f>
        <v>15</v>
      </c>
      <c r="L40" s="16">
        <f>VLOOKUP(C40,Countries!$H$1:$K$43,4)*80</f>
        <v>160</v>
      </c>
      <c r="M40" s="16">
        <f t="shared" si="3"/>
        <v>325</v>
      </c>
      <c r="N40" s="17">
        <f t="shared" si="4"/>
        <v>-4.2553191489361736E-2</v>
      </c>
      <c r="O40" s="17">
        <f t="shared" si="5"/>
        <v>0</v>
      </c>
      <c r="P40" s="17">
        <f t="shared" si="6"/>
        <v>0</v>
      </c>
    </row>
    <row r="41" spans="1:16" x14ac:dyDescent="0.35">
      <c r="A41" t="str">
        <f>VLOOKUP(C41,Countries!$H$1:$J$43,3)</f>
        <v>2-Northern Europe</v>
      </c>
      <c r="B41" t="s">
        <v>15</v>
      </c>
      <c r="C41" t="s">
        <v>38</v>
      </c>
      <c r="D41" s="3">
        <v>3.0769230769230793</v>
      </c>
      <c r="E41" s="3">
        <v>3.8461538461538463</v>
      </c>
      <c r="F41" s="3">
        <v>4.6153846153846132</v>
      </c>
      <c r="G41">
        <v>2020</v>
      </c>
      <c r="H41" s="3">
        <f t="shared" si="0"/>
        <v>0.76923076923076694</v>
      </c>
      <c r="I41" s="3">
        <f t="shared" si="1"/>
        <v>0.76923076923076694</v>
      </c>
      <c r="J41" s="8">
        <f t="shared" si="2"/>
        <v>150</v>
      </c>
      <c r="K41">
        <f>VLOOKUP(B41,Countries!$AB$1:$AC$6,2)*15</f>
        <v>15</v>
      </c>
      <c r="L41" s="16">
        <f>VLOOKUP(C41,Countries!$H$1:$K$43,4)*80</f>
        <v>160</v>
      </c>
      <c r="M41" s="16">
        <f t="shared" si="3"/>
        <v>325</v>
      </c>
      <c r="N41" s="17">
        <f t="shared" si="4"/>
        <v>3.8461538461538464E-2</v>
      </c>
      <c r="O41" s="17">
        <f t="shared" si="5"/>
        <v>0</v>
      </c>
      <c r="P41" s="17">
        <f t="shared" si="6"/>
        <v>0</v>
      </c>
    </row>
    <row r="42" spans="1:16" x14ac:dyDescent="0.35">
      <c r="A42" t="str">
        <f>VLOOKUP(C42,Countries!$H$1:$J$43,3)</f>
        <v>2-Northern Europe</v>
      </c>
      <c r="B42" t="s">
        <v>15</v>
      </c>
      <c r="C42" t="s">
        <v>38</v>
      </c>
      <c r="D42" s="3">
        <v>3.0769230769230793</v>
      </c>
      <c r="E42" s="3">
        <v>3.8461538461538463</v>
      </c>
      <c r="F42" s="3">
        <v>4.6153846153846132</v>
      </c>
      <c r="G42">
        <v>2040</v>
      </c>
      <c r="H42" s="3">
        <f t="shared" si="0"/>
        <v>0.76923076923076694</v>
      </c>
      <c r="I42" s="3">
        <f t="shared" si="1"/>
        <v>0.76923076923076694</v>
      </c>
      <c r="J42" s="8">
        <f t="shared" si="2"/>
        <v>150</v>
      </c>
      <c r="K42">
        <f>VLOOKUP(B42,Countries!$AB$1:$AC$6,2)*15</f>
        <v>15</v>
      </c>
      <c r="L42" s="16">
        <f>VLOOKUP(C42,Countries!$H$1:$K$43,4)*80</f>
        <v>160</v>
      </c>
      <c r="M42" s="16">
        <f t="shared" si="3"/>
        <v>325</v>
      </c>
      <c r="N42" s="17">
        <f t="shared" si="4"/>
        <v>3.8461538461538464E-2</v>
      </c>
      <c r="O42" s="17">
        <f t="shared" si="5"/>
        <v>0</v>
      </c>
      <c r="P42" s="17">
        <f t="shared" si="6"/>
        <v>0</v>
      </c>
    </row>
    <row r="43" spans="1:16" x14ac:dyDescent="0.35">
      <c r="A43" t="str">
        <f>VLOOKUP(C43,Countries!$H$1:$J$43,3)</f>
        <v>2-Northern Europe</v>
      </c>
      <c r="B43" t="s">
        <v>15</v>
      </c>
      <c r="C43" t="s">
        <v>38</v>
      </c>
      <c r="D43" s="3">
        <v>1.538461538461533</v>
      </c>
      <c r="E43" s="3">
        <v>2.3076923076923062</v>
      </c>
      <c r="F43" s="3">
        <v>3.0769230769230793</v>
      </c>
      <c r="G43">
        <v>2060</v>
      </c>
      <c r="H43" s="3">
        <f t="shared" si="0"/>
        <v>0.76923076923077316</v>
      </c>
      <c r="I43" s="3">
        <f t="shared" si="1"/>
        <v>0.76923076923077316</v>
      </c>
      <c r="J43" s="8">
        <f t="shared" si="2"/>
        <v>150</v>
      </c>
      <c r="K43">
        <f>VLOOKUP(B43,Countries!$AB$1:$AC$6,2)*15</f>
        <v>15</v>
      </c>
      <c r="L43" s="16">
        <f>VLOOKUP(C43,Countries!$H$1:$K$43,4)*80</f>
        <v>160</v>
      </c>
      <c r="M43" s="16">
        <f t="shared" si="3"/>
        <v>325</v>
      </c>
      <c r="N43" s="17">
        <f t="shared" si="4"/>
        <v>2.3076923076923061E-2</v>
      </c>
      <c r="O43" s="17">
        <f t="shared" si="5"/>
        <v>0</v>
      </c>
      <c r="P43" s="17">
        <f t="shared" si="6"/>
        <v>0</v>
      </c>
    </row>
    <row r="44" spans="1:16" x14ac:dyDescent="0.35">
      <c r="A44" t="str">
        <f>VLOOKUP(C44,Countries!$H$1:$J$43,3)</f>
        <v>2-Northern Europe</v>
      </c>
      <c r="B44" t="s">
        <v>15</v>
      </c>
      <c r="C44" t="s">
        <v>38</v>
      </c>
      <c r="D44" s="3">
        <v>-1.538461538461533</v>
      </c>
      <c r="E44" s="3">
        <v>0</v>
      </c>
      <c r="F44" s="3">
        <v>1.538461538461533</v>
      </c>
      <c r="G44">
        <v>2080</v>
      </c>
      <c r="H44" s="3">
        <f t="shared" si="0"/>
        <v>1.538461538461533</v>
      </c>
      <c r="I44" s="3">
        <f t="shared" si="1"/>
        <v>1.538461538461533</v>
      </c>
      <c r="J44" s="8">
        <f t="shared" si="2"/>
        <v>150</v>
      </c>
      <c r="K44">
        <f>VLOOKUP(B44,Countries!$AB$1:$AC$6,2)*15</f>
        <v>15</v>
      </c>
      <c r="L44" s="16">
        <f>VLOOKUP(C44,Countries!$H$1:$K$43,4)*80</f>
        <v>160</v>
      </c>
      <c r="M44" s="16">
        <f t="shared" si="3"/>
        <v>325</v>
      </c>
      <c r="N44" s="17">
        <f t="shared" si="4"/>
        <v>0</v>
      </c>
      <c r="O44" s="17">
        <f t="shared" si="5"/>
        <v>0</v>
      </c>
      <c r="P44" s="17">
        <f t="shared" si="6"/>
        <v>0</v>
      </c>
    </row>
    <row r="45" spans="1:16" x14ac:dyDescent="0.35">
      <c r="A45" t="str">
        <f>VLOOKUP(C45,Countries!$H$1:$J$43,3)</f>
        <v>2-Northern Europe</v>
      </c>
      <c r="B45" t="s">
        <v>15</v>
      </c>
      <c r="C45" t="s">
        <v>41</v>
      </c>
      <c r="D45" s="3">
        <v>42.857142857142854</v>
      </c>
      <c r="E45" s="3">
        <v>47.951034806374416</v>
      </c>
      <c r="F45" s="3">
        <v>69.565217391304358</v>
      </c>
      <c r="G45">
        <v>2020</v>
      </c>
      <c r="H45" s="3">
        <f t="shared" si="0"/>
        <v>5.093891949231562</v>
      </c>
      <c r="I45" s="3">
        <f t="shared" si="1"/>
        <v>21.614182584929942</v>
      </c>
      <c r="J45" s="8">
        <f t="shared" si="2"/>
        <v>150</v>
      </c>
      <c r="K45">
        <f>VLOOKUP(B45,Countries!$AB$1:$AC$6,2)*15</f>
        <v>15</v>
      </c>
      <c r="L45" s="16">
        <f>VLOOKUP(C45,Countries!$H$1:$K$43,4)*80</f>
        <v>320</v>
      </c>
      <c r="M45" s="16">
        <f t="shared" si="3"/>
        <v>485</v>
      </c>
      <c r="N45" s="17">
        <f t="shared" si="4"/>
        <v>0.47951034806374415</v>
      </c>
      <c r="O45" s="17">
        <f t="shared" si="5"/>
        <v>0</v>
      </c>
      <c r="P45" s="17">
        <f t="shared" si="6"/>
        <v>0.21614182584929942</v>
      </c>
    </row>
    <row r="46" spans="1:16" x14ac:dyDescent="0.35">
      <c r="A46" t="str">
        <f>VLOOKUP(C46,Countries!$H$1:$J$43,3)</f>
        <v>2-Northern Europe</v>
      </c>
      <c r="B46" t="s">
        <v>15</v>
      </c>
      <c r="C46" t="s">
        <v>41</v>
      </c>
      <c r="D46" s="3">
        <v>82.857142857142861</v>
      </c>
      <c r="E46" s="3">
        <v>95.928116497140749</v>
      </c>
      <c r="F46" s="3">
        <v>130.43478260869566</v>
      </c>
      <c r="G46">
        <v>2050</v>
      </c>
      <c r="H46" s="3">
        <f t="shared" si="0"/>
        <v>13.070973639997888</v>
      </c>
      <c r="I46" s="3">
        <f t="shared" si="1"/>
        <v>34.506666111554907</v>
      </c>
      <c r="J46" s="8">
        <f t="shared" si="2"/>
        <v>150</v>
      </c>
      <c r="K46">
        <f>VLOOKUP(B46,Countries!$AB$1:$AC$6,2)*15</f>
        <v>15</v>
      </c>
      <c r="L46" s="16">
        <f>VLOOKUP(C46,Countries!$H$1:$K$43,4)*80</f>
        <v>320</v>
      </c>
      <c r="M46" s="16">
        <f t="shared" si="3"/>
        <v>485</v>
      </c>
      <c r="N46" s="17">
        <f t="shared" si="4"/>
        <v>0.95928116497140747</v>
      </c>
      <c r="O46" s="17">
        <f t="shared" si="5"/>
        <v>0.13070973639997888</v>
      </c>
      <c r="P46" s="17">
        <f t="shared" si="6"/>
        <v>0.34506666111554907</v>
      </c>
    </row>
    <row r="47" spans="1:16" x14ac:dyDescent="0.35">
      <c r="A47" t="str">
        <f>VLOOKUP(C47,Countries!$H$1:$J$43,3)</f>
        <v>2-Northern Europe</v>
      </c>
      <c r="B47" t="s">
        <v>15</v>
      </c>
      <c r="C47" t="s">
        <v>41</v>
      </c>
      <c r="D47" s="3">
        <v>140</v>
      </c>
      <c r="E47" s="3">
        <v>172.79848171152523</v>
      </c>
      <c r="F47" s="3">
        <v>221.73913043478265</v>
      </c>
      <c r="G47">
        <v>2080</v>
      </c>
      <c r="H47" s="3">
        <f t="shared" si="0"/>
        <v>32.798481711525227</v>
      </c>
      <c r="I47" s="3">
        <f t="shared" si="1"/>
        <v>48.940648723257425</v>
      </c>
      <c r="J47" s="8">
        <f t="shared" si="2"/>
        <v>150</v>
      </c>
      <c r="K47">
        <f>VLOOKUP(B47,Countries!$AB$1:$AC$6,2)*15</f>
        <v>15</v>
      </c>
      <c r="L47" s="16">
        <f>VLOOKUP(C47,Countries!$H$1:$K$43,4)*80</f>
        <v>320</v>
      </c>
      <c r="M47" s="16">
        <f t="shared" si="3"/>
        <v>485</v>
      </c>
      <c r="N47" s="17">
        <f t="shared" si="4"/>
        <v>1.7279848171152523</v>
      </c>
      <c r="O47" s="17">
        <f t="shared" si="5"/>
        <v>0.32798481711525229</v>
      </c>
      <c r="P47" s="17">
        <f t="shared" si="6"/>
        <v>0.48940648723257424</v>
      </c>
    </row>
    <row r="48" spans="1:16" x14ac:dyDescent="0.35">
      <c r="A48" t="str">
        <f>VLOOKUP(C48,Countries!$H$1:$J$43,3)</f>
        <v>2-Northern Europe</v>
      </c>
      <c r="B48" t="s">
        <v>15</v>
      </c>
      <c r="C48" t="s">
        <v>41</v>
      </c>
      <c r="D48" s="3">
        <v>-21.549078292696809</v>
      </c>
      <c r="E48" s="3">
        <v>-21.549078292696809</v>
      </c>
      <c r="F48" s="3">
        <v>-21.549078292696809</v>
      </c>
      <c r="G48">
        <v>2080</v>
      </c>
      <c r="H48" s="3">
        <f t="shared" si="0"/>
        <v>0</v>
      </c>
      <c r="I48" s="3">
        <f t="shared" si="1"/>
        <v>0</v>
      </c>
      <c r="J48" s="8">
        <f t="shared" si="2"/>
        <v>150</v>
      </c>
      <c r="K48">
        <f>VLOOKUP(B48,Countries!$AB$1:$AC$6,2)*15</f>
        <v>15</v>
      </c>
      <c r="L48" s="16">
        <f>VLOOKUP(C48,Countries!$H$1:$K$43,4)*80</f>
        <v>320</v>
      </c>
      <c r="M48" s="16">
        <f t="shared" si="3"/>
        <v>485</v>
      </c>
      <c r="N48" s="17">
        <f t="shared" si="4"/>
        <v>-0.21549078292696808</v>
      </c>
      <c r="O48" s="17">
        <f t="shared" si="5"/>
        <v>0</v>
      </c>
      <c r="P48" s="17">
        <f t="shared" si="6"/>
        <v>0</v>
      </c>
    </row>
    <row r="49" spans="1:16" x14ac:dyDescent="0.35">
      <c r="A49" t="str">
        <f>VLOOKUP(C49,Countries!$H$1:$J$43,3)</f>
        <v>2-Northern Europe</v>
      </c>
      <c r="B49" t="s">
        <v>15</v>
      </c>
      <c r="C49" t="s">
        <v>41</v>
      </c>
      <c r="D49" s="3">
        <v>-1.8977448195665567</v>
      </c>
      <c r="E49" s="3">
        <v>-1.8977448195665567</v>
      </c>
      <c r="F49" s="3">
        <v>-1.8977448195665567</v>
      </c>
      <c r="G49">
        <v>2080</v>
      </c>
      <c r="H49" s="3">
        <f t="shared" si="0"/>
        <v>0</v>
      </c>
      <c r="I49" s="3">
        <f t="shared" si="1"/>
        <v>0</v>
      </c>
      <c r="J49" s="8">
        <f t="shared" si="2"/>
        <v>150</v>
      </c>
      <c r="K49">
        <f>VLOOKUP(B49,Countries!$AB$1:$AC$6,2)*15</f>
        <v>15</v>
      </c>
      <c r="L49" s="16">
        <f>VLOOKUP(C49,Countries!$H$1:$K$43,4)*80</f>
        <v>320</v>
      </c>
      <c r="M49" s="16">
        <f t="shared" si="3"/>
        <v>485</v>
      </c>
      <c r="N49" s="17">
        <f t="shared" si="4"/>
        <v>-1.8977448195665568E-2</v>
      </c>
      <c r="O49" s="17">
        <f t="shared" si="5"/>
        <v>0</v>
      </c>
      <c r="P49" s="17">
        <f t="shared" si="6"/>
        <v>0</v>
      </c>
    </row>
    <row r="50" spans="1:16" x14ac:dyDescent="0.35">
      <c r="A50" t="str">
        <f>VLOOKUP(C50,Countries!$H$1:$J$43,3)</f>
        <v>2-Northern Europe</v>
      </c>
      <c r="B50" t="s">
        <v>15</v>
      </c>
      <c r="C50" t="s">
        <v>41</v>
      </c>
      <c r="D50" s="3">
        <v>9.0083306327087644</v>
      </c>
      <c r="E50" s="3">
        <v>9.0083306327087644</v>
      </c>
      <c r="F50" s="3">
        <v>9.0083306327087644</v>
      </c>
      <c r="G50">
        <v>2080</v>
      </c>
      <c r="H50" s="3">
        <f t="shared" si="0"/>
        <v>0</v>
      </c>
      <c r="I50" s="3">
        <f t="shared" si="1"/>
        <v>0</v>
      </c>
      <c r="J50" s="8">
        <f t="shared" si="2"/>
        <v>150</v>
      </c>
      <c r="K50">
        <f>VLOOKUP(B50,Countries!$AB$1:$AC$6,2)*15</f>
        <v>15</v>
      </c>
      <c r="L50" s="16">
        <f>VLOOKUP(C50,Countries!$H$1:$K$43,4)*80</f>
        <v>320</v>
      </c>
      <c r="M50" s="16">
        <f t="shared" si="3"/>
        <v>485</v>
      </c>
      <c r="N50" s="17">
        <f t="shared" si="4"/>
        <v>9.0083306327087651E-2</v>
      </c>
      <c r="O50" s="17">
        <f t="shared" si="5"/>
        <v>0</v>
      </c>
      <c r="P50" s="17">
        <f t="shared" si="6"/>
        <v>0</v>
      </c>
    </row>
    <row r="51" spans="1:16" x14ac:dyDescent="0.35">
      <c r="A51" t="str">
        <f>VLOOKUP(C51,Countries!$H$1:$J$43,3)</f>
        <v>2-Northern Europe</v>
      </c>
      <c r="B51" t="s">
        <v>15</v>
      </c>
      <c r="C51" t="s">
        <v>41</v>
      </c>
      <c r="D51" s="3">
        <v>28.977066931010238</v>
      </c>
      <c r="E51" s="3">
        <v>28.977066931010238</v>
      </c>
      <c r="F51" s="3">
        <v>28.977066931010238</v>
      </c>
      <c r="G51">
        <v>2080</v>
      </c>
      <c r="H51" s="3">
        <f t="shared" si="0"/>
        <v>0</v>
      </c>
      <c r="I51" s="3">
        <f t="shared" si="1"/>
        <v>0</v>
      </c>
      <c r="J51" s="8">
        <f t="shared" si="2"/>
        <v>150</v>
      </c>
      <c r="K51">
        <f>VLOOKUP(B51,Countries!$AB$1:$AC$6,2)*15</f>
        <v>15</v>
      </c>
      <c r="L51" s="16">
        <f>VLOOKUP(C51,Countries!$H$1:$K$43,4)*80</f>
        <v>320</v>
      </c>
      <c r="M51" s="16">
        <f t="shared" si="3"/>
        <v>485</v>
      </c>
      <c r="N51" s="17">
        <f t="shared" si="4"/>
        <v>0.28977066931010237</v>
      </c>
      <c r="O51" s="17">
        <f t="shared" si="5"/>
        <v>0</v>
      </c>
      <c r="P51" s="17">
        <f t="shared" si="6"/>
        <v>0</v>
      </c>
    </row>
    <row r="52" spans="1:16" x14ac:dyDescent="0.35">
      <c r="A52" t="str">
        <f>VLOOKUP(C52,Countries!$H$1:$J$43,3)</f>
        <v>2-Northern Europe</v>
      </c>
      <c r="B52" t="s">
        <v>15</v>
      </c>
      <c r="C52" t="s">
        <v>41</v>
      </c>
      <c r="D52" s="3">
        <v>-20.689655172413808</v>
      </c>
      <c r="E52" s="3">
        <v>13.417696878257399</v>
      </c>
      <c r="F52" s="3">
        <v>30.17241379310342</v>
      </c>
      <c r="G52">
        <v>2050</v>
      </c>
      <c r="H52" s="3">
        <f t="shared" si="0"/>
        <v>34.10735205067121</v>
      </c>
      <c r="I52" s="3">
        <f t="shared" si="1"/>
        <v>16.754716914846021</v>
      </c>
      <c r="J52" s="8">
        <f t="shared" si="2"/>
        <v>150</v>
      </c>
      <c r="K52">
        <f>VLOOKUP(B52,Countries!$AB$1:$AC$6,2)*15</f>
        <v>15</v>
      </c>
      <c r="L52" s="16">
        <f>VLOOKUP(C52,Countries!$H$1:$K$43,4)*80</f>
        <v>320</v>
      </c>
      <c r="M52" s="16">
        <f t="shared" si="3"/>
        <v>485</v>
      </c>
      <c r="N52" s="17">
        <f t="shared" si="4"/>
        <v>0.13417696878257399</v>
      </c>
      <c r="O52" s="17">
        <f t="shared" si="5"/>
        <v>0.34107352050671208</v>
      </c>
      <c r="P52" s="17">
        <f t="shared" si="6"/>
        <v>0.16754716914846021</v>
      </c>
    </row>
    <row r="53" spans="1:16" x14ac:dyDescent="0.35">
      <c r="A53" t="str">
        <f>VLOOKUP(C53,Countries!$H$1:$J$43,3)</f>
        <v>3-Central Europe</v>
      </c>
      <c r="B53" t="s">
        <v>15</v>
      </c>
      <c r="C53" t="s">
        <v>11</v>
      </c>
      <c r="D53" s="3">
        <v>-10</v>
      </c>
      <c r="E53" s="3">
        <v>5.36</v>
      </c>
      <c r="F53" s="3">
        <v>13</v>
      </c>
      <c r="G53">
        <v>2020</v>
      </c>
      <c r="H53" s="3">
        <f t="shared" si="0"/>
        <v>15.36</v>
      </c>
      <c r="I53" s="3">
        <f t="shared" si="1"/>
        <v>7.64</v>
      </c>
      <c r="J53" s="8">
        <f t="shared" si="2"/>
        <v>250</v>
      </c>
      <c r="K53">
        <f>VLOOKUP(B53,Countries!$AB$1:$AC$6,2)*15</f>
        <v>15</v>
      </c>
      <c r="L53" s="16">
        <f>VLOOKUP(C53,Countries!$H$1:$K$43,4)*80</f>
        <v>960</v>
      </c>
      <c r="M53" s="16">
        <f t="shared" si="3"/>
        <v>1225</v>
      </c>
      <c r="N53" s="17">
        <f t="shared" si="4"/>
        <v>5.3600000000000002E-2</v>
      </c>
      <c r="O53" s="17">
        <f t="shared" si="5"/>
        <v>0.15359999999999999</v>
      </c>
      <c r="P53" s="17">
        <f t="shared" si="6"/>
        <v>0</v>
      </c>
    </row>
    <row r="54" spans="1:16" x14ac:dyDescent="0.35">
      <c r="A54" t="str">
        <f>VLOOKUP(C54,Countries!$H$1:$J$43,3)</f>
        <v>3-Central Europe</v>
      </c>
      <c r="B54" t="s">
        <v>15</v>
      </c>
      <c r="C54" t="s">
        <v>11</v>
      </c>
      <c r="D54" s="3">
        <v>3</v>
      </c>
      <c r="E54" s="3">
        <v>11.63</v>
      </c>
      <c r="F54" s="3">
        <v>23</v>
      </c>
      <c r="G54">
        <v>2050</v>
      </c>
      <c r="H54" s="3">
        <f t="shared" si="0"/>
        <v>8.6300000000000008</v>
      </c>
      <c r="I54" s="3">
        <f t="shared" si="1"/>
        <v>11.37</v>
      </c>
      <c r="J54" s="8">
        <f t="shared" si="2"/>
        <v>250</v>
      </c>
      <c r="K54">
        <f>VLOOKUP(B54,Countries!$AB$1:$AC$6,2)*15</f>
        <v>15</v>
      </c>
      <c r="L54" s="16">
        <f>VLOOKUP(C54,Countries!$H$1:$K$43,4)*80</f>
        <v>960</v>
      </c>
      <c r="M54" s="16">
        <f t="shared" si="3"/>
        <v>1225</v>
      </c>
      <c r="N54" s="17">
        <f t="shared" si="4"/>
        <v>0.11630000000000001</v>
      </c>
      <c r="O54" s="17">
        <f t="shared" si="5"/>
        <v>0</v>
      </c>
      <c r="P54" s="17">
        <f t="shared" si="6"/>
        <v>0.1137</v>
      </c>
    </row>
    <row r="55" spans="1:16" x14ac:dyDescent="0.35">
      <c r="A55" t="str">
        <f>VLOOKUP(C55,Countries!$H$1:$J$43,3)</f>
        <v>3-Central Europe</v>
      </c>
      <c r="B55" t="s">
        <v>15</v>
      </c>
      <c r="C55" t="s">
        <v>11</v>
      </c>
      <c r="D55" s="3">
        <v>-13</v>
      </c>
      <c r="E55" s="3">
        <v>12.43</v>
      </c>
      <c r="F55" s="3">
        <v>28</v>
      </c>
      <c r="G55">
        <v>2080</v>
      </c>
      <c r="H55" s="3">
        <f t="shared" si="0"/>
        <v>25.43</v>
      </c>
      <c r="I55" s="3">
        <f t="shared" si="1"/>
        <v>15.57</v>
      </c>
      <c r="J55" s="8">
        <f t="shared" si="2"/>
        <v>250</v>
      </c>
      <c r="K55">
        <f>VLOOKUP(B55,Countries!$AB$1:$AC$6,2)*15</f>
        <v>15</v>
      </c>
      <c r="L55" s="16">
        <f>VLOOKUP(C55,Countries!$H$1:$K$43,4)*80</f>
        <v>960</v>
      </c>
      <c r="M55" s="16">
        <f t="shared" si="3"/>
        <v>1225</v>
      </c>
      <c r="N55" s="17">
        <f t="shared" si="4"/>
        <v>0.12429999999999999</v>
      </c>
      <c r="O55" s="17">
        <f t="shared" si="5"/>
        <v>0.25429999999999997</v>
      </c>
      <c r="P55" s="17">
        <f t="shared" si="6"/>
        <v>0.15570000000000001</v>
      </c>
    </row>
    <row r="56" spans="1:16" x14ac:dyDescent="0.35">
      <c r="A56" t="str">
        <f>VLOOKUP(C56,Countries!$H$1:$J$43,3)</f>
        <v>3-Central Europe</v>
      </c>
      <c r="B56" t="s">
        <v>15</v>
      </c>
      <c r="C56" t="s">
        <v>11</v>
      </c>
      <c r="D56" s="3">
        <v>-5</v>
      </c>
      <c r="E56" s="3">
        <v>-3.5</v>
      </c>
      <c r="F56" s="3">
        <v>-2</v>
      </c>
      <c r="G56">
        <v>2020</v>
      </c>
      <c r="H56" s="3">
        <f t="shared" si="0"/>
        <v>1.5</v>
      </c>
      <c r="I56" s="3">
        <f t="shared" si="1"/>
        <v>1.5</v>
      </c>
      <c r="J56" s="8">
        <f t="shared" si="2"/>
        <v>250</v>
      </c>
      <c r="K56">
        <f>VLOOKUP(B56,Countries!$AB$1:$AC$6,2)*15</f>
        <v>15</v>
      </c>
      <c r="L56" s="16">
        <f>VLOOKUP(C56,Countries!$H$1:$K$43,4)*80</f>
        <v>960</v>
      </c>
      <c r="M56" s="16">
        <f t="shared" si="3"/>
        <v>1225</v>
      </c>
      <c r="N56" s="17">
        <f t="shared" si="4"/>
        <v>-3.5000000000000003E-2</v>
      </c>
      <c r="O56" s="17">
        <f t="shared" si="5"/>
        <v>0</v>
      </c>
      <c r="P56" s="17">
        <f t="shared" si="6"/>
        <v>0</v>
      </c>
    </row>
    <row r="57" spans="1:16" x14ac:dyDescent="0.35">
      <c r="A57" t="str">
        <f>VLOOKUP(C57,Countries!$H$1:$J$43,3)</f>
        <v>3-Central Europe</v>
      </c>
      <c r="B57" t="s">
        <v>15</v>
      </c>
      <c r="C57" t="s">
        <v>11</v>
      </c>
      <c r="D57" s="3">
        <v>-10</v>
      </c>
      <c r="E57" s="3">
        <v>-6</v>
      </c>
      <c r="F57" s="3">
        <v>-5</v>
      </c>
      <c r="G57">
        <v>2020</v>
      </c>
      <c r="H57" s="3">
        <f t="shared" si="0"/>
        <v>4</v>
      </c>
      <c r="I57" s="3">
        <f t="shared" si="1"/>
        <v>1</v>
      </c>
      <c r="J57" s="8">
        <f t="shared" si="2"/>
        <v>250</v>
      </c>
      <c r="K57">
        <f>VLOOKUP(B57,Countries!$AB$1:$AC$6,2)*15</f>
        <v>15</v>
      </c>
      <c r="L57" s="16">
        <f>VLOOKUP(C57,Countries!$H$1:$K$43,4)*80</f>
        <v>960</v>
      </c>
      <c r="M57" s="16">
        <f t="shared" si="3"/>
        <v>1225</v>
      </c>
      <c r="N57" s="17">
        <f t="shared" si="4"/>
        <v>-0.06</v>
      </c>
      <c r="O57" s="17">
        <f t="shared" si="5"/>
        <v>0</v>
      </c>
      <c r="P57" s="17">
        <f t="shared" si="6"/>
        <v>0</v>
      </c>
    </row>
    <row r="58" spans="1:16" x14ac:dyDescent="0.35">
      <c r="A58" t="str">
        <f>VLOOKUP(C58,Countries!$H$1:$J$43,3)</f>
        <v>3-Central Europe</v>
      </c>
      <c r="B58" t="s">
        <v>15</v>
      </c>
      <c r="C58" t="s">
        <v>11</v>
      </c>
      <c r="D58" s="3">
        <v>-12</v>
      </c>
      <c r="E58" s="3">
        <v>-10.833333333333334</v>
      </c>
      <c r="F58" s="3">
        <v>-10</v>
      </c>
      <c r="G58">
        <v>2050</v>
      </c>
      <c r="H58" s="3">
        <f t="shared" si="0"/>
        <v>1.1666666666666661</v>
      </c>
      <c r="I58" s="3">
        <f t="shared" si="1"/>
        <v>0.83333333333333393</v>
      </c>
      <c r="J58" s="8">
        <f t="shared" si="2"/>
        <v>250</v>
      </c>
      <c r="K58">
        <f>VLOOKUP(B58,Countries!$AB$1:$AC$6,2)*15</f>
        <v>15</v>
      </c>
      <c r="L58" s="16">
        <f>VLOOKUP(C58,Countries!$H$1:$K$43,4)*80</f>
        <v>960</v>
      </c>
      <c r="M58" s="16">
        <f t="shared" si="3"/>
        <v>1225</v>
      </c>
      <c r="N58" s="17">
        <f t="shared" si="4"/>
        <v>-0.10833333333333334</v>
      </c>
      <c r="O58" s="17">
        <f t="shared" si="5"/>
        <v>0</v>
      </c>
      <c r="P58" s="17">
        <f t="shared" si="6"/>
        <v>0</v>
      </c>
    </row>
    <row r="59" spans="1:16" x14ac:dyDescent="0.35">
      <c r="A59" t="str">
        <f>VLOOKUP(C59,Countries!$H$1:$J$43,3)</f>
        <v>3-Central Europe</v>
      </c>
      <c r="B59" t="s">
        <v>15</v>
      </c>
      <c r="C59" t="s">
        <v>11</v>
      </c>
      <c r="D59" s="3">
        <v>-14</v>
      </c>
      <c r="E59" s="3">
        <v>-11.166666666666666</v>
      </c>
      <c r="F59" s="3">
        <v>-10</v>
      </c>
      <c r="G59">
        <v>2050</v>
      </c>
      <c r="H59" s="3">
        <f t="shared" si="0"/>
        <v>2.8333333333333339</v>
      </c>
      <c r="I59" s="3">
        <f t="shared" si="1"/>
        <v>1.1666666666666661</v>
      </c>
      <c r="J59" s="8">
        <f t="shared" si="2"/>
        <v>250</v>
      </c>
      <c r="K59">
        <f>VLOOKUP(B59,Countries!$AB$1:$AC$6,2)*15</f>
        <v>15</v>
      </c>
      <c r="L59" s="16">
        <f>VLOOKUP(C59,Countries!$H$1:$K$43,4)*80</f>
        <v>960</v>
      </c>
      <c r="M59" s="16">
        <f t="shared" si="3"/>
        <v>1225</v>
      </c>
      <c r="N59" s="17">
        <f t="shared" si="4"/>
        <v>-0.11166666666666666</v>
      </c>
      <c r="O59" s="17">
        <f t="shared" si="5"/>
        <v>0</v>
      </c>
      <c r="P59" s="17">
        <f t="shared" si="6"/>
        <v>0</v>
      </c>
    </row>
    <row r="60" spans="1:16" x14ac:dyDescent="0.35">
      <c r="A60" t="str">
        <f>VLOOKUP(C60,Countries!$H$1:$J$43,3)</f>
        <v>3-Central Europe</v>
      </c>
      <c r="B60" t="s">
        <v>15</v>
      </c>
      <c r="C60" t="s">
        <v>11</v>
      </c>
      <c r="D60" s="3">
        <v>-19</v>
      </c>
      <c r="E60" s="3">
        <v>-14.666666666666666</v>
      </c>
      <c r="F60" s="3">
        <v>-13</v>
      </c>
      <c r="G60">
        <v>2080</v>
      </c>
      <c r="H60" s="3">
        <f t="shared" si="0"/>
        <v>4.3333333333333339</v>
      </c>
      <c r="I60" s="3">
        <f t="shared" si="1"/>
        <v>1.6666666666666661</v>
      </c>
      <c r="J60" s="8">
        <f t="shared" si="2"/>
        <v>250</v>
      </c>
      <c r="K60">
        <f>VLOOKUP(B60,Countries!$AB$1:$AC$6,2)*15</f>
        <v>15</v>
      </c>
      <c r="L60" s="16">
        <f>VLOOKUP(C60,Countries!$H$1:$K$43,4)*80</f>
        <v>960</v>
      </c>
      <c r="M60" s="16">
        <f t="shared" si="3"/>
        <v>1225</v>
      </c>
      <c r="N60" s="17">
        <f t="shared" si="4"/>
        <v>-0.14666666666666667</v>
      </c>
      <c r="O60" s="17">
        <f t="shared" si="5"/>
        <v>0</v>
      </c>
      <c r="P60" s="17">
        <f t="shared" si="6"/>
        <v>0</v>
      </c>
    </row>
    <row r="61" spans="1:16" x14ac:dyDescent="0.35">
      <c r="A61" t="str">
        <f>VLOOKUP(C61,Countries!$H$1:$J$43,3)</f>
        <v>3-Central Europe</v>
      </c>
      <c r="B61" t="s">
        <v>15</v>
      </c>
      <c r="C61" t="s">
        <v>11</v>
      </c>
      <c r="D61" s="3">
        <v>-32</v>
      </c>
      <c r="E61" s="3">
        <v>-19</v>
      </c>
      <c r="F61" s="3">
        <v>-16</v>
      </c>
      <c r="G61">
        <v>2080</v>
      </c>
      <c r="H61" s="3">
        <f t="shared" si="0"/>
        <v>13</v>
      </c>
      <c r="I61" s="3">
        <f t="shared" si="1"/>
        <v>3</v>
      </c>
      <c r="J61" s="8">
        <f t="shared" si="2"/>
        <v>250</v>
      </c>
      <c r="K61">
        <f>VLOOKUP(B61,Countries!$AB$1:$AC$6,2)*15</f>
        <v>15</v>
      </c>
      <c r="L61" s="16">
        <f>VLOOKUP(C61,Countries!$H$1:$K$43,4)*80</f>
        <v>960</v>
      </c>
      <c r="M61" s="16">
        <f t="shared" si="3"/>
        <v>1225</v>
      </c>
      <c r="N61" s="17">
        <f t="shared" si="4"/>
        <v>-0.19</v>
      </c>
      <c r="O61" s="17">
        <f t="shared" si="5"/>
        <v>0.13</v>
      </c>
      <c r="P61" s="17">
        <f t="shared" si="6"/>
        <v>0</v>
      </c>
    </row>
    <row r="62" spans="1:16" x14ac:dyDescent="0.35">
      <c r="A62" t="str">
        <f>VLOOKUP(C62,Countries!$H$1:$J$43,3)</f>
        <v>3-Central Europe</v>
      </c>
      <c r="B62" t="s">
        <v>15</v>
      </c>
      <c r="C62" t="s">
        <v>11</v>
      </c>
      <c r="D62" s="3">
        <v>6</v>
      </c>
      <c r="E62" s="3">
        <v>7.5</v>
      </c>
      <c r="F62" s="3">
        <v>9</v>
      </c>
      <c r="G62">
        <v>2020</v>
      </c>
      <c r="H62" s="3">
        <f t="shared" si="0"/>
        <v>1.5</v>
      </c>
      <c r="I62" s="3">
        <f t="shared" si="1"/>
        <v>1.5</v>
      </c>
      <c r="J62" s="8">
        <f t="shared" si="2"/>
        <v>250</v>
      </c>
      <c r="K62">
        <f>VLOOKUP(B62,Countries!$AB$1:$AC$6,2)*15</f>
        <v>15</v>
      </c>
      <c r="L62" s="16">
        <f>VLOOKUP(C62,Countries!$H$1:$K$43,4)*80</f>
        <v>960</v>
      </c>
      <c r="M62" s="16">
        <f t="shared" si="3"/>
        <v>1225</v>
      </c>
      <c r="N62" s="17">
        <f t="shared" si="4"/>
        <v>7.4999999999999997E-2</v>
      </c>
      <c r="O62" s="17">
        <f t="shared" si="5"/>
        <v>0</v>
      </c>
      <c r="P62" s="17">
        <f t="shared" si="6"/>
        <v>0</v>
      </c>
    </row>
    <row r="63" spans="1:16" x14ac:dyDescent="0.35">
      <c r="A63" t="str">
        <f>VLOOKUP(C63,Countries!$H$1:$J$43,3)</f>
        <v>3-Central Europe</v>
      </c>
      <c r="B63" t="s">
        <v>15</v>
      </c>
      <c r="C63" t="s">
        <v>11</v>
      </c>
      <c r="D63" s="3">
        <v>9</v>
      </c>
      <c r="E63" s="3">
        <v>13</v>
      </c>
      <c r="F63" s="3">
        <v>14</v>
      </c>
      <c r="G63">
        <v>2020</v>
      </c>
      <c r="H63" s="3">
        <f t="shared" si="0"/>
        <v>4</v>
      </c>
      <c r="I63" s="3">
        <f t="shared" si="1"/>
        <v>1</v>
      </c>
      <c r="J63" s="8">
        <f t="shared" si="2"/>
        <v>250</v>
      </c>
      <c r="K63">
        <f>VLOOKUP(B63,Countries!$AB$1:$AC$6,2)*15</f>
        <v>15</v>
      </c>
      <c r="L63" s="16">
        <f>VLOOKUP(C63,Countries!$H$1:$K$43,4)*80</f>
        <v>960</v>
      </c>
      <c r="M63" s="16">
        <f t="shared" si="3"/>
        <v>1225</v>
      </c>
      <c r="N63" s="17">
        <f t="shared" si="4"/>
        <v>0.13</v>
      </c>
      <c r="O63" s="17">
        <f t="shared" si="5"/>
        <v>0</v>
      </c>
      <c r="P63" s="17">
        <f t="shared" si="6"/>
        <v>0</v>
      </c>
    </row>
    <row r="64" spans="1:16" x14ac:dyDescent="0.35">
      <c r="A64" t="str">
        <f>VLOOKUP(C64,Countries!$H$1:$J$43,3)</f>
        <v>3-Central Europe</v>
      </c>
      <c r="B64" t="s">
        <v>15</v>
      </c>
      <c r="C64" t="s">
        <v>11</v>
      </c>
      <c r="D64" s="3">
        <v>9</v>
      </c>
      <c r="E64" s="3">
        <v>10.666666666666666</v>
      </c>
      <c r="F64" s="3">
        <v>12</v>
      </c>
      <c r="G64">
        <v>2050</v>
      </c>
      <c r="H64" s="3">
        <f t="shared" si="0"/>
        <v>1.6666666666666661</v>
      </c>
      <c r="I64" s="3">
        <f t="shared" si="1"/>
        <v>1.3333333333333339</v>
      </c>
      <c r="J64" s="8">
        <f t="shared" si="2"/>
        <v>250</v>
      </c>
      <c r="K64">
        <f>VLOOKUP(B64,Countries!$AB$1:$AC$6,2)*15</f>
        <v>15</v>
      </c>
      <c r="L64" s="16">
        <f>VLOOKUP(C64,Countries!$H$1:$K$43,4)*80</f>
        <v>960</v>
      </c>
      <c r="M64" s="16">
        <f t="shared" si="3"/>
        <v>1225</v>
      </c>
      <c r="N64" s="17">
        <f t="shared" si="4"/>
        <v>0.10666666666666666</v>
      </c>
      <c r="O64" s="17">
        <f t="shared" si="5"/>
        <v>0</v>
      </c>
      <c r="P64" s="17">
        <f t="shared" si="6"/>
        <v>0</v>
      </c>
    </row>
    <row r="65" spans="1:16" x14ac:dyDescent="0.35">
      <c r="A65" t="str">
        <f>VLOOKUP(C65,Countries!$H$1:$J$43,3)</f>
        <v>3-Central Europe</v>
      </c>
      <c r="B65" t="s">
        <v>15</v>
      </c>
      <c r="C65" t="s">
        <v>11</v>
      </c>
      <c r="D65" s="3">
        <v>20</v>
      </c>
      <c r="E65" s="3">
        <v>21.333333333333332</v>
      </c>
      <c r="F65" s="3">
        <v>23</v>
      </c>
      <c r="G65">
        <v>2050</v>
      </c>
      <c r="H65" s="3">
        <f t="shared" si="0"/>
        <v>1.3333333333333321</v>
      </c>
      <c r="I65" s="3">
        <f t="shared" si="1"/>
        <v>1.6666666666666679</v>
      </c>
      <c r="J65" s="8">
        <f t="shared" si="2"/>
        <v>250</v>
      </c>
      <c r="K65">
        <f>VLOOKUP(B65,Countries!$AB$1:$AC$6,2)*15</f>
        <v>15</v>
      </c>
      <c r="L65" s="16">
        <f>VLOOKUP(C65,Countries!$H$1:$K$43,4)*80</f>
        <v>960</v>
      </c>
      <c r="M65" s="16">
        <f t="shared" si="3"/>
        <v>1225</v>
      </c>
      <c r="N65" s="17">
        <f t="shared" si="4"/>
        <v>0.21333333333333332</v>
      </c>
      <c r="O65" s="17">
        <f t="shared" si="5"/>
        <v>0</v>
      </c>
      <c r="P65" s="17">
        <f t="shared" si="6"/>
        <v>0</v>
      </c>
    </row>
    <row r="66" spans="1:16" x14ac:dyDescent="0.35">
      <c r="A66" t="str">
        <f>VLOOKUP(C66,Countries!$H$1:$J$43,3)</f>
        <v>3-Central Europe</v>
      </c>
      <c r="B66" t="s">
        <v>15</v>
      </c>
      <c r="C66" t="s">
        <v>11</v>
      </c>
      <c r="D66" s="3">
        <v>15</v>
      </c>
      <c r="E66" s="3">
        <v>16.333333333333332</v>
      </c>
      <c r="F66" s="3">
        <v>18</v>
      </c>
      <c r="G66">
        <v>2080</v>
      </c>
      <c r="H66" s="3">
        <f t="shared" si="0"/>
        <v>1.3333333333333321</v>
      </c>
      <c r="I66" s="3">
        <f t="shared" si="1"/>
        <v>1.6666666666666679</v>
      </c>
      <c r="J66" s="8">
        <f t="shared" si="2"/>
        <v>250</v>
      </c>
      <c r="K66">
        <f>VLOOKUP(B66,Countries!$AB$1:$AC$6,2)*15</f>
        <v>15</v>
      </c>
      <c r="L66" s="16">
        <f>VLOOKUP(C66,Countries!$H$1:$K$43,4)*80</f>
        <v>960</v>
      </c>
      <c r="M66" s="16">
        <f t="shared" si="3"/>
        <v>1225</v>
      </c>
      <c r="N66" s="17">
        <f t="shared" si="4"/>
        <v>0.16333333333333333</v>
      </c>
      <c r="O66" s="17">
        <f t="shared" si="5"/>
        <v>0</v>
      </c>
      <c r="P66" s="17">
        <f t="shared" si="6"/>
        <v>0</v>
      </c>
    </row>
    <row r="67" spans="1:16" x14ac:dyDescent="0.35">
      <c r="A67" t="str">
        <f>VLOOKUP(C67,Countries!$H$1:$J$43,3)</f>
        <v>3-Central Europe</v>
      </c>
      <c r="B67" t="s">
        <v>15</v>
      </c>
      <c r="C67" t="s">
        <v>11</v>
      </c>
      <c r="D67" s="3">
        <v>22</v>
      </c>
      <c r="E67" s="3">
        <v>29</v>
      </c>
      <c r="F67" s="3">
        <v>33</v>
      </c>
      <c r="G67">
        <v>2080</v>
      </c>
      <c r="H67" s="3">
        <f t="shared" ref="H67:H130" si="7">E67-D67</f>
        <v>7</v>
      </c>
      <c r="I67" s="3">
        <f t="shared" ref="I67:I130" si="8">F67-E67</f>
        <v>4</v>
      </c>
      <c r="J67" s="8">
        <f t="shared" ref="J67:J130" si="9">VALUE(CONCATENATE(MID(A67,1,1),"00"))-50</f>
        <v>250</v>
      </c>
      <c r="K67">
        <f>VLOOKUP(B67,Countries!$AB$1:$AC$6,2)*15</f>
        <v>15</v>
      </c>
      <c r="L67" s="16">
        <f>VLOOKUP(C67,Countries!$H$1:$K$43,4)*80</f>
        <v>960</v>
      </c>
      <c r="M67" s="16">
        <f t="shared" si="3"/>
        <v>1225</v>
      </c>
      <c r="N67" s="17">
        <f t="shared" si="4"/>
        <v>0.28999999999999998</v>
      </c>
      <c r="O67" s="17">
        <f t="shared" si="5"/>
        <v>0</v>
      </c>
      <c r="P67" s="17">
        <f t="shared" si="6"/>
        <v>0</v>
      </c>
    </row>
    <row r="68" spans="1:16" x14ac:dyDescent="0.35">
      <c r="A68" t="str">
        <f>VLOOKUP(C68,Countries!$H$1:$J$43,3)</f>
        <v>3-Central Europe</v>
      </c>
      <c r="B68" t="s">
        <v>15</v>
      </c>
      <c r="C68" t="s">
        <v>37</v>
      </c>
      <c r="D68" s="3">
        <v>0</v>
      </c>
      <c r="E68" s="3">
        <v>2.6</v>
      </c>
      <c r="F68" s="3">
        <v>4.2</v>
      </c>
      <c r="G68">
        <v>2040</v>
      </c>
      <c r="H68" s="3">
        <f t="shared" si="7"/>
        <v>2.6</v>
      </c>
      <c r="I68" s="3">
        <f t="shared" si="8"/>
        <v>1.6</v>
      </c>
      <c r="J68" s="8">
        <f t="shared" si="9"/>
        <v>250</v>
      </c>
      <c r="K68">
        <f>VLOOKUP(B68,Countries!$AB$1:$AC$6,2)*15</f>
        <v>15</v>
      </c>
      <c r="L68" s="16">
        <f>VLOOKUP(C68,Countries!$H$1:$K$43,4)*80</f>
        <v>1520</v>
      </c>
      <c r="M68" s="16">
        <f t="shared" ref="M68:M131" si="10">L68+K68+J68</f>
        <v>1785</v>
      </c>
      <c r="N68" s="17">
        <f t="shared" ref="N68:N131" si="11">E68/100</f>
        <v>2.6000000000000002E-2</v>
      </c>
      <c r="O68" s="17">
        <f t="shared" ref="O68:O131" si="12">IF(H68&lt;10,0,H68/100)</f>
        <v>0</v>
      </c>
      <c r="P68" s="17">
        <f t="shared" ref="P68:P131" si="13">IF(I68&lt;10,0,I68/100)</f>
        <v>0</v>
      </c>
    </row>
    <row r="69" spans="1:16" x14ac:dyDescent="0.35">
      <c r="A69" t="str">
        <f>VLOOKUP(C69,Countries!$H$1:$J$43,3)</f>
        <v>3-Central Europe</v>
      </c>
      <c r="B69" t="s">
        <v>15</v>
      </c>
      <c r="C69" t="s">
        <v>37</v>
      </c>
      <c r="D69" s="3">
        <v>-7.4</v>
      </c>
      <c r="E69" s="3">
        <v>0.5</v>
      </c>
      <c r="F69" s="3">
        <v>3.2</v>
      </c>
      <c r="G69">
        <v>2070</v>
      </c>
      <c r="H69" s="3">
        <f t="shared" si="7"/>
        <v>7.9</v>
      </c>
      <c r="I69" s="3">
        <f t="shared" si="8"/>
        <v>2.7</v>
      </c>
      <c r="J69" s="8">
        <f t="shared" si="9"/>
        <v>250</v>
      </c>
      <c r="K69">
        <f>VLOOKUP(B69,Countries!$AB$1:$AC$6,2)*15</f>
        <v>15</v>
      </c>
      <c r="L69" s="16">
        <f>VLOOKUP(C69,Countries!$H$1:$K$43,4)*80</f>
        <v>1520</v>
      </c>
      <c r="M69" s="16">
        <f t="shared" si="10"/>
        <v>1785</v>
      </c>
      <c r="N69" s="17">
        <f t="shared" si="11"/>
        <v>5.0000000000000001E-3</v>
      </c>
      <c r="O69" s="17">
        <f t="shared" si="12"/>
        <v>0</v>
      </c>
      <c r="P69" s="17">
        <f t="shared" si="13"/>
        <v>0</v>
      </c>
    </row>
    <row r="70" spans="1:16" x14ac:dyDescent="0.35">
      <c r="A70" t="str">
        <f>VLOOKUP(C70,Countries!$H$1:$J$43,3)</f>
        <v>3-Central Europe</v>
      </c>
      <c r="B70" t="s">
        <v>15</v>
      </c>
      <c r="C70" t="s">
        <v>57</v>
      </c>
      <c r="D70" s="3">
        <v>-33.33333333333335</v>
      </c>
      <c r="E70" s="3">
        <v>7.0905587668593641</v>
      </c>
      <c r="F70" s="3">
        <v>32.947976878612714</v>
      </c>
      <c r="G70">
        <v>2050</v>
      </c>
      <c r="H70" s="3">
        <f t="shared" si="7"/>
        <v>40.423892100192717</v>
      </c>
      <c r="I70" s="3">
        <f t="shared" si="8"/>
        <v>25.857418111753351</v>
      </c>
      <c r="J70" s="8">
        <f t="shared" si="9"/>
        <v>250</v>
      </c>
      <c r="K70">
        <f>VLOOKUP(B70,Countries!$AB$1:$AC$6,2)*15</f>
        <v>15</v>
      </c>
      <c r="L70" s="16">
        <f>VLOOKUP(C70,Countries!$H$1:$K$43,4)*80</f>
        <v>2160</v>
      </c>
      <c r="M70" s="16">
        <f t="shared" si="10"/>
        <v>2425</v>
      </c>
      <c r="N70" s="17">
        <f t="shared" si="11"/>
        <v>7.0905587668593645E-2</v>
      </c>
      <c r="O70" s="17">
        <f t="shared" si="12"/>
        <v>0.40423892100192715</v>
      </c>
      <c r="P70" s="17">
        <f t="shared" si="13"/>
        <v>0.2585741811175335</v>
      </c>
    </row>
    <row r="71" spans="1:16" x14ac:dyDescent="0.35">
      <c r="A71" t="str">
        <f>VLOOKUP(C71,Countries!$H$1:$J$43,3)</f>
        <v>3-Central Europe</v>
      </c>
      <c r="B71" t="s">
        <v>15</v>
      </c>
      <c r="C71" t="s">
        <v>57</v>
      </c>
      <c r="D71" s="3">
        <v>-40.655105973025073</v>
      </c>
      <c r="E71" s="3">
        <v>6.9364161849711143</v>
      </c>
      <c r="F71" s="3">
        <v>37.764932562620515</v>
      </c>
      <c r="G71">
        <v>2100</v>
      </c>
      <c r="H71" s="3">
        <f t="shared" si="7"/>
        <v>47.591522157996188</v>
      </c>
      <c r="I71" s="3">
        <f t="shared" si="8"/>
        <v>30.8285163776494</v>
      </c>
      <c r="J71" s="8">
        <f t="shared" si="9"/>
        <v>250</v>
      </c>
      <c r="K71">
        <f>VLOOKUP(B71,Countries!$AB$1:$AC$6,2)*15</f>
        <v>15</v>
      </c>
      <c r="L71" s="16">
        <f>VLOOKUP(C71,Countries!$H$1:$K$43,4)*80</f>
        <v>2160</v>
      </c>
      <c r="M71" s="16">
        <f t="shared" si="10"/>
        <v>2425</v>
      </c>
      <c r="N71" s="17">
        <f t="shared" si="11"/>
        <v>6.9364161849711142E-2</v>
      </c>
      <c r="O71" s="17">
        <f t="shared" si="12"/>
        <v>0.47591522157996186</v>
      </c>
      <c r="P71" s="17">
        <f t="shared" si="13"/>
        <v>0.30828516377649401</v>
      </c>
    </row>
    <row r="72" spans="1:16" x14ac:dyDescent="0.35">
      <c r="A72" t="str">
        <f>VLOOKUP(C72,Countries!$H$1:$J$43,3)</f>
        <v>1-Europe</v>
      </c>
      <c r="B72" t="s">
        <v>17</v>
      </c>
      <c r="C72" t="s">
        <v>118</v>
      </c>
      <c r="D72" s="3">
        <v>-7.3701842546063574</v>
      </c>
      <c r="E72" s="3">
        <v>8.7660524846454564</v>
      </c>
      <c r="F72" s="3">
        <v>40.871021775544399</v>
      </c>
      <c r="G72">
        <v>2050</v>
      </c>
      <c r="H72" s="3">
        <f t="shared" si="7"/>
        <v>16.136236739251814</v>
      </c>
      <c r="I72" s="3">
        <f t="shared" si="8"/>
        <v>32.104969290898943</v>
      </c>
      <c r="J72" s="8">
        <f t="shared" si="9"/>
        <v>50</v>
      </c>
      <c r="K72">
        <f>VLOOKUP(B72,Countries!$AB$1:$AC$6,2)*15</f>
        <v>30</v>
      </c>
      <c r="L72" s="16">
        <f>VLOOKUP(C72,Countries!$H$1:$K$43,4)*80</f>
        <v>80</v>
      </c>
      <c r="M72" s="16">
        <f t="shared" si="10"/>
        <v>160</v>
      </c>
      <c r="N72" s="17">
        <f t="shared" si="11"/>
        <v>8.7660524846454563E-2</v>
      </c>
      <c r="O72" s="17">
        <f t="shared" si="12"/>
        <v>0.16136236739251814</v>
      </c>
      <c r="P72" s="17">
        <f t="shared" si="13"/>
        <v>0.32104969290898944</v>
      </c>
    </row>
    <row r="73" spans="1:16" x14ac:dyDescent="0.35">
      <c r="A73" t="str">
        <f>VLOOKUP(C73,Countries!$H$1:$J$43,3)</f>
        <v>2-Northern Europe</v>
      </c>
      <c r="B73" t="s">
        <v>17</v>
      </c>
      <c r="C73" t="s">
        <v>38</v>
      </c>
      <c r="D73" s="3">
        <v>17</v>
      </c>
      <c r="E73" s="3">
        <v>18</v>
      </c>
      <c r="F73" s="3">
        <v>19</v>
      </c>
      <c r="G73">
        <v>2030</v>
      </c>
      <c r="H73" s="3">
        <f t="shared" si="7"/>
        <v>1</v>
      </c>
      <c r="I73" s="3">
        <f t="shared" si="8"/>
        <v>1</v>
      </c>
      <c r="J73" s="8">
        <f t="shared" si="9"/>
        <v>150</v>
      </c>
      <c r="K73">
        <f>VLOOKUP(B73,Countries!$AB$1:$AC$6,2)*15</f>
        <v>30</v>
      </c>
      <c r="L73" s="16">
        <f>VLOOKUP(C73,Countries!$H$1:$K$43,4)*80</f>
        <v>160</v>
      </c>
      <c r="M73" s="16">
        <f t="shared" si="10"/>
        <v>340</v>
      </c>
      <c r="N73" s="17">
        <f t="shared" si="11"/>
        <v>0.18</v>
      </c>
      <c r="O73" s="17">
        <f t="shared" si="12"/>
        <v>0</v>
      </c>
      <c r="P73" s="17">
        <f t="shared" si="13"/>
        <v>0</v>
      </c>
    </row>
    <row r="74" spans="1:16" x14ac:dyDescent="0.35">
      <c r="A74" t="str">
        <f>VLOOKUP(C74,Countries!$H$1:$J$43,3)</f>
        <v>2-Northern Europe</v>
      </c>
      <c r="B74" t="s">
        <v>17</v>
      </c>
      <c r="C74" t="s">
        <v>38</v>
      </c>
      <c r="D74" s="3">
        <v>26</v>
      </c>
      <c r="E74" s="3">
        <v>30.5</v>
      </c>
      <c r="F74" s="3">
        <v>35</v>
      </c>
      <c r="G74">
        <v>2050</v>
      </c>
      <c r="H74" s="3">
        <f t="shared" si="7"/>
        <v>4.5</v>
      </c>
      <c r="I74" s="3">
        <f t="shared" si="8"/>
        <v>4.5</v>
      </c>
      <c r="J74" s="8">
        <f t="shared" si="9"/>
        <v>150</v>
      </c>
      <c r="K74">
        <f>VLOOKUP(B74,Countries!$AB$1:$AC$6,2)*15</f>
        <v>30</v>
      </c>
      <c r="L74" s="16">
        <f>VLOOKUP(C74,Countries!$H$1:$K$43,4)*80</f>
        <v>160</v>
      </c>
      <c r="M74" s="16">
        <f t="shared" si="10"/>
        <v>340</v>
      </c>
      <c r="N74" s="17">
        <f t="shared" si="11"/>
        <v>0.30499999999999999</v>
      </c>
      <c r="O74" s="17">
        <f t="shared" si="12"/>
        <v>0</v>
      </c>
      <c r="P74" s="17">
        <f t="shared" si="13"/>
        <v>0</v>
      </c>
    </row>
    <row r="75" spans="1:16" x14ac:dyDescent="0.35">
      <c r="A75" t="str">
        <f>VLOOKUP(C75,Countries!$H$1:$J$43,3)</f>
        <v>2-Northern Europe</v>
      </c>
      <c r="B75" t="s">
        <v>17</v>
      </c>
      <c r="C75" t="s">
        <v>38</v>
      </c>
      <c r="D75" s="3">
        <v>37</v>
      </c>
      <c r="E75" s="3">
        <v>50</v>
      </c>
      <c r="F75" s="3">
        <v>63</v>
      </c>
      <c r="G75">
        <v>2080</v>
      </c>
      <c r="H75" s="3">
        <f t="shared" si="7"/>
        <v>13</v>
      </c>
      <c r="I75" s="3">
        <f t="shared" si="8"/>
        <v>13</v>
      </c>
      <c r="J75" s="8">
        <f t="shared" si="9"/>
        <v>150</v>
      </c>
      <c r="K75">
        <f>VLOOKUP(B75,Countries!$AB$1:$AC$6,2)*15</f>
        <v>30</v>
      </c>
      <c r="L75" s="16">
        <f>VLOOKUP(C75,Countries!$H$1:$K$43,4)*80</f>
        <v>160</v>
      </c>
      <c r="M75" s="16">
        <f t="shared" si="10"/>
        <v>340</v>
      </c>
      <c r="N75" s="17">
        <f t="shared" si="11"/>
        <v>0.5</v>
      </c>
      <c r="O75" s="17">
        <f t="shared" si="12"/>
        <v>0.13</v>
      </c>
      <c r="P75" s="17">
        <f t="shared" si="13"/>
        <v>0.13</v>
      </c>
    </row>
    <row r="76" spans="1:16" x14ac:dyDescent="0.35">
      <c r="A76" t="str">
        <f>VLOOKUP(C76,Countries!$H$1:$J$43,3)</f>
        <v>2-Northern Europe</v>
      </c>
      <c r="B76" t="s">
        <v>17</v>
      </c>
      <c r="C76" t="s">
        <v>39</v>
      </c>
      <c r="D76" s="3">
        <v>0</v>
      </c>
      <c r="E76" s="3">
        <v>6</v>
      </c>
      <c r="F76" s="3">
        <v>12</v>
      </c>
      <c r="G76">
        <v>2080</v>
      </c>
      <c r="H76" s="3">
        <f t="shared" si="7"/>
        <v>6</v>
      </c>
      <c r="I76" s="3">
        <f t="shared" si="8"/>
        <v>6</v>
      </c>
      <c r="J76" s="8">
        <f t="shared" si="9"/>
        <v>150</v>
      </c>
      <c r="K76">
        <f>VLOOKUP(B76,Countries!$AB$1:$AC$6,2)*15</f>
        <v>30</v>
      </c>
      <c r="L76" s="16">
        <f>VLOOKUP(C76,Countries!$H$1:$K$43,4)*80</f>
        <v>240</v>
      </c>
      <c r="M76" s="16">
        <f t="shared" si="10"/>
        <v>420</v>
      </c>
      <c r="N76" s="17">
        <f t="shared" si="11"/>
        <v>0.06</v>
      </c>
      <c r="O76" s="17">
        <f t="shared" si="12"/>
        <v>0</v>
      </c>
      <c r="P76" s="17">
        <f t="shared" si="13"/>
        <v>0</v>
      </c>
    </row>
    <row r="77" spans="1:16" x14ac:dyDescent="0.35">
      <c r="A77" t="str">
        <f>VLOOKUP(C77,Countries!$H$1:$J$43,3)</f>
        <v>2-Northern Europe</v>
      </c>
      <c r="B77" t="s">
        <v>17</v>
      </c>
      <c r="C77" t="s">
        <v>45</v>
      </c>
      <c r="D77" s="3">
        <v>13</v>
      </c>
      <c r="E77" s="3">
        <v>13.5</v>
      </c>
      <c r="F77" s="3">
        <v>14</v>
      </c>
      <c r="G77">
        <v>2030</v>
      </c>
      <c r="H77" s="3">
        <f t="shared" si="7"/>
        <v>0.5</v>
      </c>
      <c r="I77" s="3">
        <f t="shared" si="8"/>
        <v>0.5</v>
      </c>
      <c r="J77" s="8">
        <f t="shared" si="9"/>
        <v>150</v>
      </c>
      <c r="K77">
        <f>VLOOKUP(B77,Countries!$AB$1:$AC$6,2)*15</f>
        <v>30</v>
      </c>
      <c r="L77" s="16">
        <f>VLOOKUP(C77,Countries!$H$1:$K$43,4)*80</f>
        <v>400</v>
      </c>
      <c r="M77" s="16">
        <f t="shared" si="10"/>
        <v>580</v>
      </c>
      <c r="N77" s="17">
        <f t="shared" si="11"/>
        <v>0.13500000000000001</v>
      </c>
      <c r="O77" s="17">
        <f t="shared" si="12"/>
        <v>0</v>
      </c>
      <c r="P77" s="17">
        <f t="shared" si="13"/>
        <v>0</v>
      </c>
    </row>
    <row r="78" spans="1:16" x14ac:dyDescent="0.35">
      <c r="A78" t="str">
        <f>VLOOKUP(C78,Countries!$H$1:$J$43,3)</f>
        <v>2-Northern Europe</v>
      </c>
      <c r="B78" t="s">
        <v>17</v>
      </c>
      <c r="C78" t="s">
        <v>45</v>
      </c>
      <c r="D78" s="3">
        <v>23</v>
      </c>
      <c r="E78" s="3">
        <v>26</v>
      </c>
      <c r="F78" s="3">
        <v>29</v>
      </c>
      <c r="G78">
        <v>2050</v>
      </c>
      <c r="H78" s="3">
        <f t="shared" si="7"/>
        <v>3</v>
      </c>
      <c r="I78" s="3">
        <f t="shared" si="8"/>
        <v>3</v>
      </c>
      <c r="J78" s="8">
        <f t="shared" si="9"/>
        <v>150</v>
      </c>
      <c r="K78">
        <f>VLOOKUP(B78,Countries!$AB$1:$AC$6,2)*15</f>
        <v>30</v>
      </c>
      <c r="L78" s="16">
        <f>VLOOKUP(C78,Countries!$H$1:$K$43,4)*80</f>
        <v>400</v>
      </c>
      <c r="M78" s="16">
        <f t="shared" si="10"/>
        <v>580</v>
      </c>
      <c r="N78" s="17">
        <f t="shared" si="11"/>
        <v>0.26</v>
      </c>
      <c r="O78" s="17">
        <f t="shared" si="12"/>
        <v>0</v>
      </c>
      <c r="P78" s="17">
        <f t="shared" si="13"/>
        <v>0</v>
      </c>
    </row>
    <row r="79" spans="1:16" x14ac:dyDescent="0.35">
      <c r="A79" t="str">
        <f>VLOOKUP(C79,Countries!$H$1:$J$43,3)</f>
        <v>2-Northern Europe</v>
      </c>
      <c r="B79" t="s">
        <v>17</v>
      </c>
      <c r="C79" t="s">
        <v>45</v>
      </c>
      <c r="D79" s="3">
        <v>31</v>
      </c>
      <c r="E79" s="3">
        <v>44.5</v>
      </c>
      <c r="F79" s="3">
        <v>58</v>
      </c>
      <c r="G79">
        <v>2080</v>
      </c>
      <c r="H79" s="3">
        <f t="shared" si="7"/>
        <v>13.5</v>
      </c>
      <c r="I79" s="3">
        <f t="shared" si="8"/>
        <v>13.5</v>
      </c>
      <c r="J79" s="8">
        <f t="shared" si="9"/>
        <v>150</v>
      </c>
      <c r="K79">
        <f>VLOOKUP(B79,Countries!$AB$1:$AC$6,2)*15</f>
        <v>30</v>
      </c>
      <c r="L79" s="16">
        <f>VLOOKUP(C79,Countries!$H$1:$K$43,4)*80</f>
        <v>400</v>
      </c>
      <c r="M79" s="16">
        <f t="shared" si="10"/>
        <v>580</v>
      </c>
      <c r="N79" s="17">
        <f t="shared" si="11"/>
        <v>0.44500000000000001</v>
      </c>
      <c r="O79" s="17">
        <f t="shared" si="12"/>
        <v>0.13500000000000001</v>
      </c>
      <c r="P79" s="17">
        <f t="shared" si="13"/>
        <v>0.13500000000000001</v>
      </c>
    </row>
    <row r="80" spans="1:16" x14ac:dyDescent="0.35">
      <c r="A80" t="str">
        <f>VLOOKUP(C80,Countries!$H$1:$J$43,3)</f>
        <v>2-Northern Europe</v>
      </c>
      <c r="B80" t="s">
        <v>17</v>
      </c>
      <c r="C80" t="s">
        <v>48</v>
      </c>
      <c r="D80" s="3">
        <v>2</v>
      </c>
      <c r="E80" s="3">
        <v>3.5</v>
      </c>
      <c r="F80" s="3">
        <v>5</v>
      </c>
      <c r="G80">
        <v>2050</v>
      </c>
      <c r="H80" s="3">
        <f t="shared" si="7"/>
        <v>1.5</v>
      </c>
      <c r="I80" s="3">
        <f t="shared" si="8"/>
        <v>1.5</v>
      </c>
      <c r="J80" s="8">
        <f t="shared" si="9"/>
        <v>150</v>
      </c>
      <c r="K80">
        <f>VLOOKUP(B80,Countries!$AB$1:$AC$6,2)*15</f>
        <v>30</v>
      </c>
      <c r="L80" s="16">
        <f>VLOOKUP(C80,Countries!$H$1:$K$43,4)*80</f>
        <v>480</v>
      </c>
      <c r="M80" s="16">
        <f t="shared" si="10"/>
        <v>660</v>
      </c>
      <c r="N80" s="17">
        <f t="shared" si="11"/>
        <v>3.5000000000000003E-2</v>
      </c>
      <c r="O80" s="17">
        <f t="shared" si="12"/>
        <v>0</v>
      </c>
      <c r="P80" s="17">
        <f t="shared" si="13"/>
        <v>0</v>
      </c>
    </row>
    <row r="81" spans="1:16" x14ac:dyDescent="0.35">
      <c r="A81" t="str">
        <f>VLOOKUP(C81,Countries!$H$1:$J$43,3)</f>
        <v>2-Northern Europe</v>
      </c>
      <c r="B81" t="s">
        <v>17</v>
      </c>
      <c r="C81" t="s">
        <v>48</v>
      </c>
      <c r="D81" s="3">
        <v>4</v>
      </c>
      <c r="E81" s="3">
        <v>9</v>
      </c>
      <c r="F81" s="3">
        <v>14</v>
      </c>
      <c r="G81">
        <v>2080</v>
      </c>
      <c r="H81" s="3">
        <f t="shared" si="7"/>
        <v>5</v>
      </c>
      <c r="I81" s="3">
        <f t="shared" si="8"/>
        <v>5</v>
      </c>
      <c r="J81" s="8">
        <f t="shared" si="9"/>
        <v>150</v>
      </c>
      <c r="K81">
        <f>VLOOKUP(B81,Countries!$AB$1:$AC$6,2)*15</f>
        <v>30</v>
      </c>
      <c r="L81" s="16">
        <f>VLOOKUP(C81,Countries!$H$1:$K$43,4)*80</f>
        <v>480</v>
      </c>
      <c r="M81" s="16">
        <f t="shared" si="10"/>
        <v>660</v>
      </c>
      <c r="N81" s="17">
        <f t="shared" si="11"/>
        <v>0.09</v>
      </c>
      <c r="O81" s="17">
        <f t="shared" si="12"/>
        <v>0</v>
      </c>
      <c r="P81" s="17">
        <f t="shared" si="13"/>
        <v>0</v>
      </c>
    </row>
    <row r="82" spans="1:16" x14ac:dyDescent="0.35">
      <c r="A82" t="str">
        <f>VLOOKUP(C82,Countries!$H$1:$J$43,3)</f>
        <v>2-Northern Europe</v>
      </c>
      <c r="B82" t="s">
        <v>17</v>
      </c>
      <c r="C82" t="s">
        <v>46</v>
      </c>
      <c r="D82" s="3">
        <v>0</v>
      </c>
      <c r="E82" s="3">
        <v>2.5</v>
      </c>
      <c r="F82" s="3">
        <v>5</v>
      </c>
      <c r="G82">
        <v>2050</v>
      </c>
      <c r="H82" s="3">
        <f t="shared" si="7"/>
        <v>2.5</v>
      </c>
      <c r="I82" s="3">
        <f t="shared" si="8"/>
        <v>2.5</v>
      </c>
      <c r="J82" s="8">
        <f t="shared" si="9"/>
        <v>150</v>
      </c>
      <c r="K82">
        <f>VLOOKUP(B82,Countries!$AB$1:$AC$6,2)*15</f>
        <v>30</v>
      </c>
      <c r="L82" s="16">
        <f>VLOOKUP(C82,Countries!$H$1:$K$43,4)*80</f>
        <v>560</v>
      </c>
      <c r="M82" s="16">
        <f t="shared" si="10"/>
        <v>740</v>
      </c>
      <c r="N82" s="17">
        <f t="shared" si="11"/>
        <v>2.5000000000000001E-2</v>
      </c>
      <c r="O82" s="17">
        <f t="shared" si="12"/>
        <v>0</v>
      </c>
      <c r="P82" s="17">
        <f t="shared" si="13"/>
        <v>0</v>
      </c>
    </row>
    <row r="83" spans="1:16" x14ac:dyDescent="0.35">
      <c r="A83" t="str">
        <f>VLOOKUP(C83,Countries!$H$1:$J$43,3)</f>
        <v>2-Northern Europe</v>
      </c>
      <c r="B83" t="s">
        <v>17</v>
      </c>
      <c r="C83" t="s">
        <v>46</v>
      </c>
      <c r="D83" s="3">
        <v>4</v>
      </c>
      <c r="E83" s="3">
        <v>5</v>
      </c>
      <c r="F83" s="3">
        <v>6</v>
      </c>
      <c r="G83">
        <v>2080</v>
      </c>
      <c r="H83" s="3">
        <f t="shared" si="7"/>
        <v>1</v>
      </c>
      <c r="I83" s="3">
        <f t="shared" si="8"/>
        <v>1</v>
      </c>
      <c r="J83" s="8">
        <f t="shared" si="9"/>
        <v>150</v>
      </c>
      <c r="K83">
        <f>VLOOKUP(B83,Countries!$AB$1:$AC$6,2)*15</f>
        <v>30</v>
      </c>
      <c r="L83" s="16">
        <f>VLOOKUP(C83,Countries!$H$1:$K$43,4)*80</f>
        <v>560</v>
      </c>
      <c r="M83" s="16">
        <f t="shared" si="10"/>
        <v>740</v>
      </c>
      <c r="N83" s="17">
        <f t="shared" si="11"/>
        <v>0.05</v>
      </c>
      <c r="O83" s="17">
        <f t="shared" si="12"/>
        <v>0</v>
      </c>
      <c r="P83" s="17">
        <f t="shared" si="13"/>
        <v>0</v>
      </c>
    </row>
    <row r="84" spans="1:16" x14ac:dyDescent="0.35">
      <c r="A84" t="str">
        <f>VLOOKUP(C84,Countries!$H$1:$J$43,3)</f>
        <v>2-Northern Europe</v>
      </c>
      <c r="B84" t="s">
        <v>17</v>
      </c>
      <c r="C84" t="s">
        <v>82</v>
      </c>
      <c r="D84" s="3">
        <v>-5</v>
      </c>
      <c r="E84" s="3">
        <v>14</v>
      </c>
      <c r="F84" s="3">
        <v>41</v>
      </c>
      <c r="G84">
        <v>2080</v>
      </c>
      <c r="H84" s="3">
        <f t="shared" si="7"/>
        <v>19</v>
      </c>
      <c r="I84" s="3">
        <f t="shared" si="8"/>
        <v>27</v>
      </c>
      <c r="J84" s="8">
        <f t="shared" si="9"/>
        <v>150</v>
      </c>
      <c r="K84">
        <f>VLOOKUP(B84,Countries!$AB$1:$AC$6,2)*15</f>
        <v>30</v>
      </c>
      <c r="L84" s="16">
        <f>VLOOKUP(C84,Countries!$H$1:$K$43,4)*80</f>
        <v>640</v>
      </c>
      <c r="M84" s="16">
        <f t="shared" si="10"/>
        <v>820</v>
      </c>
      <c r="N84" s="17">
        <f t="shared" si="11"/>
        <v>0.14000000000000001</v>
      </c>
      <c r="O84" s="17">
        <f t="shared" si="12"/>
        <v>0.19</v>
      </c>
      <c r="P84" s="17">
        <f t="shared" si="13"/>
        <v>0.27</v>
      </c>
    </row>
    <row r="85" spans="1:16" x14ac:dyDescent="0.35">
      <c r="A85" t="str">
        <f>VLOOKUP(C85,Countries!$H$1:$J$43,3)</f>
        <v>2-Northern Europe</v>
      </c>
      <c r="B85" t="s">
        <v>17</v>
      </c>
      <c r="C85" t="s">
        <v>82</v>
      </c>
      <c r="D85" s="3">
        <v>16</v>
      </c>
      <c r="E85" s="3">
        <v>29.166666666666668</v>
      </c>
      <c r="F85" s="3">
        <v>54</v>
      </c>
      <c r="G85">
        <v>2080</v>
      </c>
      <c r="H85" s="3">
        <f t="shared" si="7"/>
        <v>13.166666666666668</v>
      </c>
      <c r="I85" s="3">
        <f t="shared" si="8"/>
        <v>24.833333333333332</v>
      </c>
      <c r="J85" s="8">
        <f t="shared" si="9"/>
        <v>150</v>
      </c>
      <c r="K85">
        <f>VLOOKUP(B85,Countries!$AB$1:$AC$6,2)*15</f>
        <v>30</v>
      </c>
      <c r="L85" s="16">
        <f>VLOOKUP(C85,Countries!$H$1:$K$43,4)*80</f>
        <v>640</v>
      </c>
      <c r="M85" s="16">
        <f t="shared" si="10"/>
        <v>820</v>
      </c>
      <c r="N85" s="17">
        <f t="shared" si="11"/>
        <v>0.29166666666666669</v>
      </c>
      <c r="O85" s="17">
        <f t="shared" si="12"/>
        <v>0.13166666666666668</v>
      </c>
      <c r="P85" s="17">
        <f t="shared" si="13"/>
        <v>0.24833333333333332</v>
      </c>
    </row>
    <row r="86" spans="1:16" x14ac:dyDescent="0.35">
      <c r="A86" t="str">
        <f>VLOOKUP(C86,Countries!$H$1:$J$43,3)</f>
        <v>2-Northern Europe</v>
      </c>
      <c r="B86" t="s">
        <v>17</v>
      </c>
      <c r="C86" t="s">
        <v>55</v>
      </c>
      <c r="D86" s="3">
        <v>18</v>
      </c>
      <c r="E86" s="3">
        <v>19.5</v>
      </c>
      <c r="F86" s="3">
        <v>21</v>
      </c>
      <c r="G86">
        <v>2030</v>
      </c>
      <c r="H86" s="3">
        <f t="shared" si="7"/>
        <v>1.5</v>
      </c>
      <c r="I86" s="3">
        <f t="shared" si="8"/>
        <v>1.5</v>
      </c>
      <c r="J86" s="8">
        <f t="shared" si="9"/>
        <v>150</v>
      </c>
      <c r="K86">
        <f>VLOOKUP(B86,Countries!$AB$1:$AC$6,2)*15</f>
        <v>30</v>
      </c>
      <c r="L86" s="16">
        <f>VLOOKUP(C86,Countries!$H$1:$K$43,4)*80</f>
        <v>800</v>
      </c>
      <c r="M86" s="16">
        <f t="shared" si="10"/>
        <v>980</v>
      </c>
      <c r="N86" s="17">
        <f t="shared" si="11"/>
        <v>0.19500000000000001</v>
      </c>
      <c r="O86" s="17">
        <f t="shared" si="12"/>
        <v>0</v>
      </c>
      <c r="P86" s="17">
        <f t="shared" si="13"/>
        <v>0</v>
      </c>
    </row>
    <row r="87" spans="1:16" x14ac:dyDescent="0.35">
      <c r="A87" t="str">
        <f>VLOOKUP(C87,Countries!$H$1:$J$43,3)</f>
        <v>2-Northern Europe</v>
      </c>
      <c r="B87" t="s">
        <v>17</v>
      </c>
      <c r="C87" t="s">
        <v>55</v>
      </c>
      <c r="D87" s="3">
        <v>29</v>
      </c>
      <c r="E87" s="3">
        <v>30.5</v>
      </c>
      <c r="F87" s="3">
        <v>32</v>
      </c>
      <c r="G87">
        <v>2050</v>
      </c>
      <c r="H87" s="3">
        <f t="shared" si="7"/>
        <v>1.5</v>
      </c>
      <c r="I87" s="3">
        <f t="shared" si="8"/>
        <v>1.5</v>
      </c>
      <c r="J87" s="8">
        <f t="shared" si="9"/>
        <v>150</v>
      </c>
      <c r="K87">
        <f>VLOOKUP(B87,Countries!$AB$1:$AC$6,2)*15</f>
        <v>30</v>
      </c>
      <c r="L87" s="16">
        <f>VLOOKUP(C87,Countries!$H$1:$K$43,4)*80</f>
        <v>800</v>
      </c>
      <c r="M87" s="16">
        <f t="shared" si="10"/>
        <v>980</v>
      </c>
      <c r="N87" s="17">
        <f t="shared" si="11"/>
        <v>0.30499999999999999</v>
      </c>
      <c r="O87" s="17">
        <f t="shared" si="12"/>
        <v>0</v>
      </c>
      <c r="P87" s="17">
        <f t="shared" si="13"/>
        <v>0</v>
      </c>
    </row>
    <row r="88" spans="1:16" x14ac:dyDescent="0.35">
      <c r="A88" t="str">
        <f>VLOOKUP(C88,Countries!$H$1:$J$43,3)</f>
        <v>2-Northern Europe</v>
      </c>
      <c r="B88" t="s">
        <v>17</v>
      </c>
      <c r="C88" t="s">
        <v>55</v>
      </c>
      <c r="D88" s="3">
        <v>36</v>
      </c>
      <c r="E88" s="3">
        <v>47</v>
      </c>
      <c r="F88" s="3">
        <v>58</v>
      </c>
      <c r="G88">
        <v>2080</v>
      </c>
      <c r="H88" s="3">
        <f t="shared" si="7"/>
        <v>11</v>
      </c>
      <c r="I88" s="3">
        <f t="shared" si="8"/>
        <v>11</v>
      </c>
      <c r="J88" s="8">
        <f t="shared" si="9"/>
        <v>150</v>
      </c>
      <c r="K88">
        <f>VLOOKUP(B88,Countries!$AB$1:$AC$6,2)*15</f>
        <v>30</v>
      </c>
      <c r="L88" s="16">
        <f>VLOOKUP(C88,Countries!$H$1:$K$43,4)*80</f>
        <v>800</v>
      </c>
      <c r="M88" s="16">
        <f t="shared" si="10"/>
        <v>980</v>
      </c>
      <c r="N88" s="17">
        <f t="shared" si="11"/>
        <v>0.47</v>
      </c>
      <c r="O88" s="17">
        <f t="shared" si="12"/>
        <v>0.11</v>
      </c>
      <c r="P88" s="17">
        <f t="shared" si="13"/>
        <v>0.11</v>
      </c>
    </row>
    <row r="89" spans="1:16" x14ac:dyDescent="0.35">
      <c r="A89" t="str">
        <f>VLOOKUP(C89,Countries!$H$1:$J$43,3)</f>
        <v>2-Northern Europe</v>
      </c>
      <c r="B89" t="s">
        <v>17</v>
      </c>
      <c r="C89" t="s">
        <v>55</v>
      </c>
      <c r="D89" s="3">
        <v>-23.076923076923073</v>
      </c>
      <c r="E89" s="3">
        <v>-8.9485021925631454</v>
      </c>
      <c r="F89" s="3">
        <v>0.90909090909090595</v>
      </c>
      <c r="G89">
        <v>2020</v>
      </c>
      <c r="H89" s="3">
        <f t="shared" si="7"/>
        <v>14.128420884359928</v>
      </c>
      <c r="I89" s="3">
        <f t="shared" si="8"/>
        <v>9.8575931016540519</v>
      </c>
      <c r="J89" s="8">
        <f t="shared" si="9"/>
        <v>150</v>
      </c>
      <c r="K89">
        <f>VLOOKUP(B89,Countries!$AB$1:$AC$6,2)*15</f>
        <v>30</v>
      </c>
      <c r="L89" s="16">
        <f>VLOOKUP(C89,Countries!$H$1:$K$43,4)*80</f>
        <v>800</v>
      </c>
      <c r="M89" s="16">
        <f t="shared" si="10"/>
        <v>980</v>
      </c>
      <c r="N89" s="17">
        <f t="shared" si="11"/>
        <v>-8.9485021925631458E-2</v>
      </c>
      <c r="O89" s="17">
        <f t="shared" si="12"/>
        <v>0.14128420884359927</v>
      </c>
      <c r="P89" s="17">
        <f t="shared" si="13"/>
        <v>0</v>
      </c>
    </row>
    <row r="90" spans="1:16" x14ac:dyDescent="0.35">
      <c r="A90" t="str">
        <f>VLOOKUP(C90,Countries!$H$1:$J$43,3)</f>
        <v>2-Northern Europe</v>
      </c>
      <c r="B90" t="s">
        <v>17</v>
      </c>
      <c r="C90" t="s">
        <v>55</v>
      </c>
      <c r="D90" s="3">
        <v>-21.978021978021978</v>
      </c>
      <c r="E90" s="3">
        <v>-1.2916409005606679</v>
      </c>
      <c r="F90" s="3">
        <v>10.869565217391305</v>
      </c>
      <c r="G90">
        <v>2050</v>
      </c>
      <c r="H90" s="3">
        <f t="shared" si="7"/>
        <v>20.686381077461309</v>
      </c>
      <c r="I90" s="3">
        <f t="shared" si="8"/>
        <v>12.161206117951973</v>
      </c>
      <c r="J90" s="8">
        <f t="shared" si="9"/>
        <v>150</v>
      </c>
      <c r="K90">
        <f>VLOOKUP(B90,Countries!$AB$1:$AC$6,2)*15</f>
        <v>30</v>
      </c>
      <c r="L90" s="16">
        <f>VLOOKUP(C90,Countries!$H$1:$K$43,4)*80</f>
        <v>800</v>
      </c>
      <c r="M90" s="16">
        <f t="shared" si="10"/>
        <v>980</v>
      </c>
      <c r="N90" s="17">
        <f t="shared" si="11"/>
        <v>-1.2916409005606679E-2</v>
      </c>
      <c r="O90" s="17">
        <f t="shared" si="12"/>
        <v>0.2068638107746131</v>
      </c>
      <c r="P90" s="17">
        <f t="shared" si="13"/>
        <v>0.12161206117951974</v>
      </c>
    </row>
    <row r="91" spans="1:16" x14ac:dyDescent="0.35">
      <c r="A91" t="str">
        <f>VLOOKUP(C91,Countries!$H$1:$J$43,3)</f>
        <v>2-Northern Europe</v>
      </c>
      <c r="B91" t="s">
        <v>17</v>
      </c>
      <c r="C91" t="s">
        <v>55</v>
      </c>
      <c r="D91" s="3">
        <v>-32.967032967032964</v>
      </c>
      <c r="E91" s="3">
        <v>-6.9135727562441973</v>
      </c>
      <c r="F91" s="3">
        <v>6.5217391304347991</v>
      </c>
      <c r="G91">
        <v>2080</v>
      </c>
      <c r="H91" s="3">
        <f t="shared" si="7"/>
        <v>26.053460210788767</v>
      </c>
      <c r="I91" s="3">
        <f t="shared" si="8"/>
        <v>13.435311886678996</v>
      </c>
      <c r="J91" s="8">
        <f t="shared" si="9"/>
        <v>150</v>
      </c>
      <c r="K91">
        <f>VLOOKUP(B91,Countries!$AB$1:$AC$6,2)*15</f>
        <v>30</v>
      </c>
      <c r="L91" s="16">
        <f>VLOOKUP(C91,Countries!$H$1:$K$43,4)*80</f>
        <v>800</v>
      </c>
      <c r="M91" s="16">
        <f t="shared" si="10"/>
        <v>980</v>
      </c>
      <c r="N91" s="17">
        <f t="shared" si="11"/>
        <v>-6.9135727562441976E-2</v>
      </c>
      <c r="O91" s="17">
        <f t="shared" si="12"/>
        <v>0.26053460210788765</v>
      </c>
      <c r="P91" s="17">
        <f t="shared" si="13"/>
        <v>0.13435311886678997</v>
      </c>
    </row>
    <row r="92" spans="1:16" x14ac:dyDescent="0.35">
      <c r="A92" t="str">
        <f>VLOOKUP(C92,Countries!$H$1:$J$43,3)</f>
        <v>2-Northern Europe</v>
      </c>
      <c r="B92" t="s">
        <v>17</v>
      </c>
      <c r="C92" t="s">
        <v>55</v>
      </c>
      <c r="D92" s="3">
        <v>-16.483516483516482</v>
      </c>
      <c r="E92" s="3">
        <v>-8.7082023758402052</v>
      </c>
      <c r="F92" s="3">
        <v>3.6363636363636398</v>
      </c>
      <c r="G92">
        <v>2020</v>
      </c>
      <c r="H92" s="3">
        <f t="shared" si="7"/>
        <v>7.7753141076762766</v>
      </c>
      <c r="I92" s="3">
        <f t="shared" si="8"/>
        <v>12.344566012203845</v>
      </c>
      <c r="J92" s="8">
        <f t="shared" si="9"/>
        <v>150</v>
      </c>
      <c r="K92">
        <f>VLOOKUP(B92,Countries!$AB$1:$AC$6,2)*15</f>
        <v>30</v>
      </c>
      <c r="L92" s="16">
        <f>VLOOKUP(C92,Countries!$H$1:$K$43,4)*80</f>
        <v>800</v>
      </c>
      <c r="M92" s="16">
        <f t="shared" si="10"/>
        <v>980</v>
      </c>
      <c r="N92" s="17">
        <f t="shared" si="11"/>
        <v>-8.7082023758402058E-2</v>
      </c>
      <c r="O92" s="17">
        <f t="shared" si="12"/>
        <v>0</v>
      </c>
      <c r="P92" s="17">
        <f t="shared" si="13"/>
        <v>0.12344566012203845</v>
      </c>
    </row>
    <row r="93" spans="1:16" x14ac:dyDescent="0.35">
      <c r="A93" t="str">
        <f>VLOOKUP(C93,Countries!$H$1:$J$43,3)</f>
        <v>2-Northern Europe</v>
      </c>
      <c r="B93" t="s">
        <v>17</v>
      </c>
      <c r="C93" t="s">
        <v>55</v>
      </c>
      <c r="D93" s="3">
        <v>-13.186813186813179</v>
      </c>
      <c r="E93" s="3">
        <v>1.2997882888066701</v>
      </c>
      <c r="F93" s="3">
        <v>10.869565217391305</v>
      </c>
      <c r="G93">
        <v>2050</v>
      </c>
      <c r="H93" s="3">
        <f t="shared" si="7"/>
        <v>14.48660147561985</v>
      </c>
      <c r="I93" s="3">
        <f t="shared" si="8"/>
        <v>9.5697769285846341</v>
      </c>
      <c r="J93" s="8">
        <f t="shared" si="9"/>
        <v>150</v>
      </c>
      <c r="K93">
        <f>VLOOKUP(B93,Countries!$AB$1:$AC$6,2)*15</f>
        <v>30</v>
      </c>
      <c r="L93" s="16">
        <f>VLOOKUP(C93,Countries!$H$1:$K$43,4)*80</f>
        <v>800</v>
      </c>
      <c r="M93" s="16">
        <f t="shared" si="10"/>
        <v>980</v>
      </c>
      <c r="N93" s="17">
        <f t="shared" si="11"/>
        <v>1.2997882888066701E-2</v>
      </c>
      <c r="O93" s="17">
        <f t="shared" si="12"/>
        <v>0.14486601475619851</v>
      </c>
      <c r="P93" s="17">
        <f t="shared" si="13"/>
        <v>0</v>
      </c>
    </row>
    <row r="94" spans="1:16" x14ac:dyDescent="0.35">
      <c r="A94" t="str">
        <f>VLOOKUP(C94,Countries!$H$1:$J$43,3)</f>
        <v>2-Northern Europe</v>
      </c>
      <c r="B94" t="s">
        <v>17</v>
      </c>
      <c r="C94" t="s">
        <v>55</v>
      </c>
      <c r="D94" s="3">
        <v>-25.274725274725274</v>
      </c>
      <c r="E94" s="3">
        <v>-0.99595608336082853</v>
      </c>
      <c r="F94" s="3">
        <v>13.043478260869579</v>
      </c>
      <c r="G94">
        <v>2080</v>
      </c>
      <c r="H94" s="3">
        <f t="shared" si="7"/>
        <v>24.278769191364447</v>
      </c>
      <c r="I94" s="3">
        <f t="shared" si="8"/>
        <v>14.039434344230408</v>
      </c>
      <c r="J94" s="8">
        <f t="shared" si="9"/>
        <v>150</v>
      </c>
      <c r="K94">
        <f>VLOOKUP(B94,Countries!$AB$1:$AC$6,2)*15</f>
        <v>30</v>
      </c>
      <c r="L94" s="16">
        <f>VLOOKUP(C94,Countries!$H$1:$K$43,4)*80</f>
        <v>800</v>
      </c>
      <c r="M94" s="16">
        <f t="shared" si="10"/>
        <v>980</v>
      </c>
      <c r="N94" s="17">
        <f t="shared" si="11"/>
        <v>-9.9595608336082858E-3</v>
      </c>
      <c r="O94" s="17">
        <f t="shared" si="12"/>
        <v>0.24278769191364447</v>
      </c>
      <c r="P94" s="17">
        <f t="shared" si="13"/>
        <v>0.14039434344230409</v>
      </c>
    </row>
    <row r="95" spans="1:16" x14ac:dyDescent="0.35">
      <c r="A95" t="str">
        <f>VLOOKUP(C95,Countries!$H$1:$J$43,3)</f>
        <v>2-Northern Europe</v>
      </c>
      <c r="B95" t="s">
        <v>17</v>
      </c>
      <c r="C95" t="s">
        <v>22</v>
      </c>
      <c r="D95" s="3">
        <v>3</v>
      </c>
      <c r="E95" s="3">
        <v>6</v>
      </c>
      <c r="F95" s="3">
        <v>9</v>
      </c>
      <c r="G95">
        <v>2050</v>
      </c>
      <c r="H95" s="3">
        <f t="shared" si="7"/>
        <v>3</v>
      </c>
      <c r="I95" s="3">
        <f t="shared" si="8"/>
        <v>3</v>
      </c>
      <c r="J95" s="8">
        <f t="shared" si="9"/>
        <v>150</v>
      </c>
      <c r="K95">
        <f>VLOOKUP(B95,Countries!$AB$1:$AC$6,2)*15</f>
        <v>30</v>
      </c>
      <c r="L95" s="16">
        <f>VLOOKUP(C95,Countries!$H$1:$K$43,4)*80</f>
        <v>880</v>
      </c>
      <c r="M95" s="16">
        <f t="shared" si="10"/>
        <v>1060</v>
      </c>
      <c r="N95" s="17">
        <f t="shared" si="11"/>
        <v>0.06</v>
      </c>
      <c r="O95" s="17">
        <f t="shared" si="12"/>
        <v>0</v>
      </c>
      <c r="P95" s="17">
        <f t="shared" si="13"/>
        <v>0</v>
      </c>
    </row>
    <row r="96" spans="1:16" x14ac:dyDescent="0.35">
      <c r="A96" t="str">
        <f>VLOOKUP(C96,Countries!$H$1:$J$43,3)</f>
        <v>2-Northern Europe</v>
      </c>
      <c r="B96" t="s">
        <v>17</v>
      </c>
      <c r="C96" t="s">
        <v>22</v>
      </c>
      <c r="D96" s="3">
        <v>9</v>
      </c>
      <c r="E96" s="3">
        <v>11.5</v>
      </c>
      <c r="F96" s="3">
        <v>14</v>
      </c>
      <c r="G96">
        <v>2080</v>
      </c>
      <c r="H96" s="3">
        <f t="shared" si="7"/>
        <v>2.5</v>
      </c>
      <c r="I96" s="3">
        <f t="shared" si="8"/>
        <v>2.5</v>
      </c>
      <c r="J96" s="8">
        <f t="shared" si="9"/>
        <v>150</v>
      </c>
      <c r="K96">
        <f>VLOOKUP(B96,Countries!$AB$1:$AC$6,2)*15</f>
        <v>30</v>
      </c>
      <c r="L96" s="16">
        <f>VLOOKUP(C96,Countries!$H$1:$K$43,4)*80</f>
        <v>880</v>
      </c>
      <c r="M96" s="16">
        <f t="shared" si="10"/>
        <v>1060</v>
      </c>
      <c r="N96" s="17">
        <f t="shared" si="11"/>
        <v>0.115</v>
      </c>
      <c r="O96" s="17">
        <f t="shared" si="12"/>
        <v>0</v>
      </c>
      <c r="P96" s="17">
        <f t="shared" si="13"/>
        <v>0</v>
      </c>
    </row>
    <row r="97" spans="1:16" x14ac:dyDescent="0.35">
      <c r="A97" t="str">
        <f>VLOOKUP(C97,Countries!$H$1:$J$43,3)</f>
        <v>3-Central Europe</v>
      </c>
      <c r="B97" t="s">
        <v>17</v>
      </c>
      <c r="C97" t="s">
        <v>11</v>
      </c>
      <c r="D97" s="3">
        <v>-5</v>
      </c>
      <c r="E97" s="3">
        <v>-4.5</v>
      </c>
      <c r="F97" s="3">
        <v>-4</v>
      </c>
      <c r="G97">
        <v>2030</v>
      </c>
      <c r="H97" s="3">
        <f t="shared" si="7"/>
        <v>0.5</v>
      </c>
      <c r="I97" s="3">
        <f t="shared" si="8"/>
        <v>0.5</v>
      </c>
      <c r="J97" s="8">
        <f t="shared" si="9"/>
        <v>250</v>
      </c>
      <c r="K97">
        <f>VLOOKUP(B97,Countries!$AB$1:$AC$6,2)*15</f>
        <v>30</v>
      </c>
      <c r="L97" s="16">
        <f>VLOOKUP(C97,Countries!$H$1:$K$43,4)*80</f>
        <v>960</v>
      </c>
      <c r="M97" s="16">
        <f t="shared" si="10"/>
        <v>1240</v>
      </c>
      <c r="N97" s="17">
        <f t="shared" si="11"/>
        <v>-4.4999999999999998E-2</v>
      </c>
      <c r="O97" s="17">
        <f t="shared" si="12"/>
        <v>0</v>
      </c>
      <c r="P97" s="17">
        <f t="shared" si="13"/>
        <v>0</v>
      </c>
    </row>
    <row r="98" spans="1:16" x14ac:dyDescent="0.35">
      <c r="A98" t="str">
        <f>VLOOKUP(C98,Countries!$H$1:$J$43,3)</f>
        <v>3-Central Europe</v>
      </c>
      <c r="B98" t="s">
        <v>17</v>
      </c>
      <c r="C98" t="s">
        <v>11</v>
      </c>
      <c r="D98" s="3">
        <v>-10</v>
      </c>
      <c r="E98" s="3">
        <v>-9</v>
      </c>
      <c r="F98" s="3">
        <v>-8</v>
      </c>
      <c r="G98">
        <v>2050</v>
      </c>
      <c r="H98" s="3">
        <f t="shared" si="7"/>
        <v>1</v>
      </c>
      <c r="I98" s="3">
        <f t="shared" si="8"/>
        <v>1</v>
      </c>
      <c r="J98" s="8">
        <f t="shared" si="9"/>
        <v>250</v>
      </c>
      <c r="K98">
        <f>VLOOKUP(B98,Countries!$AB$1:$AC$6,2)*15</f>
        <v>30</v>
      </c>
      <c r="L98" s="16">
        <f>VLOOKUP(C98,Countries!$H$1:$K$43,4)*80</f>
        <v>960</v>
      </c>
      <c r="M98" s="16">
        <f t="shared" si="10"/>
        <v>1240</v>
      </c>
      <c r="N98" s="17">
        <f t="shared" si="11"/>
        <v>-0.09</v>
      </c>
      <c r="O98" s="17">
        <f t="shared" si="12"/>
        <v>0</v>
      </c>
      <c r="P98" s="17">
        <f t="shared" si="13"/>
        <v>0</v>
      </c>
    </row>
    <row r="99" spans="1:16" x14ac:dyDescent="0.35">
      <c r="A99" t="str">
        <f>VLOOKUP(C99,Countries!$H$1:$J$43,3)</f>
        <v>3-Central Europe</v>
      </c>
      <c r="B99" t="s">
        <v>17</v>
      </c>
      <c r="C99" t="s">
        <v>11</v>
      </c>
      <c r="D99" s="3">
        <v>-25</v>
      </c>
      <c r="E99" s="3">
        <v>-20</v>
      </c>
      <c r="F99" s="3">
        <v>-15</v>
      </c>
      <c r="G99">
        <v>2080</v>
      </c>
      <c r="H99" s="3">
        <f t="shared" si="7"/>
        <v>5</v>
      </c>
      <c r="I99" s="3">
        <f t="shared" si="8"/>
        <v>5</v>
      </c>
      <c r="J99" s="8">
        <f t="shared" si="9"/>
        <v>250</v>
      </c>
      <c r="K99">
        <f>VLOOKUP(B99,Countries!$AB$1:$AC$6,2)*15</f>
        <v>30</v>
      </c>
      <c r="L99" s="16">
        <f>VLOOKUP(C99,Countries!$H$1:$K$43,4)*80</f>
        <v>960</v>
      </c>
      <c r="M99" s="16">
        <f t="shared" si="10"/>
        <v>1240</v>
      </c>
      <c r="N99" s="17">
        <f t="shared" si="11"/>
        <v>-0.2</v>
      </c>
      <c r="O99" s="17">
        <f t="shared" si="12"/>
        <v>0</v>
      </c>
      <c r="P99" s="17">
        <f t="shared" si="13"/>
        <v>0</v>
      </c>
    </row>
    <row r="100" spans="1:16" x14ac:dyDescent="0.35">
      <c r="A100" t="str">
        <f>VLOOKUP(C100,Countries!$H$1:$J$43,3)</f>
        <v>3-Central Europe</v>
      </c>
      <c r="B100" t="s">
        <v>17</v>
      </c>
      <c r="C100" t="s">
        <v>34</v>
      </c>
      <c r="D100" s="3">
        <v>0</v>
      </c>
      <c r="E100" s="3">
        <v>2</v>
      </c>
      <c r="F100" s="3">
        <v>4</v>
      </c>
      <c r="G100">
        <v>2030</v>
      </c>
      <c r="H100" s="3">
        <f t="shared" si="7"/>
        <v>2</v>
      </c>
      <c r="I100" s="3">
        <f t="shared" si="8"/>
        <v>2</v>
      </c>
      <c r="J100" s="8">
        <f t="shared" si="9"/>
        <v>250</v>
      </c>
      <c r="K100">
        <f>VLOOKUP(B100,Countries!$AB$1:$AC$6,2)*15</f>
        <v>30</v>
      </c>
      <c r="L100" s="16">
        <f>VLOOKUP(C100,Countries!$H$1:$K$43,4)*80</f>
        <v>1120</v>
      </c>
      <c r="M100" s="16">
        <f t="shared" si="10"/>
        <v>1400</v>
      </c>
      <c r="N100" s="17">
        <f t="shared" si="11"/>
        <v>0.02</v>
      </c>
      <c r="O100" s="17">
        <f t="shared" si="12"/>
        <v>0</v>
      </c>
      <c r="P100" s="17">
        <f t="shared" si="13"/>
        <v>0</v>
      </c>
    </row>
    <row r="101" spans="1:16" x14ac:dyDescent="0.35">
      <c r="A101" t="str">
        <f>VLOOKUP(C101,Countries!$H$1:$J$43,3)</f>
        <v>3-Central Europe</v>
      </c>
      <c r="B101" t="s">
        <v>17</v>
      </c>
      <c r="C101" t="s">
        <v>34</v>
      </c>
      <c r="D101" s="3">
        <v>0</v>
      </c>
      <c r="E101" s="3">
        <v>3</v>
      </c>
      <c r="F101" s="3">
        <v>6</v>
      </c>
      <c r="G101">
        <v>2050</v>
      </c>
      <c r="H101" s="3">
        <f t="shared" si="7"/>
        <v>3</v>
      </c>
      <c r="I101" s="3">
        <f t="shared" si="8"/>
        <v>3</v>
      </c>
      <c r="J101" s="8">
        <f t="shared" si="9"/>
        <v>250</v>
      </c>
      <c r="K101">
        <f>VLOOKUP(B101,Countries!$AB$1:$AC$6,2)*15</f>
        <v>30</v>
      </c>
      <c r="L101" s="16">
        <f>VLOOKUP(C101,Countries!$H$1:$K$43,4)*80</f>
        <v>1120</v>
      </c>
      <c r="M101" s="16">
        <f t="shared" si="10"/>
        <v>1400</v>
      </c>
      <c r="N101" s="17">
        <f t="shared" si="11"/>
        <v>0.03</v>
      </c>
      <c r="O101" s="17">
        <f t="shared" si="12"/>
        <v>0</v>
      </c>
      <c r="P101" s="17">
        <f t="shared" si="13"/>
        <v>0</v>
      </c>
    </row>
    <row r="102" spans="1:16" x14ac:dyDescent="0.35">
      <c r="A102" t="str">
        <f>VLOOKUP(C102,Countries!$H$1:$J$43,3)</f>
        <v>3-Central Europe</v>
      </c>
      <c r="B102" t="s">
        <v>17</v>
      </c>
      <c r="C102" t="s">
        <v>34</v>
      </c>
      <c r="D102" s="3">
        <v>-9</v>
      </c>
      <c r="E102" s="3">
        <v>-1</v>
      </c>
      <c r="F102" s="3">
        <v>7</v>
      </c>
      <c r="G102">
        <v>2080</v>
      </c>
      <c r="H102" s="3">
        <f t="shared" si="7"/>
        <v>8</v>
      </c>
      <c r="I102" s="3">
        <f t="shared" si="8"/>
        <v>8</v>
      </c>
      <c r="J102" s="8">
        <f t="shared" si="9"/>
        <v>250</v>
      </c>
      <c r="K102">
        <f>VLOOKUP(B102,Countries!$AB$1:$AC$6,2)*15</f>
        <v>30</v>
      </c>
      <c r="L102" s="16">
        <f>VLOOKUP(C102,Countries!$H$1:$K$43,4)*80</f>
        <v>1120</v>
      </c>
      <c r="M102" s="16">
        <f t="shared" si="10"/>
        <v>1400</v>
      </c>
      <c r="N102" s="17">
        <f t="shared" si="11"/>
        <v>-0.01</v>
      </c>
      <c r="O102" s="17">
        <f t="shared" si="12"/>
        <v>0</v>
      </c>
      <c r="P102" s="17">
        <f t="shared" si="13"/>
        <v>0</v>
      </c>
    </row>
    <row r="103" spans="1:16" x14ac:dyDescent="0.35">
      <c r="A103" t="str">
        <f>VLOOKUP(C103,Countries!$H$1:$J$43,3)</f>
        <v>3-Central Europe</v>
      </c>
      <c r="B103" t="s">
        <v>17</v>
      </c>
      <c r="C103" t="s">
        <v>70</v>
      </c>
      <c r="D103" s="3">
        <v>0</v>
      </c>
      <c r="E103" s="3">
        <v>1</v>
      </c>
      <c r="F103" s="3">
        <v>2</v>
      </c>
      <c r="G103">
        <v>2050</v>
      </c>
      <c r="H103" s="3">
        <f t="shared" si="7"/>
        <v>1</v>
      </c>
      <c r="I103" s="3">
        <f t="shared" si="8"/>
        <v>1</v>
      </c>
      <c r="J103" s="8">
        <f t="shared" si="9"/>
        <v>250</v>
      </c>
      <c r="K103">
        <f>VLOOKUP(B103,Countries!$AB$1:$AC$6,2)*15</f>
        <v>30</v>
      </c>
      <c r="L103" s="16">
        <f>VLOOKUP(C103,Countries!$H$1:$K$43,4)*80</f>
        <v>1040</v>
      </c>
      <c r="M103" s="16">
        <f t="shared" si="10"/>
        <v>1320</v>
      </c>
      <c r="N103" s="17">
        <f t="shared" si="11"/>
        <v>0.01</v>
      </c>
      <c r="O103" s="17">
        <f t="shared" si="12"/>
        <v>0</v>
      </c>
      <c r="P103" s="17">
        <f t="shared" si="13"/>
        <v>0</v>
      </c>
    </row>
    <row r="104" spans="1:16" x14ac:dyDescent="0.35">
      <c r="A104" t="str">
        <f>VLOOKUP(C104,Countries!$H$1:$J$43,3)</f>
        <v>3-Central Europe</v>
      </c>
      <c r="B104" t="s">
        <v>17</v>
      </c>
      <c r="C104" t="s">
        <v>70</v>
      </c>
      <c r="D104" s="3">
        <v>-3</v>
      </c>
      <c r="E104" s="3">
        <v>-1</v>
      </c>
      <c r="F104" s="3">
        <v>1</v>
      </c>
      <c r="G104">
        <v>2080</v>
      </c>
      <c r="H104" s="3">
        <f t="shared" si="7"/>
        <v>2</v>
      </c>
      <c r="I104" s="3">
        <f t="shared" si="8"/>
        <v>2</v>
      </c>
      <c r="J104" s="8">
        <f t="shared" si="9"/>
        <v>250</v>
      </c>
      <c r="K104">
        <f>VLOOKUP(B104,Countries!$AB$1:$AC$6,2)*15</f>
        <v>30</v>
      </c>
      <c r="L104" s="16">
        <f>VLOOKUP(C104,Countries!$H$1:$K$43,4)*80</f>
        <v>1040</v>
      </c>
      <c r="M104" s="16">
        <f t="shared" si="10"/>
        <v>1320</v>
      </c>
      <c r="N104" s="17">
        <f t="shared" si="11"/>
        <v>-0.01</v>
      </c>
      <c r="O104" s="17">
        <f t="shared" si="12"/>
        <v>0</v>
      </c>
      <c r="P104" s="17">
        <f t="shared" si="13"/>
        <v>0</v>
      </c>
    </row>
    <row r="105" spans="1:16" x14ac:dyDescent="0.35">
      <c r="A105" t="str">
        <f>VLOOKUP(C105,Countries!$H$1:$J$43,3)</f>
        <v>3-Central Europe</v>
      </c>
      <c r="B105" t="s">
        <v>17</v>
      </c>
      <c r="C105" t="s">
        <v>16</v>
      </c>
      <c r="D105" s="3">
        <v>-8</v>
      </c>
      <c r="E105" s="3">
        <v>-5.5714285714285712</v>
      </c>
      <c r="F105" s="3">
        <v>-3</v>
      </c>
      <c r="G105">
        <v>2020</v>
      </c>
      <c r="H105" s="3">
        <f t="shared" si="7"/>
        <v>2.4285714285714288</v>
      </c>
      <c r="I105" s="3">
        <f t="shared" si="8"/>
        <v>2.5714285714285712</v>
      </c>
      <c r="J105" s="8">
        <f t="shared" si="9"/>
        <v>250</v>
      </c>
      <c r="K105">
        <f>VLOOKUP(B105,Countries!$AB$1:$AC$6,2)*15</f>
        <v>30</v>
      </c>
      <c r="L105" s="16">
        <f>VLOOKUP(C105,Countries!$H$1:$K$43,4)*80</f>
        <v>1200</v>
      </c>
      <c r="M105" s="16">
        <f t="shared" si="10"/>
        <v>1480</v>
      </c>
      <c r="N105" s="17">
        <f t="shared" si="11"/>
        <v>-5.5714285714285709E-2</v>
      </c>
      <c r="O105" s="17">
        <f t="shared" si="12"/>
        <v>0</v>
      </c>
      <c r="P105" s="17">
        <f t="shared" si="13"/>
        <v>0</v>
      </c>
    </row>
    <row r="106" spans="1:16" x14ac:dyDescent="0.35">
      <c r="A106" t="str">
        <f>VLOOKUP(C106,Countries!$H$1:$J$43,3)</f>
        <v>3-Central Europe</v>
      </c>
      <c r="B106" t="s">
        <v>17</v>
      </c>
      <c r="C106" t="s">
        <v>16</v>
      </c>
      <c r="D106" s="3">
        <v>4</v>
      </c>
      <c r="E106" s="3">
        <v>8.6666666666666661</v>
      </c>
      <c r="F106" s="3">
        <v>12</v>
      </c>
      <c r="G106">
        <v>2020</v>
      </c>
      <c r="H106" s="3">
        <f t="shared" si="7"/>
        <v>4.6666666666666661</v>
      </c>
      <c r="I106" s="3">
        <f t="shared" si="8"/>
        <v>3.3333333333333339</v>
      </c>
      <c r="J106" s="8">
        <f t="shared" si="9"/>
        <v>250</v>
      </c>
      <c r="K106">
        <f>VLOOKUP(B106,Countries!$AB$1:$AC$6,2)*15</f>
        <v>30</v>
      </c>
      <c r="L106" s="16">
        <f>VLOOKUP(C106,Countries!$H$1:$K$43,4)*80</f>
        <v>1200</v>
      </c>
      <c r="M106" s="16">
        <f t="shared" si="10"/>
        <v>1480</v>
      </c>
      <c r="N106" s="17">
        <f t="shared" si="11"/>
        <v>8.6666666666666656E-2</v>
      </c>
      <c r="O106" s="17">
        <f t="shared" si="12"/>
        <v>0</v>
      </c>
      <c r="P106" s="17">
        <f t="shared" si="13"/>
        <v>0</v>
      </c>
    </row>
    <row r="107" spans="1:16" x14ac:dyDescent="0.35">
      <c r="A107" t="str">
        <f>VLOOKUP(C107,Countries!$H$1:$J$43,3)</f>
        <v>3-Central Europe</v>
      </c>
      <c r="B107" t="s">
        <v>17</v>
      </c>
      <c r="C107" t="s">
        <v>16</v>
      </c>
      <c r="D107" s="3">
        <v>-8</v>
      </c>
      <c r="E107" s="3">
        <v>-6.2380952380952381</v>
      </c>
      <c r="F107" s="3">
        <v>-3</v>
      </c>
      <c r="G107">
        <v>2020</v>
      </c>
      <c r="H107" s="3">
        <f t="shared" si="7"/>
        <v>1.7619047619047619</v>
      </c>
      <c r="I107" s="3">
        <f t="shared" si="8"/>
        <v>3.2380952380952381</v>
      </c>
      <c r="J107" s="8">
        <f t="shared" si="9"/>
        <v>250</v>
      </c>
      <c r="K107">
        <f>VLOOKUP(B107,Countries!$AB$1:$AC$6,2)*15</f>
        <v>30</v>
      </c>
      <c r="L107" s="16">
        <f>VLOOKUP(C107,Countries!$H$1:$K$43,4)*80</f>
        <v>1200</v>
      </c>
      <c r="M107" s="16">
        <f t="shared" si="10"/>
        <v>1480</v>
      </c>
      <c r="N107" s="17">
        <f t="shared" si="11"/>
        <v>-6.2380952380952384E-2</v>
      </c>
      <c r="O107" s="17">
        <f t="shared" si="12"/>
        <v>0</v>
      </c>
      <c r="P107" s="17">
        <f t="shared" si="13"/>
        <v>0</v>
      </c>
    </row>
    <row r="108" spans="1:16" x14ac:dyDescent="0.35">
      <c r="A108" t="str">
        <f>VLOOKUP(C108,Countries!$H$1:$J$43,3)</f>
        <v>3-Central Europe</v>
      </c>
      <c r="B108" t="s">
        <v>17</v>
      </c>
      <c r="C108" t="s">
        <v>16</v>
      </c>
      <c r="D108" s="3">
        <v>-8</v>
      </c>
      <c r="E108" s="3">
        <v>-6.8095238095238093</v>
      </c>
      <c r="F108" s="3">
        <v>-4</v>
      </c>
      <c r="G108">
        <v>2020</v>
      </c>
      <c r="H108" s="3">
        <f t="shared" si="7"/>
        <v>1.1904761904761907</v>
      </c>
      <c r="I108" s="3">
        <f t="shared" si="8"/>
        <v>2.8095238095238093</v>
      </c>
      <c r="J108" s="8">
        <f t="shared" si="9"/>
        <v>250</v>
      </c>
      <c r="K108">
        <f>VLOOKUP(B108,Countries!$AB$1:$AC$6,2)*15</f>
        <v>30</v>
      </c>
      <c r="L108" s="16">
        <f>VLOOKUP(C108,Countries!$H$1:$K$43,4)*80</f>
        <v>1200</v>
      </c>
      <c r="M108" s="16">
        <f t="shared" si="10"/>
        <v>1480</v>
      </c>
      <c r="N108" s="17">
        <f t="shared" si="11"/>
        <v>-6.8095238095238098E-2</v>
      </c>
      <c r="O108" s="17">
        <f t="shared" si="12"/>
        <v>0</v>
      </c>
      <c r="P108" s="17">
        <f t="shared" si="13"/>
        <v>0</v>
      </c>
    </row>
    <row r="109" spans="1:16" x14ac:dyDescent="0.35">
      <c r="A109" t="str">
        <f>VLOOKUP(C109,Countries!$H$1:$J$43,3)</f>
        <v>3-Central Europe</v>
      </c>
      <c r="B109" t="s">
        <v>17</v>
      </c>
      <c r="C109" t="s">
        <v>16</v>
      </c>
      <c r="D109" s="3">
        <v>-14</v>
      </c>
      <c r="E109" s="3">
        <v>-11.857142857142858</v>
      </c>
      <c r="F109" s="3">
        <v>-8</v>
      </c>
      <c r="G109">
        <v>2020</v>
      </c>
      <c r="H109" s="3">
        <f t="shared" si="7"/>
        <v>2.1428571428571423</v>
      </c>
      <c r="I109" s="3">
        <f t="shared" si="8"/>
        <v>3.8571428571428577</v>
      </c>
      <c r="J109" s="8">
        <f t="shared" si="9"/>
        <v>250</v>
      </c>
      <c r="K109">
        <f>VLOOKUP(B109,Countries!$AB$1:$AC$6,2)*15</f>
        <v>30</v>
      </c>
      <c r="L109" s="16">
        <f>VLOOKUP(C109,Countries!$H$1:$K$43,4)*80</f>
        <v>1200</v>
      </c>
      <c r="M109" s="16">
        <f t="shared" si="10"/>
        <v>1480</v>
      </c>
      <c r="N109" s="17">
        <f t="shared" si="11"/>
        <v>-0.11857142857142858</v>
      </c>
      <c r="O109" s="17">
        <f t="shared" si="12"/>
        <v>0</v>
      </c>
      <c r="P109" s="17">
        <f t="shared" si="13"/>
        <v>0</v>
      </c>
    </row>
    <row r="110" spans="1:16" x14ac:dyDescent="0.35">
      <c r="A110" t="str">
        <f>VLOOKUP(C110,Countries!$H$1:$J$43,3)</f>
        <v>3-Central Europe</v>
      </c>
      <c r="B110" t="s">
        <v>17</v>
      </c>
      <c r="C110" t="s">
        <v>16</v>
      </c>
      <c r="D110" s="3">
        <v>-15</v>
      </c>
      <c r="E110" s="3">
        <v>-11.523809523809524</v>
      </c>
      <c r="F110" s="3">
        <v>-8</v>
      </c>
      <c r="G110">
        <v>2050</v>
      </c>
      <c r="H110" s="3">
        <f t="shared" si="7"/>
        <v>3.4761904761904763</v>
      </c>
      <c r="I110" s="3">
        <f t="shared" si="8"/>
        <v>3.5238095238095237</v>
      </c>
      <c r="J110" s="8">
        <f t="shared" si="9"/>
        <v>250</v>
      </c>
      <c r="K110">
        <f>VLOOKUP(B110,Countries!$AB$1:$AC$6,2)*15</f>
        <v>30</v>
      </c>
      <c r="L110" s="16">
        <f>VLOOKUP(C110,Countries!$H$1:$K$43,4)*80</f>
        <v>1200</v>
      </c>
      <c r="M110" s="16">
        <f t="shared" si="10"/>
        <v>1480</v>
      </c>
      <c r="N110" s="17">
        <f t="shared" si="11"/>
        <v>-0.11523809523809524</v>
      </c>
      <c r="O110" s="17">
        <f t="shared" si="12"/>
        <v>0</v>
      </c>
      <c r="P110" s="17">
        <f t="shared" si="13"/>
        <v>0</v>
      </c>
    </row>
    <row r="111" spans="1:16" x14ac:dyDescent="0.35">
      <c r="A111" t="str">
        <f>VLOOKUP(C111,Countries!$H$1:$J$43,3)</f>
        <v>3-Central Europe</v>
      </c>
      <c r="B111" t="s">
        <v>17</v>
      </c>
      <c r="C111" t="s">
        <v>16</v>
      </c>
      <c r="D111" s="3">
        <v>-8</v>
      </c>
      <c r="E111" s="3">
        <v>-1.3333333333333333</v>
      </c>
      <c r="F111" s="3">
        <v>6</v>
      </c>
      <c r="G111">
        <v>2050</v>
      </c>
      <c r="H111" s="3">
        <f t="shared" si="7"/>
        <v>6.666666666666667</v>
      </c>
      <c r="I111" s="3">
        <f t="shared" si="8"/>
        <v>7.333333333333333</v>
      </c>
      <c r="J111" s="8">
        <f t="shared" si="9"/>
        <v>250</v>
      </c>
      <c r="K111">
        <f>VLOOKUP(B111,Countries!$AB$1:$AC$6,2)*15</f>
        <v>30</v>
      </c>
      <c r="L111" s="16">
        <f>VLOOKUP(C111,Countries!$H$1:$K$43,4)*80</f>
        <v>1200</v>
      </c>
      <c r="M111" s="16">
        <f t="shared" si="10"/>
        <v>1480</v>
      </c>
      <c r="N111" s="17">
        <f t="shared" si="11"/>
        <v>-1.3333333333333332E-2</v>
      </c>
      <c r="O111" s="17">
        <f t="shared" si="12"/>
        <v>0</v>
      </c>
      <c r="P111" s="17">
        <f t="shared" si="13"/>
        <v>0</v>
      </c>
    </row>
    <row r="112" spans="1:16" x14ac:dyDescent="0.35">
      <c r="A112" t="str">
        <f>VLOOKUP(C112,Countries!$H$1:$J$43,3)</f>
        <v>3-Central Europe</v>
      </c>
      <c r="B112" t="s">
        <v>17</v>
      </c>
      <c r="C112" t="s">
        <v>16</v>
      </c>
      <c r="D112" s="3">
        <v>-11</v>
      </c>
      <c r="E112" s="3">
        <v>-10.19047619047619</v>
      </c>
      <c r="F112" s="3">
        <v>-7</v>
      </c>
      <c r="G112">
        <v>2050</v>
      </c>
      <c r="H112" s="3">
        <f t="shared" si="7"/>
        <v>0.8095238095238102</v>
      </c>
      <c r="I112" s="3">
        <f t="shared" si="8"/>
        <v>3.1904761904761898</v>
      </c>
      <c r="J112" s="8">
        <f t="shared" si="9"/>
        <v>250</v>
      </c>
      <c r="K112">
        <f>VLOOKUP(B112,Countries!$AB$1:$AC$6,2)*15</f>
        <v>30</v>
      </c>
      <c r="L112" s="16">
        <f>VLOOKUP(C112,Countries!$H$1:$K$43,4)*80</f>
        <v>1200</v>
      </c>
      <c r="M112" s="16">
        <f t="shared" si="10"/>
        <v>1480</v>
      </c>
      <c r="N112" s="17">
        <f t="shared" si="11"/>
        <v>-0.1019047619047619</v>
      </c>
      <c r="O112" s="17">
        <f t="shared" si="12"/>
        <v>0</v>
      </c>
      <c r="P112" s="17">
        <f t="shared" si="13"/>
        <v>0</v>
      </c>
    </row>
    <row r="113" spans="1:16" x14ac:dyDescent="0.35">
      <c r="A113" t="str">
        <f>VLOOKUP(C113,Countries!$H$1:$J$43,3)</f>
        <v>3-Central Europe</v>
      </c>
      <c r="B113" t="s">
        <v>17</v>
      </c>
      <c r="C113" t="s">
        <v>16</v>
      </c>
      <c r="D113" s="3">
        <v>-12</v>
      </c>
      <c r="E113" s="3">
        <v>-9.6190476190476186</v>
      </c>
      <c r="F113" s="3">
        <v>-6</v>
      </c>
      <c r="G113">
        <v>2050</v>
      </c>
      <c r="H113" s="3">
        <f t="shared" si="7"/>
        <v>2.3809523809523814</v>
      </c>
      <c r="I113" s="3">
        <f t="shared" si="8"/>
        <v>3.6190476190476186</v>
      </c>
      <c r="J113" s="8">
        <f t="shared" si="9"/>
        <v>250</v>
      </c>
      <c r="K113">
        <f>VLOOKUP(B113,Countries!$AB$1:$AC$6,2)*15</f>
        <v>30</v>
      </c>
      <c r="L113" s="16">
        <f>VLOOKUP(C113,Countries!$H$1:$K$43,4)*80</f>
        <v>1200</v>
      </c>
      <c r="M113" s="16">
        <f t="shared" si="10"/>
        <v>1480</v>
      </c>
      <c r="N113" s="17">
        <f t="shared" si="11"/>
        <v>-9.6190476190476187E-2</v>
      </c>
      <c r="O113" s="17">
        <f t="shared" si="12"/>
        <v>0</v>
      </c>
      <c r="P113" s="17">
        <f t="shared" si="13"/>
        <v>0</v>
      </c>
    </row>
    <row r="114" spans="1:16" x14ac:dyDescent="0.35">
      <c r="A114" t="str">
        <f>VLOOKUP(C114,Countries!$H$1:$J$43,3)</f>
        <v>3-Central Europe</v>
      </c>
      <c r="B114" t="s">
        <v>17</v>
      </c>
      <c r="C114" t="s">
        <v>16</v>
      </c>
      <c r="D114" s="3">
        <v>-21</v>
      </c>
      <c r="E114" s="3">
        <v>-18.61904761904762</v>
      </c>
      <c r="F114" s="3">
        <v>-15</v>
      </c>
      <c r="G114">
        <v>2050</v>
      </c>
      <c r="H114" s="3">
        <f t="shared" si="7"/>
        <v>2.3809523809523796</v>
      </c>
      <c r="I114" s="3">
        <f t="shared" si="8"/>
        <v>3.6190476190476204</v>
      </c>
      <c r="J114" s="8">
        <f t="shared" si="9"/>
        <v>250</v>
      </c>
      <c r="K114">
        <f>VLOOKUP(B114,Countries!$AB$1:$AC$6,2)*15</f>
        <v>30</v>
      </c>
      <c r="L114" s="16">
        <f>VLOOKUP(C114,Countries!$H$1:$K$43,4)*80</f>
        <v>1200</v>
      </c>
      <c r="M114" s="16">
        <f t="shared" si="10"/>
        <v>1480</v>
      </c>
      <c r="N114" s="17">
        <f t="shared" si="11"/>
        <v>-0.18619047619047621</v>
      </c>
      <c r="O114" s="17">
        <f t="shared" si="12"/>
        <v>0</v>
      </c>
      <c r="P114" s="17">
        <f t="shared" si="13"/>
        <v>0</v>
      </c>
    </row>
    <row r="115" spans="1:16" x14ac:dyDescent="0.35">
      <c r="A115" t="str">
        <f>VLOOKUP(C115,Countries!$H$1:$J$43,3)</f>
        <v>3-Central Europe</v>
      </c>
      <c r="B115" t="s">
        <v>17</v>
      </c>
      <c r="C115" t="s">
        <v>16</v>
      </c>
      <c r="D115" s="3">
        <v>-19</v>
      </c>
      <c r="E115" s="3">
        <v>-16.047619047619047</v>
      </c>
      <c r="F115" s="3">
        <v>-10</v>
      </c>
      <c r="G115">
        <v>2080</v>
      </c>
      <c r="H115" s="3">
        <f t="shared" si="7"/>
        <v>2.9523809523809526</v>
      </c>
      <c r="I115" s="3">
        <f t="shared" si="8"/>
        <v>6.0476190476190474</v>
      </c>
      <c r="J115" s="8">
        <f t="shared" si="9"/>
        <v>250</v>
      </c>
      <c r="K115">
        <f>VLOOKUP(B115,Countries!$AB$1:$AC$6,2)*15</f>
        <v>30</v>
      </c>
      <c r="L115" s="16">
        <f>VLOOKUP(C115,Countries!$H$1:$K$43,4)*80</f>
        <v>1200</v>
      </c>
      <c r="M115" s="16">
        <f t="shared" si="10"/>
        <v>1480</v>
      </c>
      <c r="N115" s="17">
        <f t="shared" si="11"/>
        <v>-0.16047619047619047</v>
      </c>
      <c r="O115" s="17">
        <f t="shared" si="12"/>
        <v>0</v>
      </c>
      <c r="P115" s="17">
        <f t="shared" si="13"/>
        <v>0</v>
      </c>
    </row>
    <row r="116" spans="1:16" x14ac:dyDescent="0.35">
      <c r="A116" t="str">
        <f>VLOOKUP(C116,Countries!$H$1:$J$43,3)</f>
        <v>3-Central Europe</v>
      </c>
      <c r="B116" t="s">
        <v>17</v>
      </c>
      <c r="C116" t="s">
        <v>16</v>
      </c>
      <c r="D116" s="3">
        <v>-28</v>
      </c>
      <c r="E116" s="3">
        <v>-17.571428571428573</v>
      </c>
      <c r="F116" s="3">
        <v>-9</v>
      </c>
      <c r="G116">
        <v>2080</v>
      </c>
      <c r="H116" s="3">
        <f t="shared" si="7"/>
        <v>10.428571428571427</v>
      </c>
      <c r="I116" s="3">
        <f t="shared" si="8"/>
        <v>8.571428571428573</v>
      </c>
      <c r="J116" s="8">
        <f t="shared" si="9"/>
        <v>250</v>
      </c>
      <c r="K116">
        <f>VLOOKUP(B116,Countries!$AB$1:$AC$6,2)*15</f>
        <v>30</v>
      </c>
      <c r="L116" s="16">
        <f>VLOOKUP(C116,Countries!$H$1:$K$43,4)*80</f>
        <v>1200</v>
      </c>
      <c r="M116" s="16">
        <f t="shared" si="10"/>
        <v>1480</v>
      </c>
      <c r="N116" s="17">
        <f t="shared" si="11"/>
        <v>-0.17571428571428574</v>
      </c>
      <c r="O116" s="17">
        <f t="shared" si="12"/>
        <v>0.10428571428571427</v>
      </c>
      <c r="P116" s="17">
        <f t="shared" si="13"/>
        <v>0</v>
      </c>
    </row>
    <row r="117" spans="1:16" x14ac:dyDescent="0.35">
      <c r="A117" t="str">
        <f>VLOOKUP(C117,Countries!$H$1:$J$43,3)</f>
        <v>3-Central Europe</v>
      </c>
      <c r="B117" t="s">
        <v>17</v>
      </c>
      <c r="C117" t="s">
        <v>16</v>
      </c>
      <c r="D117" s="3">
        <v>-22</v>
      </c>
      <c r="E117" s="3">
        <v>-19.428571428571427</v>
      </c>
      <c r="F117" s="3">
        <v>-14</v>
      </c>
      <c r="G117">
        <v>2080</v>
      </c>
      <c r="H117" s="3">
        <f t="shared" si="7"/>
        <v>2.571428571428573</v>
      </c>
      <c r="I117" s="3">
        <f t="shared" si="8"/>
        <v>5.428571428571427</v>
      </c>
      <c r="J117" s="8">
        <f t="shared" si="9"/>
        <v>250</v>
      </c>
      <c r="K117">
        <f>VLOOKUP(B117,Countries!$AB$1:$AC$6,2)*15</f>
        <v>30</v>
      </c>
      <c r="L117" s="16">
        <f>VLOOKUP(C117,Countries!$H$1:$K$43,4)*80</f>
        <v>1200</v>
      </c>
      <c r="M117" s="16">
        <f t="shared" si="10"/>
        <v>1480</v>
      </c>
      <c r="N117" s="17">
        <f t="shared" si="11"/>
        <v>-0.19428571428571428</v>
      </c>
      <c r="O117" s="17">
        <f t="shared" si="12"/>
        <v>0</v>
      </c>
      <c r="P117" s="17">
        <f t="shared" si="13"/>
        <v>0</v>
      </c>
    </row>
    <row r="118" spans="1:16" x14ac:dyDescent="0.35">
      <c r="A118" t="str">
        <f>VLOOKUP(C118,Countries!$H$1:$J$43,3)</f>
        <v>3-Central Europe</v>
      </c>
      <c r="B118" t="s">
        <v>17</v>
      </c>
      <c r="C118" t="s">
        <v>16</v>
      </c>
      <c r="D118" s="3">
        <v>-14</v>
      </c>
      <c r="E118" s="3">
        <v>-11.476190476190476</v>
      </c>
      <c r="F118" s="3">
        <v>-7</v>
      </c>
      <c r="G118">
        <v>2080</v>
      </c>
      <c r="H118" s="3">
        <f t="shared" si="7"/>
        <v>2.5238095238095237</v>
      </c>
      <c r="I118" s="3">
        <f t="shared" si="8"/>
        <v>4.4761904761904763</v>
      </c>
      <c r="J118" s="8">
        <f t="shared" si="9"/>
        <v>250</v>
      </c>
      <c r="K118">
        <f>VLOOKUP(B118,Countries!$AB$1:$AC$6,2)*15</f>
        <v>30</v>
      </c>
      <c r="L118" s="16">
        <f>VLOOKUP(C118,Countries!$H$1:$K$43,4)*80</f>
        <v>1200</v>
      </c>
      <c r="M118" s="16">
        <f t="shared" si="10"/>
        <v>1480</v>
      </c>
      <c r="N118" s="17">
        <f t="shared" si="11"/>
        <v>-0.11476190476190476</v>
      </c>
      <c r="O118" s="17">
        <f t="shared" si="12"/>
        <v>0</v>
      </c>
      <c r="P118" s="17">
        <f t="shared" si="13"/>
        <v>0</v>
      </c>
    </row>
    <row r="119" spans="1:16" x14ac:dyDescent="0.35">
      <c r="A119" t="str">
        <f>VLOOKUP(C119,Countries!$H$1:$J$43,3)</f>
        <v>3-Central Europe</v>
      </c>
      <c r="B119" t="s">
        <v>17</v>
      </c>
      <c r="C119" t="s">
        <v>16</v>
      </c>
      <c r="D119" s="3">
        <v>-6</v>
      </c>
      <c r="E119" s="3">
        <v>-5.5</v>
      </c>
      <c r="F119" s="3">
        <v>-5</v>
      </c>
      <c r="G119">
        <v>2030</v>
      </c>
      <c r="H119" s="3">
        <f t="shared" si="7"/>
        <v>0.5</v>
      </c>
      <c r="I119" s="3">
        <f t="shared" si="8"/>
        <v>0.5</v>
      </c>
      <c r="J119" s="8">
        <f t="shared" si="9"/>
        <v>250</v>
      </c>
      <c r="K119">
        <f>VLOOKUP(B119,Countries!$AB$1:$AC$6,2)*15</f>
        <v>30</v>
      </c>
      <c r="L119" s="16">
        <f>VLOOKUP(C119,Countries!$H$1:$K$43,4)*80</f>
        <v>1200</v>
      </c>
      <c r="M119" s="16">
        <f t="shared" si="10"/>
        <v>1480</v>
      </c>
      <c r="N119" s="17">
        <f t="shared" si="11"/>
        <v>-5.5E-2</v>
      </c>
      <c r="O119" s="17">
        <f t="shared" si="12"/>
        <v>0</v>
      </c>
      <c r="P119" s="17">
        <f t="shared" si="13"/>
        <v>0</v>
      </c>
    </row>
    <row r="120" spans="1:16" x14ac:dyDescent="0.35">
      <c r="A120" t="str">
        <f>VLOOKUP(C120,Countries!$H$1:$J$43,3)</f>
        <v>3-Central Europe</v>
      </c>
      <c r="B120" t="s">
        <v>17</v>
      </c>
      <c r="C120" t="s">
        <v>16</v>
      </c>
      <c r="D120" s="3">
        <v>-18</v>
      </c>
      <c r="E120" s="3">
        <v>-18</v>
      </c>
      <c r="F120" s="3">
        <v>-18</v>
      </c>
      <c r="G120">
        <v>2050</v>
      </c>
      <c r="H120" s="3">
        <f t="shared" si="7"/>
        <v>0</v>
      </c>
      <c r="I120" s="3">
        <f t="shared" si="8"/>
        <v>0</v>
      </c>
      <c r="J120" s="8">
        <f t="shared" si="9"/>
        <v>250</v>
      </c>
      <c r="K120">
        <f>VLOOKUP(B120,Countries!$AB$1:$AC$6,2)*15</f>
        <v>30</v>
      </c>
      <c r="L120" s="16">
        <f>VLOOKUP(C120,Countries!$H$1:$K$43,4)*80</f>
        <v>1200</v>
      </c>
      <c r="M120" s="16">
        <f t="shared" si="10"/>
        <v>1480</v>
      </c>
      <c r="N120" s="17">
        <f t="shared" si="11"/>
        <v>-0.18</v>
      </c>
      <c r="O120" s="17">
        <f t="shared" si="12"/>
        <v>0</v>
      </c>
      <c r="P120" s="17">
        <f t="shared" si="13"/>
        <v>0</v>
      </c>
    </row>
    <row r="121" spans="1:16" x14ac:dyDescent="0.35">
      <c r="A121" t="str">
        <f>VLOOKUP(C121,Countries!$H$1:$J$43,3)</f>
        <v>3-Central Europe</v>
      </c>
      <c r="B121" t="s">
        <v>17</v>
      </c>
      <c r="C121" t="s">
        <v>16</v>
      </c>
      <c r="D121" s="3">
        <v>-47</v>
      </c>
      <c r="E121" s="3">
        <v>-41</v>
      </c>
      <c r="F121" s="3">
        <v>-35</v>
      </c>
      <c r="G121">
        <v>2080</v>
      </c>
      <c r="H121" s="3">
        <f t="shared" si="7"/>
        <v>6</v>
      </c>
      <c r="I121" s="3">
        <f t="shared" si="8"/>
        <v>6</v>
      </c>
      <c r="J121" s="8">
        <f t="shared" si="9"/>
        <v>250</v>
      </c>
      <c r="K121">
        <f>VLOOKUP(B121,Countries!$AB$1:$AC$6,2)*15</f>
        <v>30</v>
      </c>
      <c r="L121" s="16">
        <f>VLOOKUP(C121,Countries!$H$1:$K$43,4)*80</f>
        <v>1200</v>
      </c>
      <c r="M121" s="16">
        <f t="shared" si="10"/>
        <v>1480</v>
      </c>
      <c r="N121" s="17">
        <f t="shared" si="11"/>
        <v>-0.41</v>
      </c>
      <c r="O121" s="17">
        <f t="shared" si="12"/>
        <v>0</v>
      </c>
      <c r="P121" s="17">
        <f t="shared" si="13"/>
        <v>0</v>
      </c>
    </row>
    <row r="122" spans="1:16" x14ac:dyDescent="0.35">
      <c r="A122" t="str">
        <f>VLOOKUP(C122,Countries!$H$1:$J$43,3)</f>
        <v>3-Central Europe</v>
      </c>
      <c r="B122" t="s">
        <v>17</v>
      </c>
      <c r="C122" t="s">
        <v>84</v>
      </c>
      <c r="D122" s="3">
        <v>1</v>
      </c>
      <c r="E122" s="3">
        <v>12.125</v>
      </c>
      <c r="F122" s="3">
        <v>26</v>
      </c>
      <c r="G122">
        <v>2080</v>
      </c>
      <c r="H122" s="3">
        <f t="shared" si="7"/>
        <v>11.125</v>
      </c>
      <c r="I122" s="3">
        <f t="shared" si="8"/>
        <v>13.875</v>
      </c>
      <c r="J122" s="8">
        <f t="shared" si="9"/>
        <v>250</v>
      </c>
      <c r="K122">
        <f>VLOOKUP(B122,Countries!$AB$1:$AC$6,2)*15</f>
        <v>30</v>
      </c>
      <c r="L122" s="16">
        <f>VLOOKUP(C122,Countries!$H$1:$K$43,4)*80</f>
        <v>1280</v>
      </c>
      <c r="M122" s="16">
        <f t="shared" si="10"/>
        <v>1560</v>
      </c>
      <c r="N122" s="17">
        <f t="shared" si="11"/>
        <v>0.12125</v>
      </c>
      <c r="O122" s="17">
        <f t="shared" si="12"/>
        <v>0.11125</v>
      </c>
      <c r="P122" s="17">
        <f t="shared" si="13"/>
        <v>0.13875000000000001</v>
      </c>
    </row>
    <row r="123" spans="1:16" x14ac:dyDescent="0.35">
      <c r="A123" t="str">
        <f>VLOOKUP(C123,Countries!$H$1:$J$43,3)</f>
        <v>3-Central Europe</v>
      </c>
      <c r="B123" t="s">
        <v>17</v>
      </c>
      <c r="C123" t="s">
        <v>84</v>
      </c>
      <c r="D123" s="3">
        <v>-8</v>
      </c>
      <c r="E123" s="3">
        <v>15.75</v>
      </c>
      <c r="F123" s="3">
        <v>33</v>
      </c>
      <c r="G123">
        <v>2080</v>
      </c>
      <c r="H123" s="3">
        <f t="shared" si="7"/>
        <v>23.75</v>
      </c>
      <c r="I123" s="3">
        <f t="shared" si="8"/>
        <v>17.25</v>
      </c>
      <c r="J123" s="8">
        <f t="shared" si="9"/>
        <v>250</v>
      </c>
      <c r="K123">
        <f>VLOOKUP(B123,Countries!$AB$1:$AC$6,2)*15</f>
        <v>30</v>
      </c>
      <c r="L123" s="16">
        <f>VLOOKUP(C123,Countries!$H$1:$K$43,4)*80</f>
        <v>1280</v>
      </c>
      <c r="M123" s="16">
        <f t="shared" si="10"/>
        <v>1560</v>
      </c>
      <c r="N123" s="17">
        <f t="shared" si="11"/>
        <v>0.1575</v>
      </c>
      <c r="O123" s="17">
        <f t="shared" si="12"/>
        <v>0.23749999999999999</v>
      </c>
      <c r="P123" s="17">
        <f t="shared" si="13"/>
        <v>0.17249999999999999</v>
      </c>
    </row>
    <row r="124" spans="1:16" x14ac:dyDescent="0.35">
      <c r="A124" t="str">
        <f>VLOOKUP(C124,Countries!$H$1:$J$43,3)</f>
        <v>3-Central Europe</v>
      </c>
      <c r="B124" t="s">
        <v>17</v>
      </c>
      <c r="C124" t="s">
        <v>36</v>
      </c>
      <c r="D124" s="3">
        <v>-11</v>
      </c>
      <c r="E124" s="3">
        <v>-5.5</v>
      </c>
      <c r="F124" s="3">
        <v>0</v>
      </c>
      <c r="G124">
        <v>2080</v>
      </c>
      <c r="H124" s="3">
        <f t="shared" si="7"/>
        <v>5.5</v>
      </c>
      <c r="I124" s="3">
        <f t="shared" si="8"/>
        <v>5.5</v>
      </c>
      <c r="J124" s="8">
        <f t="shared" si="9"/>
        <v>250</v>
      </c>
      <c r="K124">
        <f>VLOOKUP(B124,Countries!$AB$1:$AC$6,2)*15</f>
        <v>30</v>
      </c>
      <c r="L124" s="16">
        <f>VLOOKUP(C124,Countries!$H$1:$K$43,4)*80</f>
        <v>1360</v>
      </c>
      <c r="M124" s="16">
        <f t="shared" si="10"/>
        <v>1640</v>
      </c>
      <c r="N124" s="17">
        <f t="shared" si="11"/>
        <v>-5.5E-2</v>
      </c>
      <c r="O124" s="17">
        <f t="shared" si="12"/>
        <v>0</v>
      </c>
      <c r="P124" s="17">
        <f t="shared" si="13"/>
        <v>0</v>
      </c>
    </row>
    <row r="125" spans="1:16" x14ac:dyDescent="0.35">
      <c r="A125" t="str">
        <f>VLOOKUP(C125,Countries!$H$1:$J$43,3)</f>
        <v>3-Central Europe</v>
      </c>
      <c r="B125" t="s">
        <v>17</v>
      </c>
      <c r="C125" t="s">
        <v>42</v>
      </c>
      <c r="D125" s="3">
        <v>-3</v>
      </c>
      <c r="E125" s="3">
        <v>-3</v>
      </c>
      <c r="F125" s="3">
        <v>-3</v>
      </c>
      <c r="G125">
        <v>2050</v>
      </c>
      <c r="H125" s="3">
        <f t="shared" si="7"/>
        <v>0</v>
      </c>
      <c r="I125" s="3">
        <f t="shared" si="8"/>
        <v>0</v>
      </c>
      <c r="J125" s="8">
        <f t="shared" si="9"/>
        <v>250</v>
      </c>
      <c r="K125">
        <f>VLOOKUP(B125,Countries!$AB$1:$AC$6,2)*15</f>
        <v>30</v>
      </c>
      <c r="L125" s="16">
        <f>VLOOKUP(C125,Countries!$H$1:$K$43,4)*80</f>
        <v>1440</v>
      </c>
      <c r="M125" s="16">
        <f t="shared" si="10"/>
        <v>1720</v>
      </c>
      <c r="N125" s="17">
        <f t="shared" si="11"/>
        <v>-0.03</v>
      </c>
      <c r="O125" s="17">
        <f t="shared" si="12"/>
        <v>0</v>
      </c>
      <c r="P125" s="17">
        <f t="shared" si="13"/>
        <v>0</v>
      </c>
    </row>
    <row r="126" spans="1:16" x14ac:dyDescent="0.35">
      <c r="A126" t="str">
        <f>VLOOKUP(C126,Countries!$H$1:$J$43,3)</f>
        <v>3-Central Europe</v>
      </c>
      <c r="B126" t="s">
        <v>17</v>
      </c>
      <c r="C126" t="s">
        <v>42</v>
      </c>
      <c r="D126" s="3">
        <v>-20</v>
      </c>
      <c r="E126" s="3">
        <v>-20</v>
      </c>
      <c r="F126" s="3">
        <v>-20</v>
      </c>
      <c r="G126">
        <v>2080</v>
      </c>
      <c r="H126" s="3">
        <f t="shared" si="7"/>
        <v>0</v>
      </c>
      <c r="I126" s="3">
        <f t="shared" si="8"/>
        <v>0</v>
      </c>
      <c r="J126" s="8">
        <f t="shared" si="9"/>
        <v>250</v>
      </c>
      <c r="K126">
        <f>VLOOKUP(B126,Countries!$AB$1:$AC$6,2)*15</f>
        <v>30</v>
      </c>
      <c r="L126" s="16">
        <f>VLOOKUP(C126,Countries!$H$1:$K$43,4)*80</f>
        <v>1440</v>
      </c>
      <c r="M126" s="16">
        <f t="shared" si="10"/>
        <v>1720</v>
      </c>
      <c r="N126" s="17">
        <f t="shared" si="11"/>
        <v>-0.2</v>
      </c>
      <c r="O126" s="17">
        <f t="shared" si="12"/>
        <v>0</v>
      </c>
      <c r="P126" s="17">
        <f t="shared" si="13"/>
        <v>0</v>
      </c>
    </row>
    <row r="127" spans="1:16" x14ac:dyDescent="0.35">
      <c r="A127" t="str">
        <f>VLOOKUP(C127,Countries!$H$1:$J$43,3)</f>
        <v>3-Central Europe</v>
      </c>
      <c r="B127" t="s">
        <v>17</v>
      </c>
      <c r="C127" t="s">
        <v>37</v>
      </c>
      <c r="D127" s="3">
        <v>0</v>
      </c>
      <c r="E127" s="3">
        <v>1</v>
      </c>
      <c r="F127" s="3">
        <v>2</v>
      </c>
      <c r="G127">
        <v>2050</v>
      </c>
      <c r="H127" s="3">
        <f t="shared" si="7"/>
        <v>1</v>
      </c>
      <c r="I127" s="3">
        <f t="shared" si="8"/>
        <v>1</v>
      </c>
      <c r="J127" s="8">
        <f t="shared" si="9"/>
        <v>250</v>
      </c>
      <c r="K127">
        <f>VLOOKUP(B127,Countries!$AB$1:$AC$6,2)*15</f>
        <v>30</v>
      </c>
      <c r="L127" s="16">
        <f>VLOOKUP(C127,Countries!$H$1:$K$43,4)*80</f>
        <v>1520</v>
      </c>
      <c r="M127" s="16">
        <f t="shared" si="10"/>
        <v>1800</v>
      </c>
      <c r="N127" s="17">
        <f t="shared" si="11"/>
        <v>0.01</v>
      </c>
      <c r="O127" s="17">
        <f t="shared" si="12"/>
        <v>0</v>
      </c>
      <c r="P127" s="17">
        <f t="shared" si="13"/>
        <v>0</v>
      </c>
    </row>
    <row r="128" spans="1:16" x14ac:dyDescent="0.35">
      <c r="A128" t="str">
        <f>VLOOKUP(C128,Countries!$H$1:$J$43,3)</f>
        <v>3-Central Europe</v>
      </c>
      <c r="B128" t="s">
        <v>17</v>
      </c>
      <c r="C128" t="s">
        <v>37</v>
      </c>
      <c r="D128" s="3">
        <v>-6</v>
      </c>
      <c r="E128" s="3">
        <v>-3.5</v>
      </c>
      <c r="F128" s="3">
        <v>-1</v>
      </c>
      <c r="G128">
        <v>2080</v>
      </c>
      <c r="H128" s="3">
        <f t="shared" si="7"/>
        <v>2.5</v>
      </c>
      <c r="I128" s="3">
        <f t="shared" si="8"/>
        <v>2.5</v>
      </c>
      <c r="J128" s="8">
        <f t="shared" si="9"/>
        <v>250</v>
      </c>
      <c r="K128">
        <f>VLOOKUP(B128,Countries!$AB$1:$AC$6,2)*15</f>
        <v>30</v>
      </c>
      <c r="L128" s="16">
        <f>VLOOKUP(C128,Countries!$H$1:$K$43,4)*80</f>
        <v>1520</v>
      </c>
      <c r="M128" s="16">
        <f t="shared" si="10"/>
        <v>1800</v>
      </c>
      <c r="N128" s="17">
        <f t="shared" si="11"/>
        <v>-3.5000000000000003E-2</v>
      </c>
      <c r="O128" s="17">
        <f t="shared" si="12"/>
        <v>0</v>
      </c>
      <c r="P128" s="17">
        <f t="shared" si="13"/>
        <v>0</v>
      </c>
    </row>
    <row r="129" spans="1:16" x14ac:dyDescent="0.35">
      <c r="A129" t="str">
        <f>VLOOKUP(C129,Countries!$H$1:$J$43,3)</f>
        <v>3-Central Europe</v>
      </c>
      <c r="B129" t="s">
        <v>17</v>
      </c>
      <c r="C129" t="s">
        <v>37</v>
      </c>
      <c r="D129" s="3">
        <v>9.6</v>
      </c>
      <c r="E129" s="3">
        <v>13.5</v>
      </c>
      <c r="F129" s="3">
        <v>20.3</v>
      </c>
      <c r="G129">
        <v>2040</v>
      </c>
      <c r="H129" s="3">
        <f t="shared" si="7"/>
        <v>3.9000000000000004</v>
      </c>
      <c r="I129" s="3">
        <f t="shared" si="8"/>
        <v>6.8000000000000007</v>
      </c>
      <c r="J129" s="8">
        <f t="shared" si="9"/>
        <v>250</v>
      </c>
      <c r="K129">
        <f>VLOOKUP(B129,Countries!$AB$1:$AC$6,2)*15</f>
        <v>30</v>
      </c>
      <c r="L129" s="16">
        <f>VLOOKUP(C129,Countries!$H$1:$K$43,4)*80</f>
        <v>1520</v>
      </c>
      <c r="M129" s="16">
        <f t="shared" si="10"/>
        <v>1800</v>
      </c>
      <c r="N129" s="17">
        <f t="shared" si="11"/>
        <v>0.13500000000000001</v>
      </c>
      <c r="O129" s="17">
        <f t="shared" si="12"/>
        <v>0</v>
      </c>
      <c r="P129" s="17">
        <f t="shared" si="13"/>
        <v>0</v>
      </c>
    </row>
    <row r="130" spans="1:16" x14ac:dyDescent="0.35">
      <c r="A130" t="str">
        <f>VLOOKUP(C130,Countries!$H$1:$J$43,3)</f>
        <v>3-Central Europe</v>
      </c>
      <c r="B130" t="s">
        <v>17</v>
      </c>
      <c r="C130" t="s">
        <v>37</v>
      </c>
      <c r="D130" s="3">
        <v>6.6</v>
      </c>
      <c r="E130" s="3">
        <v>13.9</v>
      </c>
      <c r="F130" s="3">
        <v>32.4</v>
      </c>
      <c r="G130">
        <v>2070</v>
      </c>
      <c r="H130" s="3">
        <f t="shared" si="7"/>
        <v>7.3000000000000007</v>
      </c>
      <c r="I130" s="3">
        <f t="shared" si="8"/>
        <v>18.5</v>
      </c>
      <c r="J130" s="8">
        <f t="shared" si="9"/>
        <v>250</v>
      </c>
      <c r="K130">
        <f>VLOOKUP(B130,Countries!$AB$1:$AC$6,2)*15</f>
        <v>30</v>
      </c>
      <c r="L130" s="16">
        <f>VLOOKUP(C130,Countries!$H$1:$K$43,4)*80</f>
        <v>1520</v>
      </c>
      <c r="M130" s="16">
        <f t="shared" si="10"/>
        <v>1800</v>
      </c>
      <c r="N130" s="17">
        <f t="shared" si="11"/>
        <v>0.13900000000000001</v>
      </c>
      <c r="O130" s="17">
        <f t="shared" si="12"/>
        <v>0</v>
      </c>
      <c r="P130" s="17">
        <f t="shared" si="13"/>
        <v>0.185</v>
      </c>
    </row>
    <row r="131" spans="1:16" x14ac:dyDescent="0.35">
      <c r="A131" t="str">
        <f>VLOOKUP(C131,Countries!$H$1:$J$43,3)</f>
        <v>3-Central Europe</v>
      </c>
      <c r="B131" t="s">
        <v>17</v>
      </c>
      <c r="C131" t="s">
        <v>44</v>
      </c>
      <c r="D131" s="3">
        <v>-8</v>
      </c>
      <c r="E131" s="3">
        <v>-8</v>
      </c>
      <c r="F131" s="3">
        <v>-8</v>
      </c>
      <c r="G131">
        <v>2030</v>
      </c>
      <c r="H131" s="3">
        <f t="shared" ref="H131:H194" si="14">E131-D131</f>
        <v>0</v>
      </c>
      <c r="I131" s="3">
        <f t="shared" ref="I131:I194" si="15">F131-E131</f>
        <v>0</v>
      </c>
      <c r="J131" s="8">
        <f t="shared" ref="J131:J194" si="16">VALUE(CONCATENATE(MID(A131,1,1),"00"))-50</f>
        <v>250</v>
      </c>
      <c r="K131">
        <f>VLOOKUP(B131,Countries!$AB$1:$AC$6,2)*15</f>
        <v>30</v>
      </c>
      <c r="L131" s="16">
        <f>VLOOKUP(C131,Countries!$H$1:$K$43,4)*80</f>
        <v>1600</v>
      </c>
      <c r="M131" s="16">
        <f t="shared" si="10"/>
        <v>1880</v>
      </c>
      <c r="N131" s="17">
        <f t="shared" si="11"/>
        <v>-0.08</v>
      </c>
      <c r="O131" s="17">
        <f t="shared" si="12"/>
        <v>0</v>
      </c>
      <c r="P131" s="17">
        <f t="shared" si="13"/>
        <v>0</v>
      </c>
    </row>
    <row r="132" spans="1:16" x14ac:dyDescent="0.35">
      <c r="A132" t="str">
        <f>VLOOKUP(C132,Countries!$H$1:$J$43,3)</f>
        <v>3-Central Europe</v>
      </c>
      <c r="B132" t="s">
        <v>17</v>
      </c>
      <c r="C132" t="s">
        <v>44</v>
      </c>
      <c r="D132" s="3">
        <v>-21</v>
      </c>
      <c r="E132" s="3">
        <v>-20</v>
      </c>
      <c r="F132" s="3">
        <v>-19</v>
      </c>
      <c r="G132">
        <v>2050</v>
      </c>
      <c r="H132" s="3">
        <f t="shared" si="14"/>
        <v>1</v>
      </c>
      <c r="I132" s="3">
        <f t="shared" si="15"/>
        <v>1</v>
      </c>
      <c r="J132" s="8">
        <f t="shared" si="16"/>
        <v>250</v>
      </c>
      <c r="K132">
        <f>VLOOKUP(B132,Countries!$AB$1:$AC$6,2)*15</f>
        <v>30</v>
      </c>
      <c r="L132" s="16">
        <f>VLOOKUP(C132,Countries!$H$1:$K$43,4)*80</f>
        <v>1600</v>
      </c>
      <c r="M132" s="16">
        <f t="shared" ref="M132:M195" si="17">L132+K132+J132</f>
        <v>1880</v>
      </c>
      <c r="N132" s="17">
        <f t="shared" ref="N132:N195" si="18">E132/100</f>
        <v>-0.2</v>
      </c>
      <c r="O132" s="17">
        <f t="shared" ref="O132:O195" si="19">IF(H132&lt;10,0,H132/100)</f>
        <v>0</v>
      </c>
      <c r="P132" s="17">
        <f t="shared" ref="P132:P195" si="20">IF(I132&lt;10,0,I132/100)</f>
        <v>0</v>
      </c>
    </row>
    <row r="133" spans="1:16" x14ac:dyDescent="0.35">
      <c r="A133" t="str">
        <f>VLOOKUP(C133,Countries!$H$1:$J$43,3)</f>
        <v>3-Central Europe</v>
      </c>
      <c r="B133" t="s">
        <v>17</v>
      </c>
      <c r="C133" t="s">
        <v>44</v>
      </c>
      <c r="D133" s="3">
        <v>-45</v>
      </c>
      <c r="E133" s="3">
        <v>-40</v>
      </c>
      <c r="F133" s="3">
        <v>-35</v>
      </c>
      <c r="G133">
        <v>2080</v>
      </c>
      <c r="H133" s="3">
        <f t="shared" si="14"/>
        <v>5</v>
      </c>
      <c r="I133" s="3">
        <f t="shared" si="15"/>
        <v>5</v>
      </c>
      <c r="J133" s="8">
        <f t="shared" si="16"/>
        <v>250</v>
      </c>
      <c r="K133">
        <f>VLOOKUP(B133,Countries!$AB$1:$AC$6,2)*15</f>
        <v>30</v>
      </c>
      <c r="L133" s="16">
        <f>VLOOKUP(C133,Countries!$H$1:$K$43,4)*80</f>
        <v>1600</v>
      </c>
      <c r="M133" s="16">
        <f t="shared" si="17"/>
        <v>1880</v>
      </c>
      <c r="N133" s="17">
        <f t="shared" si="18"/>
        <v>-0.4</v>
      </c>
      <c r="O133" s="17">
        <f t="shared" si="19"/>
        <v>0</v>
      </c>
      <c r="P133" s="17">
        <f t="shared" si="20"/>
        <v>0</v>
      </c>
    </row>
    <row r="134" spans="1:16" x14ac:dyDescent="0.35">
      <c r="A134" t="str">
        <f>VLOOKUP(C134,Countries!$H$1:$J$43,3)</f>
        <v>3-Central Europe</v>
      </c>
      <c r="B134" t="s">
        <v>17</v>
      </c>
      <c r="C134" t="s">
        <v>72</v>
      </c>
      <c r="D134" s="3">
        <v>-8</v>
      </c>
      <c r="E134" s="3">
        <v>-8</v>
      </c>
      <c r="F134" s="3">
        <v>-8</v>
      </c>
      <c r="G134">
        <v>2030</v>
      </c>
      <c r="H134" s="3">
        <f t="shared" si="14"/>
        <v>0</v>
      </c>
      <c r="I134" s="3">
        <f t="shared" si="15"/>
        <v>0</v>
      </c>
      <c r="J134" s="8">
        <f t="shared" si="16"/>
        <v>250</v>
      </c>
      <c r="K134">
        <f>VLOOKUP(B134,Countries!$AB$1:$AC$6,2)*15</f>
        <v>30</v>
      </c>
      <c r="L134" s="16">
        <f>VLOOKUP(C134,Countries!$H$1:$K$43,4)*80</f>
        <v>1760</v>
      </c>
      <c r="M134" s="16">
        <f t="shared" si="17"/>
        <v>2040</v>
      </c>
      <c r="N134" s="17">
        <f t="shared" si="18"/>
        <v>-0.08</v>
      </c>
      <c r="O134" s="17">
        <f t="shared" si="19"/>
        <v>0</v>
      </c>
      <c r="P134" s="17">
        <f t="shared" si="20"/>
        <v>0</v>
      </c>
    </row>
    <row r="135" spans="1:16" x14ac:dyDescent="0.35">
      <c r="A135" t="str">
        <f>VLOOKUP(C135,Countries!$H$1:$J$43,3)</f>
        <v>3-Central Europe</v>
      </c>
      <c r="B135" t="s">
        <v>17</v>
      </c>
      <c r="C135" t="s">
        <v>72</v>
      </c>
      <c r="D135" s="3">
        <v>-19</v>
      </c>
      <c r="E135" s="3">
        <v>-18.5</v>
      </c>
      <c r="F135" s="3">
        <v>-18</v>
      </c>
      <c r="G135">
        <v>2050</v>
      </c>
      <c r="H135" s="3">
        <f t="shared" si="14"/>
        <v>0.5</v>
      </c>
      <c r="I135" s="3">
        <f t="shared" si="15"/>
        <v>0.5</v>
      </c>
      <c r="J135" s="8">
        <f t="shared" si="16"/>
        <v>250</v>
      </c>
      <c r="K135">
        <f>VLOOKUP(B135,Countries!$AB$1:$AC$6,2)*15</f>
        <v>30</v>
      </c>
      <c r="L135" s="16">
        <f>VLOOKUP(C135,Countries!$H$1:$K$43,4)*80</f>
        <v>1760</v>
      </c>
      <c r="M135" s="16">
        <f t="shared" si="17"/>
        <v>2040</v>
      </c>
      <c r="N135" s="17">
        <f t="shared" si="18"/>
        <v>-0.185</v>
      </c>
      <c r="O135" s="17">
        <f t="shared" si="19"/>
        <v>0</v>
      </c>
      <c r="P135" s="17">
        <f t="shared" si="20"/>
        <v>0</v>
      </c>
    </row>
    <row r="136" spans="1:16" x14ac:dyDescent="0.35">
      <c r="A136" t="str">
        <f>VLOOKUP(C136,Countries!$H$1:$J$43,3)</f>
        <v>3-Central Europe</v>
      </c>
      <c r="B136" t="s">
        <v>17</v>
      </c>
      <c r="C136" t="s">
        <v>72</v>
      </c>
      <c r="D136" s="3">
        <v>-43</v>
      </c>
      <c r="E136" s="3">
        <v>-38.5</v>
      </c>
      <c r="F136" s="3">
        <v>-34</v>
      </c>
      <c r="G136">
        <v>2080</v>
      </c>
      <c r="H136" s="3">
        <f t="shared" si="14"/>
        <v>4.5</v>
      </c>
      <c r="I136" s="3">
        <f t="shared" si="15"/>
        <v>4.5</v>
      </c>
      <c r="J136" s="8">
        <f t="shared" si="16"/>
        <v>250</v>
      </c>
      <c r="K136">
        <f>VLOOKUP(B136,Countries!$AB$1:$AC$6,2)*15</f>
        <v>30</v>
      </c>
      <c r="L136" s="16">
        <f>VLOOKUP(C136,Countries!$H$1:$K$43,4)*80</f>
        <v>1760</v>
      </c>
      <c r="M136" s="16">
        <f t="shared" si="17"/>
        <v>2040</v>
      </c>
      <c r="N136" s="17">
        <f t="shared" si="18"/>
        <v>-0.38500000000000001</v>
      </c>
      <c r="O136" s="17">
        <f t="shared" si="19"/>
        <v>0</v>
      </c>
      <c r="P136" s="17">
        <f t="shared" si="20"/>
        <v>0</v>
      </c>
    </row>
    <row r="137" spans="1:16" x14ac:dyDescent="0.35">
      <c r="A137" t="str">
        <f>VLOOKUP(C137,Countries!$H$1:$J$43,3)</f>
        <v>3-Central Europe</v>
      </c>
      <c r="B137" t="s">
        <v>17</v>
      </c>
      <c r="C137" t="s">
        <v>50</v>
      </c>
      <c r="D137" s="3">
        <v>0</v>
      </c>
      <c r="E137" s="3">
        <v>2</v>
      </c>
      <c r="F137" s="3">
        <v>4</v>
      </c>
      <c r="G137">
        <v>2030</v>
      </c>
      <c r="H137" s="3">
        <f t="shared" si="14"/>
        <v>2</v>
      </c>
      <c r="I137" s="3">
        <f t="shared" si="15"/>
        <v>2</v>
      </c>
      <c r="J137" s="8">
        <f t="shared" si="16"/>
        <v>250</v>
      </c>
      <c r="K137">
        <f>VLOOKUP(B137,Countries!$AB$1:$AC$6,2)*15</f>
        <v>30</v>
      </c>
      <c r="L137" s="16">
        <f>VLOOKUP(C137,Countries!$H$1:$K$43,4)*80</f>
        <v>1840</v>
      </c>
      <c r="M137" s="16">
        <f t="shared" si="17"/>
        <v>2120</v>
      </c>
      <c r="N137" s="17">
        <f t="shared" si="18"/>
        <v>0.02</v>
      </c>
      <c r="O137" s="17">
        <f t="shared" si="19"/>
        <v>0</v>
      </c>
      <c r="P137" s="17">
        <f t="shared" si="20"/>
        <v>0</v>
      </c>
    </row>
    <row r="138" spans="1:16" x14ac:dyDescent="0.35">
      <c r="A138" t="str">
        <f>VLOOKUP(C138,Countries!$H$1:$J$43,3)</f>
        <v>3-Central Europe</v>
      </c>
      <c r="B138" t="s">
        <v>17</v>
      </c>
      <c r="C138" t="s">
        <v>50</v>
      </c>
      <c r="D138" s="3">
        <v>2</v>
      </c>
      <c r="E138" s="3">
        <v>5</v>
      </c>
      <c r="F138" s="3">
        <v>8</v>
      </c>
      <c r="G138">
        <v>2050</v>
      </c>
      <c r="H138" s="3">
        <f t="shared" si="14"/>
        <v>3</v>
      </c>
      <c r="I138" s="3">
        <f t="shared" si="15"/>
        <v>3</v>
      </c>
      <c r="J138" s="8">
        <f t="shared" si="16"/>
        <v>250</v>
      </c>
      <c r="K138">
        <f>VLOOKUP(B138,Countries!$AB$1:$AC$6,2)*15</f>
        <v>30</v>
      </c>
      <c r="L138" s="16">
        <f>VLOOKUP(C138,Countries!$H$1:$K$43,4)*80</f>
        <v>1840</v>
      </c>
      <c r="M138" s="16">
        <f t="shared" si="17"/>
        <v>2120</v>
      </c>
      <c r="N138" s="17">
        <f t="shared" si="18"/>
        <v>0.05</v>
      </c>
      <c r="O138" s="17">
        <f t="shared" si="19"/>
        <v>0</v>
      </c>
      <c r="P138" s="17">
        <f t="shared" si="20"/>
        <v>0</v>
      </c>
    </row>
    <row r="139" spans="1:16" x14ac:dyDescent="0.35">
      <c r="A139" t="str">
        <f>VLOOKUP(C139,Countries!$H$1:$J$43,3)</f>
        <v>3-Central Europe</v>
      </c>
      <c r="B139" t="s">
        <v>17</v>
      </c>
      <c r="C139" t="s">
        <v>50</v>
      </c>
      <c r="D139" s="3">
        <v>-6</v>
      </c>
      <c r="E139" s="3">
        <v>2</v>
      </c>
      <c r="F139" s="3">
        <v>10</v>
      </c>
      <c r="G139">
        <v>2080</v>
      </c>
      <c r="H139" s="3">
        <f t="shared" si="14"/>
        <v>8</v>
      </c>
      <c r="I139" s="3">
        <f t="shared" si="15"/>
        <v>8</v>
      </c>
      <c r="J139" s="8">
        <f t="shared" si="16"/>
        <v>250</v>
      </c>
      <c r="K139">
        <f>VLOOKUP(B139,Countries!$AB$1:$AC$6,2)*15</f>
        <v>30</v>
      </c>
      <c r="L139" s="16">
        <f>VLOOKUP(C139,Countries!$H$1:$K$43,4)*80</f>
        <v>1840</v>
      </c>
      <c r="M139" s="16">
        <f t="shared" si="17"/>
        <v>2120</v>
      </c>
      <c r="N139" s="17">
        <f t="shared" si="18"/>
        <v>0.02</v>
      </c>
      <c r="O139" s="17">
        <f t="shared" si="19"/>
        <v>0</v>
      </c>
      <c r="P139" s="17">
        <f t="shared" si="20"/>
        <v>0</v>
      </c>
    </row>
    <row r="140" spans="1:16" x14ac:dyDescent="0.35">
      <c r="A140" t="str">
        <f>VLOOKUP(C140,Countries!$H$1:$J$43,3)</f>
        <v>3-Central Europe</v>
      </c>
      <c r="B140" t="s">
        <v>17</v>
      </c>
      <c r="C140" t="s">
        <v>52</v>
      </c>
      <c r="D140" s="3">
        <v>-3</v>
      </c>
      <c r="E140" s="3">
        <v>-1.5</v>
      </c>
      <c r="F140" s="3">
        <v>0</v>
      </c>
      <c r="G140">
        <v>2030</v>
      </c>
      <c r="H140" s="3">
        <f t="shared" si="14"/>
        <v>1.5</v>
      </c>
      <c r="I140" s="3">
        <f t="shared" si="15"/>
        <v>1.5</v>
      </c>
      <c r="J140" s="8">
        <f t="shared" si="16"/>
        <v>250</v>
      </c>
      <c r="K140">
        <f>VLOOKUP(B140,Countries!$AB$1:$AC$6,2)*15</f>
        <v>30</v>
      </c>
      <c r="L140" s="16">
        <f>VLOOKUP(C140,Countries!$H$1:$K$43,4)*80</f>
        <v>1920</v>
      </c>
      <c r="M140" s="16">
        <f t="shared" si="17"/>
        <v>2200</v>
      </c>
      <c r="N140" s="17">
        <f t="shared" si="18"/>
        <v>-1.4999999999999999E-2</v>
      </c>
      <c r="O140" s="17">
        <f t="shared" si="19"/>
        <v>0</v>
      </c>
      <c r="P140" s="17">
        <f t="shared" si="20"/>
        <v>0</v>
      </c>
    </row>
    <row r="141" spans="1:16" x14ac:dyDescent="0.35">
      <c r="A141" t="str">
        <f>VLOOKUP(C141,Countries!$H$1:$J$43,3)</f>
        <v>3-Central Europe</v>
      </c>
      <c r="B141" t="s">
        <v>17</v>
      </c>
      <c r="C141" t="s">
        <v>52</v>
      </c>
      <c r="D141" s="3">
        <v>-6</v>
      </c>
      <c r="E141" s="3">
        <v>-3</v>
      </c>
      <c r="F141" s="3">
        <v>0</v>
      </c>
      <c r="G141">
        <v>2050</v>
      </c>
      <c r="H141" s="3">
        <f t="shared" si="14"/>
        <v>3</v>
      </c>
      <c r="I141" s="3">
        <f t="shared" si="15"/>
        <v>3</v>
      </c>
      <c r="J141" s="8">
        <f t="shared" si="16"/>
        <v>250</v>
      </c>
      <c r="K141">
        <f>VLOOKUP(B141,Countries!$AB$1:$AC$6,2)*15</f>
        <v>30</v>
      </c>
      <c r="L141" s="16">
        <f>VLOOKUP(C141,Countries!$H$1:$K$43,4)*80</f>
        <v>1920</v>
      </c>
      <c r="M141" s="16">
        <f t="shared" si="17"/>
        <v>2200</v>
      </c>
      <c r="N141" s="17">
        <f t="shared" si="18"/>
        <v>-0.03</v>
      </c>
      <c r="O141" s="17">
        <f t="shared" si="19"/>
        <v>0</v>
      </c>
      <c r="P141" s="17">
        <f t="shared" si="20"/>
        <v>0</v>
      </c>
    </row>
    <row r="142" spans="1:16" x14ac:dyDescent="0.35">
      <c r="A142" t="str">
        <f>VLOOKUP(C142,Countries!$H$1:$J$43,3)</f>
        <v>3-Central Europe</v>
      </c>
      <c r="B142" t="s">
        <v>17</v>
      </c>
      <c r="C142" t="s">
        <v>52</v>
      </c>
      <c r="D142" s="3">
        <v>-17</v>
      </c>
      <c r="E142" s="3">
        <v>-9</v>
      </c>
      <c r="F142" s="3">
        <v>-1</v>
      </c>
      <c r="G142">
        <v>2080</v>
      </c>
      <c r="H142" s="3">
        <f t="shared" si="14"/>
        <v>8</v>
      </c>
      <c r="I142" s="3">
        <f t="shared" si="15"/>
        <v>8</v>
      </c>
      <c r="J142" s="8">
        <f t="shared" si="16"/>
        <v>250</v>
      </c>
      <c r="K142">
        <f>VLOOKUP(B142,Countries!$AB$1:$AC$6,2)*15</f>
        <v>30</v>
      </c>
      <c r="L142" s="16">
        <f>VLOOKUP(C142,Countries!$H$1:$K$43,4)*80</f>
        <v>1920</v>
      </c>
      <c r="M142" s="16">
        <f t="shared" si="17"/>
        <v>2200</v>
      </c>
      <c r="N142" s="17">
        <f t="shared" si="18"/>
        <v>-0.09</v>
      </c>
      <c r="O142" s="17">
        <f t="shared" si="19"/>
        <v>0</v>
      </c>
      <c r="P142" s="17">
        <f t="shared" si="20"/>
        <v>0</v>
      </c>
    </row>
    <row r="143" spans="1:16" x14ac:dyDescent="0.35">
      <c r="A143" t="str">
        <f>VLOOKUP(C143,Countries!$H$1:$J$43,3)</f>
        <v>3-Central Europe</v>
      </c>
      <c r="B143" t="s">
        <v>17</v>
      </c>
      <c r="C143" t="s">
        <v>54</v>
      </c>
      <c r="D143" s="3">
        <v>-6</v>
      </c>
      <c r="E143" s="3">
        <v>-6</v>
      </c>
      <c r="F143" s="3">
        <v>-6</v>
      </c>
      <c r="G143">
        <v>2030</v>
      </c>
      <c r="H143" s="3">
        <f t="shared" si="14"/>
        <v>0</v>
      </c>
      <c r="I143" s="3">
        <f t="shared" si="15"/>
        <v>0</v>
      </c>
      <c r="J143" s="8">
        <f t="shared" si="16"/>
        <v>250</v>
      </c>
      <c r="K143">
        <f>VLOOKUP(B143,Countries!$AB$1:$AC$6,2)*15</f>
        <v>30</v>
      </c>
      <c r="L143" s="16">
        <f>VLOOKUP(C143,Countries!$H$1:$K$43,4)*80</f>
        <v>2000</v>
      </c>
      <c r="M143" s="16">
        <f t="shared" si="17"/>
        <v>2280</v>
      </c>
      <c r="N143" s="17">
        <f t="shared" si="18"/>
        <v>-0.06</v>
      </c>
      <c r="O143" s="17">
        <f t="shared" si="19"/>
        <v>0</v>
      </c>
      <c r="P143" s="17">
        <f t="shared" si="20"/>
        <v>0</v>
      </c>
    </row>
    <row r="144" spans="1:16" x14ac:dyDescent="0.35">
      <c r="A144" t="str">
        <f>VLOOKUP(C144,Countries!$H$1:$J$43,3)</f>
        <v>3-Central Europe</v>
      </c>
      <c r="B144" t="s">
        <v>17</v>
      </c>
      <c r="C144" t="s">
        <v>54</v>
      </c>
      <c r="D144" s="3">
        <v>-17</v>
      </c>
      <c r="E144" s="3">
        <v>-16.5</v>
      </c>
      <c r="F144" s="3">
        <v>-16</v>
      </c>
      <c r="G144">
        <v>2050</v>
      </c>
      <c r="H144" s="3">
        <f t="shared" si="14"/>
        <v>0.5</v>
      </c>
      <c r="I144" s="3">
        <f t="shared" si="15"/>
        <v>0.5</v>
      </c>
      <c r="J144" s="8">
        <f t="shared" si="16"/>
        <v>250</v>
      </c>
      <c r="K144">
        <f>VLOOKUP(B144,Countries!$AB$1:$AC$6,2)*15</f>
        <v>30</v>
      </c>
      <c r="L144" s="16">
        <f>VLOOKUP(C144,Countries!$H$1:$K$43,4)*80</f>
        <v>2000</v>
      </c>
      <c r="M144" s="16">
        <f t="shared" si="17"/>
        <v>2280</v>
      </c>
      <c r="N144" s="17">
        <f t="shared" si="18"/>
        <v>-0.16500000000000001</v>
      </c>
      <c r="O144" s="17">
        <f t="shared" si="19"/>
        <v>0</v>
      </c>
      <c r="P144" s="17">
        <f t="shared" si="20"/>
        <v>0</v>
      </c>
    </row>
    <row r="145" spans="1:16" x14ac:dyDescent="0.35">
      <c r="A145" t="str">
        <f>VLOOKUP(C145,Countries!$H$1:$J$43,3)</f>
        <v>3-Central Europe</v>
      </c>
      <c r="B145" t="s">
        <v>17</v>
      </c>
      <c r="C145" t="s">
        <v>54</v>
      </c>
      <c r="D145" s="3">
        <v>-42</v>
      </c>
      <c r="E145" s="3">
        <v>-37.5</v>
      </c>
      <c r="F145" s="3">
        <v>-33</v>
      </c>
      <c r="G145">
        <v>2080</v>
      </c>
      <c r="H145" s="3">
        <f t="shared" si="14"/>
        <v>4.5</v>
      </c>
      <c r="I145" s="3">
        <f t="shared" si="15"/>
        <v>4.5</v>
      </c>
      <c r="J145" s="8">
        <f t="shared" si="16"/>
        <v>250</v>
      </c>
      <c r="K145">
        <f>VLOOKUP(B145,Countries!$AB$1:$AC$6,2)*15</f>
        <v>30</v>
      </c>
      <c r="L145" s="16">
        <f>VLOOKUP(C145,Countries!$H$1:$K$43,4)*80</f>
        <v>2000</v>
      </c>
      <c r="M145" s="16">
        <f t="shared" si="17"/>
        <v>2280</v>
      </c>
      <c r="N145" s="17">
        <f t="shared" si="18"/>
        <v>-0.375</v>
      </c>
      <c r="O145" s="17">
        <f t="shared" si="19"/>
        <v>0</v>
      </c>
      <c r="P145" s="17">
        <f t="shared" si="20"/>
        <v>0</v>
      </c>
    </row>
    <row r="146" spans="1:16" x14ac:dyDescent="0.35">
      <c r="A146" t="str">
        <f>VLOOKUP(C146,Countries!$H$1:$J$43,3)</f>
        <v>3-Central Europe</v>
      </c>
      <c r="B146" t="s">
        <v>17</v>
      </c>
      <c r="C146" t="s">
        <v>71</v>
      </c>
      <c r="D146" s="3">
        <v>-6</v>
      </c>
      <c r="E146" s="3">
        <v>-5</v>
      </c>
      <c r="F146" s="3">
        <v>-4</v>
      </c>
      <c r="G146">
        <v>2030</v>
      </c>
      <c r="H146" s="3">
        <f t="shared" si="14"/>
        <v>1</v>
      </c>
      <c r="I146" s="3">
        <f t="shared" si="15"/>
        <v>1</v>
      </c>
      <c r="J146" s="8">
        <f t="shared" si="16"/>
        <v>250</v>
      </c>
      <c r="K146">
        <f>VLOOKUP(B146,Countries!$AB$1:$AC$6,2)*15</f>
        <v>30</v>
      </c>
      <c r="L146" s="16">
        <f>VLOOKUP(C146,Countries!$H$1:$K$43,4)*80</f>
        <v>2080</v>
      </c>
      <c r="M146" s="16">
        <f t="shared" si="17"/>
        <v>2360</v>
      </c>
      <c r="N146" s="17">
        <f t="shared" si="18"/>
        <v>-0.05</v>
      </c>
      <c r="O146" s="17">
        <f t="shared" si="19"/>
        <v>0</v>
      </c>
      <c r="P146" s="17">
        <f t="shared" si="20"/>
        <v>0</v>
      </c>
    </row>
    <row r="147" spans="1:16" x14ac:dyDescent="0.35">
      <c r="A147" t="str">
        <f>VLOOKUP(C147,Countries!$H$1:$J$43,3)</f>
        <v>3-Central Europe</v>
      </c>
      <c r="B147" t="s">
        <v>17</v>
      </c>
      <c r="C147" t="s">
        <v>71</v>
      </c>
      <c r="D147" s="3">
        <v>-14</v>
      </c>
      <c r="E147" s="3">
        <v>-13.5</v>
      </c>
      <c r="F147" s="3">
        <v>-13</v>
      </c>
      <c r="G147">
        <v>2050</v>
      </c>
      <c r="H147" s="3">
        <f t="shared" si="14"/>
        <v>0.5</v>
      </c>
      <c r="I147" s="3">
        <f t="shared" si="15"/>
        <v>0.5</v>
      </c>
      <c r="J147" s="8">
        <f t="shared" si="16"/>
        <v>250</v>
      </c>
      <c r="K147">
        <f>VLOOKUP(B147,Countries!$AB$1:$AC$6,2)*15</f>
        <v>30</v>
      </c>
      <c r="L147" s="16">
        <f>VLOOKUP(C147,Countries!$H$1:$K$43,4)*80</f>
        <v>2080</v>
      </c>
      <c r="M147" s="16">
        <f t="shared" si="17"/>
        <v>2360</v>
      </c>
      <c r="N147" s="17">
        <f t="shared" si="18"/>
        <v>-0.13500000000000001</v>
      </c>
      <c r="O147" s="17">
        <f t="shared" si="19"/>
        <v>0</v>
      </c>
      <c r="P147" s="17">
        <f t="shared" si="20"/>
        <v>0</v>
      </c>
    </row>
    <row r="148" spans="1:16" x14ac:dyDescent="0.35">
      <c r="A148" t="str">
        <f>VLOOKUP(C148,Countries!$H$1:$J$43,3)</f>
        <v>3-Central Europe</v>
      </c>
      <c r="B148" t="s">
        <v>17</v>
      </c>
      <c r="C148" t="s">
        <v>71</v>
      </c>
      <c r="D148" s="3">
        <v>-38</v>
      </c>
      <c r="E148" s="3">
        <v>-33.5</v>
      </c>
      <c r="F148" s="3">
        <v>-29</v>
      </c>
      <c r="G148">
        <v>2080</v>
      </c>
      <c r="H148" s="3">
        <f t="shared" si="14"/>
        <v>4.5</v>
      </c>
      <c r="I148" s="3">
        <f t="shared" si="15"/>
        <v>4.5</v>
      </c>
      <c r="J148" s="8">
        <f t="shared" si="16"/>
        <v>250</v>
      </c>
      <c r="K148">
        <f>VLOOKUP(B148,Countries!$AB$1:$AC$6,2)*15</f>
        <v>30</v>
      </c>
      <c r="L148" s="16">
        <f>VLOOKUP(C148,Countries!$H$1:$K$43,4)*80</f>
        <v>2080</v>
      </c>
      <c r="M148" s="16">
        <f t="shared" si="17"/>
        <v>2360</v>
      </c>
      <c r="N148" s="17">
        <f t="shared" si="18"/>
        <v>-0.33500000000000002</v>
      </c>
      <c r="O148" s="17">
        <f t="shared" si="19"/>
        <v>0</v>
      </c>
      <c r="P148" s="17">
        <f t="shared" si="20"/>
        <v>0</v>
      </c>
    </row>
    <row r="149" spans="1:16" x14ac:dyDescent="0.35">
      <c r="A149" t="str">
        <f>VLOOKUP(C149,Countries!$H$1:$J$43,3)</f>
        <v>3-Central Europe</v>
      </c>
      <c r="B149" t="s">
        <v>17</v>
      </c>
      <c r="C149" t="s">
        <v>57</v>
      </c>
      <c r="D149" s="3">
        <v>-5</v>
      </c>
      <c r="E149" s="3">
        <v>-4</v>
      </c>
      <c r="F149" s="3">
        <v>-3</v>
      </c>
      <c r="G149">
        <v>2030</v>
      </c>
      <c r="H149" s="3">
        <f t="shared" si="14"/>
        <v>1</v>
      </c>
      <c r="I149" s="3">
        <f t="shared" si="15"/>
        <v>1</v>
      </c>
      <c r="J149" s="8">
        <f t="shared" si="16"/>
        <v>250</v>
      </c>
      <c r="K149">
        <f>VLOOKUP(B149,Countries!$AB$1:$AC$6,2)*15</f>
        <v>30</v>
      </c>
      <c r="L149" s="16">
        <f>VLOOKUP(C149,Countries!$H$1:$K$43,4)*80</f>
        <v>2160</v>
      </c>
      <c r="M149" s="16">
        <f t="shared" si="17"/>
        <v>2440</v>
      </c>
      <c r="N149" s="17">
        <f t="shared" si="18"/>
        <v>-0.04</v>
      </c>
      <c r="O149" s="17">
        <f t="shared" si="19"/>
        <v>0</v>
      </c>
      <c r="P149" s="17">
        <f t="shared" si="20"/>
        <v>0</v>
      </c>
    </row>
    <row r="150" spans="1:16" x14ac:dyDescent="0.35">
      <c r="A150" t="str">
        <f>VLOOKUP(C150,Countries!$H$1:$J$43,3)</f>
        <v>3-Central Europe</v>
      </c>
      <c r="B150" t="s">
        <v>17</v>
      </c>
      <c r="C150" t="s">
        <v>57</v>
      </c>
      <c r="D150" s="3">
        <v>-12</v>
      </c>
      <c r="E150" s="3">
        <v>-10.5</v>
      </c>
      <c r="F150" s="3">
        <v>-9</v>
      </c>
      <c r="G150">
        <v>2050</v>
      </c>
      <c r="H150" s="3">
        <f t="shared" si="14"/>
        <v>1.5</v>
      </c>
      <c r="I150" s="3">
        <f t="shared" si="15"/>
        <v>1.5</v>
      </c>
      <c r="J150" s="8">
        <f t="shared" si="16"/>
        <v>250</v>
      </c>
      <c r="K150">
        <f>VLOOKUP(B150,Countries!$AB$1:$AC$6,2)*15</f>
        <v>30</v>
      </c>
      <c r="L150" s="16">
        <f>VLOOKUP(C150,Countries!$H$1:$K$43,4)*80</f>
        <v>2160</v>
      </c>
      <c r="M150" s="16">
        <f t="shared" si="17"/>
        <v>2440</v>
      </c>
      <c r="N150" s="17">
        <f t="shared" si="18"/>
        <v>-0.105</v>
      </c>
      <c r="O150" s="17">
        <f t="shared" si="19"/>
        <v>0</v>
      </c>
      <c r="P150" s="17">
        <f t="shared" si="20"/>
        <v>0</v>
      </c>
    </row>
    <row r="151" spans="1:16" x14ac:dyDescent="0.35">
      <c r="A151" t="str">
        <f>VLOOKUP(C151,Countries!$H$1:$J$43,3)</f>
        <v>3-Central Europe</v>
      </c>
      <c r="B151" t="s">
        <v>17</v>
      </c>
      <c r="C151" t="s">
        <v>57</v>
      </c>
      <c r="D151" s="3">
        <v>-29</v>
      </c>
      <c r="E151" s="3">
        <v>-23.5</v>
      </c>
      <c r="F151" s="3">
        <v>-18</v>
      </c>
      <c r="G151">
        <v>2080</v>
      </c>
      <c r="H151" s="3">
        <f t="shared" si="14"/>
        <v>5.5</v>
      </c>
      <c r="I151" s="3">
        <f t="shared" si="15"/>
        <v>5.5</v>
      </c>
      <c r="J151" s="8">
        <f t="shared" si="16"/>
        <v>250</v>
      </c>
      <c r="K151">
        <f>VLOOKUP(B151,Countries!$AB$1:$AC$6,2)*15</f>
        <v>30</v>
      </c>
      <c r="L151" s="16">
        <f>VLOOKUP(C151,Countries!$H$1:$K$43,4)*80</f>
        <v>2160</v>
      </c>
      <c r="M151" s="16">
        <f t="shared" si="17"/>
        <v>2440</v>
      </c>
      <c r="N151" s="17">
        <f t="shared" si="18"/>
        <v>-0.23499999999999999</v>
      </c>
      <c r="O151" s="17">
        <f t="shared" si="19"/>
        <v>0</v>
      </c>
      <c r="P151" s="17">
        <f t="shared" si="20"/>
        <v>0</v>
      </c>
    </row>
    <row r="152" spans="1:16" x14ac:dyDescent="0.35">
      <c r="A152" t="str">
        <f>VLOOKUP(C152,Countries!$H$1:$J$43,3)</f>
        <v>3-Central Europe</v>
      </c>
      <c r="B152" t="s">
        <v>17</v>
      </c>
      <c r="C152" t="s">
        <v>57</v>
      </c>
      <c r="D152" s="3">
        <v>-68.718209562563544</v>
      </c>
      <c r="E152" s="3">
        <v>-3.2553407934892706</v>
      </c>
      <c r="F152" s="3">
        <v>59.33367243133241</v>
      </c>
      <c r="G152">
        <v>2050</v>
      </c>
      <c r="H152" s="3">
        <f t="shared" si="14"/>
        <v>65.462868769074277</v>
      </c>
      <c r="I152" s="3">
        <f t="shared" si="15"/>
        <v>62.589013224821677</v>
      </c>
      <c r="J152" s="8">
        <f t="shared" si="16"/>
        <v>250</v>
      </c>
      <c r="K152">
        <f>VLOOKUP(B152,Countries!$AB$1:$AC$6,2)*15</f>
        <v>30</v>
      </c>
      <c r="L152" s="16">
        <f>VLOOKUP(C152,Countries!$H$1:$K$43,4)*80</f>
        <v>2160</v>
      </c>
      <c r="M152" s="16">
        <f t="shared" si="17"/>
        <v>2440</v>
      </c>
      <c r="N152" s="17">
        <f t="shared" si="18"/>
        <v>-3.2553407934892704E-2</v>
      </c>
      <c r="O152" s="17">
        <f t="shared" si="19"/>
        <v>0.65462868769074278</v>
      </c>
      <c r="P152" s="17">
        <f t="shared" si="20"/>
        <v>0.62589013224821677</v>
      </c>
    </row>
    <row r="153" spans="1:16" x14ac:dyDescent="0.35">
      <c r="A153" t="str">
        <f>VLOOKUP(C153,Countries!$H$1:$J$43,3)</f>
        <v>3-Central Europe</v>
      </c>
      <c r="B153" t="s">
        <v>17</v>
      </c>
      <c r="C153" t="s">
        <v>57</v>
      </c>
      <c r="D153" s="3">
        <v>-73.550356052899289</v>
      </c>
      <c r="E153" s="3">
        <v>-26.856561546286763</v>
      </c>
      <c r="F153" s="3">
        <v>41.149542217701189</v>
      </c>
      <c r="G153">
        <v>2100</v>
      </c>
      <c r="H153" s="3">
        <f t="shared" si="14"/>
        <v>46.693794506612527</v>
      </c>
      <c r="I153" s="3">
        <f t="shared" si="15"/>
        <v>68.006103763987952</v>
      </c>
      <c r="J153" s="8">
        <f t="shared" si="16"/>
        <v>250</v>
      </c>
      <c r="K153">
        <f>VLOOKUP(B153,Countries!$AB$1:$AC$6,2)*15</f>
        <v>30</v>
      </c>
      <c r="L153" s="16">
        <f>VLOOKUP(C153,Countries!$H$1:$K$43,4)*80</f>
        <v>2160</v>
      </c>
      <c r="M153" s="16">
        <f t="shared" si="17"/>
        <v>2440</v>
      </c>
      <c r="N153" s="17">
        <f t="shared" si="18"/>
        <v>-0.26856561546286761</v>
      </c>
      <c r="O153" s="17">
        <f t="shared" si="19"/>
        <v>0.46693794506612529</v>
      </c>
      <c r="P153" s="17">
        <f t="shared" si="20"/>
        <v>0.68006103763987946</v>
      </c>
    </row>
    <row r="154" spans="1:16" x14ac:dyDescent="0.35">
      <c r="A154" t="str">
        <f>VLOOKUP(C154,Countries!$H$1:$J$43,3)</f>
        <v>3-Central Europe</v>
      </c>
      <c r="B154" t="s">
        <v>17</v>
      </c>
      <c r="C154" t="s">
        <v>31</v>
      </c>
      <c r="D154" s="3">
        <v>8.8699999999999992</v>
      </c>
      <c r="E154" s="3">
        <v>9.6199999999999992</v>
      </c>
      <c r="F154" s="3">
        <v>10.37</v>
      </c>
      <c r="G154">
        <v>2030</v>
      </c>
      <c r="H154" s="3">
        <f t="shared" si="14"/>
        <v>0.75</v>
      </c>
      <c r="I154" s="3">
        <f t="shared" si="15"/>
        <v>0.75</v>
      </c>
      <c r="J154" s="8">
        <f t="shared" si="16"/>
        <v>250</v>
      </c>
      <c r="K154">
        <f>VLOOKUP(B154,Countries!$AB$1:$AC$6,2)*15</f>
        <v>30</v>
      </c>
      <c r="L154" s="16">
        <f>VLOOKUP(C154,Countries!$H$1:$K$43,4)*80</f>
        <v>2240</v>
      </c>
      <c r="M154" s="16">
        <f t="shared" si="17"/>
        <v>2520</v>
      </c>
      <c r="N154" s="17">
        <f t="shared" si="18"/>
        <v>9.6199999999999994E-2</v>
      </c>
      <c r="O154" s="17">
        <f t="shared" si="19"/>
        <v>0</v>
      </c>
      <c r="P154" s="17">
        <f t="shared" si="20"/>
        <v>0</v>
      </c>
    </row>
    <row r="155" spans="1:16" x14ac:dyDescent="0.35">
      <c r="A155" t="str">
        <f>VLOOKUP(C155,Countries!$H$1:$J$43,3)</f>
        <v>3-Central Europe</v>
      </c>
      <c r="B155" t="s">
        <v>17</v>
      </c>
      <c r="C155" t="s">
        <v>31</v>
      </c>
      <c r="D155" s="3">
        <v>-8.58</v>
      </c>
      <c r="E155" s="3">
        <v>7.46</v>
      </c>
      <c r="F155" s="3">
        <v>20.350000000000001</v>
      </c>
      <c r="G155">
        <v>2050</v>
      </c>
      <c r="H155" s="3">
        <f t="shared" si="14"/>
        <v>16.04</v>
      </c>
      <c r="I155" s="3">
        <f t="shared" si="15"/>
        <v>12.89</v>
      </c>
      <c r="J155" s="8">
        <f t="shared" si="16"/>
        <v>250</v>
      </c>
      <c r="K155">
        <f>VLOOKUP(B155,Countries!$AB$1:$AC$6,2)*15</f>
        <v>30</v>
      </c>
      <c r="L155" s="16">
        <f>VLOOKUP(C155,Countries!$H$1:$K$43,4)*80</f>
        <v>2240</v>
      </c>
      <c r="M155" s="16">
        <f t="shared" si="17"/>
        <v>2520</v>
      </c>
      <c r="N155" s="17">
        <f t="shared" si="18"/>
        <v>7.46E-2</v>
      </c>
      <c r="O155" s="17">
        <f t="shared" si="19"/>
        <v>0.16039999999999999</v>
      </c>
      <c r="P155" s="17">
        <f t="shared" si="20"/>
        <v>0.12890000000000001</v>
      </c>
    </row>
    <row r="156" spans="1:16" x14ac:dyDescent="0.35">
      <c r="A156" t="str">
        <f>VLOOKUP(C156,Countries!$H$1:$J$43,3)</f>
        <v>3-Central Europe</v>
      </c>
      <c r="B156" t="s">
        <v>17</v>
      </c>
      <c r="C156" t="s">
        <v>31</v>
      </c>
      <c r="D156" s="3">
        <v>-52.941176470588239</v>
      </c>
      <c r="E156" s="3">
        <v>-17.647058823529413</v>
      </c>
      <c r="F156" s="3">
        <v>52.941176470588239</v>
      </c>
      <c r="G156">
        <v>2080</v>
      </c>
      <c r="H156" s="3">
        <f t="shared" si="14"/>
        <v>35.294117647058826</v>
      </c>
      <c r="I156" s="3">
        <f t="shared" si="15"/>
        <v>70.588235294117652</v>
      </c>
      <c r="J156" s="8">
        <f t="shared" si="16"/>
        <v>250</v>
      </c>
      <c r="K156">
        <f>VLOOKUP(B156,Countries!$AB$1:$AC$6,2)*15</f>
        <v>30</v>
      </c>
      <c r="L156" s="16">
        <f>VLOOKUP(C156,Countries!$H$1:$K$43,4)*80</f>
        <v>2240</v>
      </c>
      <c r="M156" s="16">
        <f t="shared" si="17"/>
        <v>2520</v>
      </c>
      <c r="N156" s="17">
        <f t="shared" si="18"/>
        <v>-0.17647058823529413</v>
      </c>
      <c r="O156" s="17">
        <f t="shared" si="19"/>
        <v>0.35294117647058826</v>
      </c>
      <c r="P156" s="17">
        <f t="shared" si="20"/>
        <v>0.70588235294117652</v>
      </c>
    </row>
    <row r="157" spans="1:16" x14ac:dyDescent="0.35">
      <c r="A157" t="str">
        <f>VLOOKUP(C157,Countries!$H$1:$J$43,3)</f>
        <v>3-Central Europe</v>
      </c>
      <c r="B157" t="s">
        <v>17</v>
      </c>
      <c r="C157" t="s">
        <v>31</v>
      </c>
      <c r="D157" s="3">
        <v>-48.7</v>
      </c>
      <c r="E157" s="3">
        <v>-15.5</v>
      </c>
      <c r="F157" s="3">
        <v>17.3</v>
      </c>
      <c r="G157">
        <v>2080</v>
      </c>
      <c r="H157" s="3">
        <f t="shared" si="14"/>
        <v>33.200000000000003</v>
      </c>
      <c r="I157" s="3">
        <f t="shared" si="15"/>
        <v>32.799999999999997</v>
      </c>
      <c r="J157" s="8">
        <f t="shared" si="16"/>
        <v>250</v>
      </c>
      <c r="K157">
        <f>VLOOKUP(B157,Countries!$AB$1:$AC$6,2)*15</f>
        <v>30</v>
      </c>
      <c r="L157" s="16">
        <f>VLOOKUP(C157,Countries!$H$1:$K$43,4)*80</f>
        <v>2240</v>
      </c>
      <c r="M157" s="16">
        <f t="shared" si="17"/>
        <v>2520</v>
      </c>
      <c r="N157" s="17">
        <f t="shared" si="18"/>
        <v>-0.155</v>
      </c>
      <c r="O157" s="17">
        <f t="shared" si="19"/>
        <v>0.33200000000000002</v>
      </c>
      <c r="P157" s="17">
        <f t="shared" si="20"/>
        <v>0.32799999999999996</v>
      </c>
    </row>
    <row r="158" spans="1:16" x14ac:dyDescent="0.35">
      <c r="A158" t="str">
        <f>VLOOKUP(C158,Countries!$H$1:$J$43,3)</f>
        <v>3-Central Europe</v>
      </c>
      <c r="B158" t="s">
        <v>17</v>
      </c>
      <c r="C158" t="s">
        <v>73</v>
      </c>
      <c r="D158" s="3">
        <v>-6</v>
      </c>
      <c r="E158" s="3">
        <v>-5.5</v>
      </c>
      <c r="F158" s="3">
        <v>-5</v>
      </c>
      <c r="G158">
        <v>2030</v>
      </c>
      <c r="H158" s="3">
        <f t="shared" si="14"/>
        <v>0.5</v>
      </c>
      <c r="I158" s="3">
        <f t="shared" si="15"/>
        <v>0.5</v>
      </c>
      <c r="J158" s="8">
        <f t="shared" si="16"/>
        <v>250</v>
      </c>
      <c r="K158">
        <f>VLOOKUP(B158,Countries!$AB$1:$AC$6,2)*15</f>
        <v>30</v>
      </c>
      <c r="L158" s="16">
        <f>VLOOKUP(C158,Countries!$H$1:$K$43,4)*80</f>
        <v>2320</v>
      </c>
      <c r="M158" s="16">
        <f t="shared" si="17"/>
        <v>2600</v>
      </c>
      <c r="N158" s="17">
        <f t="shared" si="18"/>
        <v>-5.5E-2</v>
      </c>
      <c r="O158" s="17">
        <f t="shared" si="19"/>
        <v>0</v>
      </c>
      <c r="P158" s="17">
        <f t="shared" si="20"/>
        <v>0</v>
      </c>
    </row>
    <row r="159" spans="1:16" x14ac:dyDescent="0.35">
      <c r="A159" t="str">
        <f>VLOOKUP(C159,Countries!$H$1:$J$43,3)</f>
        <v>3-Central Europe</v>
      </c>
      <c r="B159" t="s">
        <v>17</v>
      </c>
      <c r="C159" t="s">
        <v>73</v>
      </c>
      <c r="D159" s="3">
        <v>-14</v>
      </c>
      <c r="E159" s="3">
        <v>-13.5</v>
      </c>
      <c r="F159" s="3">
        <v>-13</v>
      </c>
      <c r="G159">
        <v>2050</v>
      </c>
      <c r="H159" s="3">
        <f t="shared" si="14"/>
        <v>0.5</v>
      </c>
      <c r="I159" s="3">
        <f t="shared" si="15"/>
        <v>0.5</v>
      </c>
      <c r="J159" s="8">
        <f t="shared" si="16"/>
        <v>250</v>
      </c>
      <c r="K159">
        <f>VLOOKUP(B159,Countries!$AB$1:$AC$6,2)*15</f>
        <v>30</v>
      </c>
      <c r="L159" s="16">
        <f>VLOOKUP(C159,Countries!$H$1:$K$43,4)*80</f>
        <v>2320</v>
      </c>
      <c r="M159" s="16">
        <f t="shared" si="17"/>
        <v>2600</v>
      </c>
      <c r="N159" s="17">
        <f t="shared" si="18"/>
        <v>-0.13500000000000001</v>
      </c>
      <c r="O159" s="17">
        <f t="shared" si="19"/>
        <v>0</v>
      </c>
      <c r="P159" s="17">
        <f t="shared" si="20"/>
        <v>0</v>
      </c>
    </row>
    <row r="160" spans="1:16" x14ac:dyDescent="0.35">
      <c r="A160" t="str">
        <f>VLOOKUP(C160,Countries!$H$1:$J$43,3)</f>
        <v>3-Central Europe</v>
      </c>
      <c r="B160" t="s">
        <v>17</v>
      </c>
      <c r="C160" t="s">
        <v>73</v>
      </c>
      <c r="D160" s="3">
        <v>-34</v>
      </c>
      <c r="E160" s="3">
        <v>-30</v>
      </c>
      <c r="F160" s="3">
        <v>-26</v>
      </c>
      <c r="G160">
        <v>2080</v>
      </c>
      <c r="H160" s="3">
        <f t="shared" si="14"/>
        <v>4</v>
      </c>
      <c r="I160" s="3">
        <f t="shared" si="15"/>
        <v>4</v>
      </c>
      <c r="J160" s="8">
        <f t="shared" si="16"/>
        <v>250</v>
      </c>
      <c r="K160">
        <f>VLOOKUP(B160,Countries!$AB$1:$AC$6,2)*15</f>
        <v>30</v>
      </c>
      <c r="L160" s="16">
        <f>VLOOKUP(C160,Countries!$H$1:$K$43,4)*80</f>
        <v>2320</v>
      </c>
      <c r="M160" s="16">
        <f t="shared" si="17"/>
        <v>2600</v>
      </c>
      <c r="N160" s="17">
        <f t="shared" si="18"/>
        <v>-0.3</v>
      </c>
      <c r="O160" s="17">
        <f t="shared" si="19"/>
        <v>0</v>
      </c>
      <c r="P160" s="17">
        <f t="shared" si="20"/>
        <v>0</v>
      </c>
    </row>
    <row r="161" spans="1:16" x14ac:dyDescent="0.35">
      <c r="A161" t="str">
        <f>VLOOKUP(C161,Countries!$H$1:$J$43,3)</f>
        <v>4-Southern Europe</v>
      </c>
      <c r="B161" t="s">
        <v>17</v>
      </c>
      <c r="C161" t="s">
        <v>68</v>
      </c>
      <c r="D161" s="3">
        <v>-4</v>
      </c>
      <c r="E161" s="3">
        <v>-4</v>
      </c>
      <c r="F161" s="3">
        <v>-4</v>
      </c>
      <c r="G161">
        <v>2030</v>
      </c>
      <c r="H161" s="3">
        <f t="shared" si="14"/>
        <v>0</v>
      </c>
      <c r="I161" s="3">
        <f t="shared" si="15"/>
        <v>0</v>
      </c>
      <c r="J161" s="8">
        <f t="shared" si="16"/>
        <v>350</v>
      </c>
      <c r="K161">
        <f>VLOOKUP(B161,Countries!$AB$1:$AC$6,2)*15</f>
        <v>30</v>
      </c>
      <c r="L161" s="16">
        <f>VLOOKUP(C161,Countries!$H$1:$K$43,4)*80</f>
        <v>2400</v>
      </c>
      <c r="M161" s="16">
        <f t="shared" si="17"/>
        <v>2780</v>
      </c>
      <c r="N161" s="17">
        <f t="shared" si="18"/>
        <v>-0.04</v>
      </c>
      <c r="O161" s="17">
        <f t="shared" si="19"/>
        <v>0</v>
      </c>
      <c r="P161" s="17">
        <f t="shared" si="20"/>
        <v>0</v>
      </c>
    </row>
    <row r="162" spans="1:16" x14ac:dyDescent="0.35">
      <c r="A162" t="str">
        <f>VLOOKUP(C162,Countries!$H$1:$J$43,3)</f>
        <v>4-Southern Europe</v>
      </c>
      <c r="B162" t="s">
        <v>17</v>
      </c>
      <c r="C162" t="s">
        <v>68</v>
      </c>
      <c r="D162" s="3">
        <v>-16</v>
      </c>
      <c r="E162" s="3">
        <v>-15</v>
      </c>
      <c r="F162" s="3">
        <v>-14</v>
      </c>
      <c r="G162">
        <v>2050</v>
      </c>
      <c r="H162" s="3">
        <f t="shared" si="14"/>
        <v>1</v>
      </c>
      <c r="I162" s="3">
        <f t="shared" si="15"/>
        <v>1</v>
      </c>
      <c r="J162" s="8">
        <f t="shared" si="16"/>
        <v>350</v>
      </c>
      <c r="K162">
        <f>VLOOKUP(B162,Countries!$AB$1:$AC$6,2)*15</f>
        <v>30</v>
      </c>
      <c r="L162" s="16">
        <f>VLOOKUP(C162,Countries!$H$1:$K$43,4)*80</f>
        <v>2400</v>
      </c>
      <c r="M162" s="16">
        <f t="shared" si="17"/>
        <v>2780</v>
      </c>
      <c r="N162" s="17">
        <f t="shared" si="18"/>
        <v>-0.15</v>
      </c>
      <c r="O162" s="17">
        <f t="shared" si="19"/>
        <v>0</v>
      </c>
      <c r="P162" s="17">
        <f t="shared" si="20"/>
        <v>0</v>
      </c>
    </row>
    <row r="163" spans="1:16" x14ac:dyDescent="0.35">
      <c r="A163" t="str">
        <f>VLOOKUP(C163,Countries!$H$1:$J$43,3)</f>
        <v>4-Southern Europe</v>
      </c>
      <c r="B163" t="s">
        <v>17</v>
      </c>
      <c r="C163" t="s">
        <v>68</v>
      </c>
      <c r="D163" s="3">
        <v>-42</v>
      </c>
      <c r="E163" s="3">
        <v>-37</v>
      </c>
      <c r="F163" s="3">
        <v>-32</v>
      </c>
      <c r="G163">
        <v>2080</v>
      </c>
      <c r="H163" s="3">
        <f t="shared" si="14"/>
        <v>5</v>
      </c>
      <c r="I163" s="3">
        <f t="shared" si="15"/>
        <v>5</v>
      </c>
      <c r="J163" s="8">
        <f t="shared" si="16"/>
        <v>350</v>
      </c>
      <c r="K163">
        <f>VLOOKUP(B163,Countries!$AB$1:$AC$6,2)*15</f>
        <v>30</v>
      </c>
      <c r="L163" s="16">
        <f>VLOOKUP(C163,Countries!$H$1:$K$43,4)*80</f>
        <v>2400</v>
      </c>
      <c r="M163" s="16">
        <f t="shared" si="17"/>
        <v>2780</v>
      </c>
      <c r="N163" s="17">
        <f t="shared" si="18"/>
        <v>-0.37</v>
      </c>
      <c r="O163" s="17">
        <f t="shared" si="19"/>
        <v>0</v>
      </c>
      <c r="P163" s="17">
        <f t="shared" si="20"/>
        <v>0</v>
      </c>
    </row>
    <row r="164" spans="1:16" x14ac:dyDescent="0.35">
      <c r="A164" t="str">
        <f>VLOOKUP(C164,Countries!$H$1:$J$43,3)</f>
        <v>4-Southern Europe</v>
      </c>
      <c r="B164" t="s">
        <v>17</v>
      </c>
      <c r="C164" t="s">
        <v>65</v>
      </c>
      <c r="D164" s="3">
        <v>-7</v>
      </c>
      <c r="E164" s="3">
        <v>-7</v>
      </c>
      <c r="F164" s="3">
        <v>-7</v>
      </c>
      <c r="G164">
        <v>2030</v>
      </c>
      <c r="H164" s="3">
        <f t="shared" si="14"/>
        <v>0</v>
      </c>
      <c r="I164" s="3">
        <f t="shared" si="15"/>
        <v>0</v>
      </c>
      <c r="J164" s="8">
        <f t="shared" si="16"/>
        <v>350</v>
      </c>
      <c r="K164">
        <f>VLOOKUP(B164,Countries!$AB$1:$AC$6,2)*15</f>
        <v>30</v>
      </c>
      <c r="L164" s="16">
        <f>VLOOKUP(C164,Countries!$H$1:$K$43,4)*80</f>
        <v>2480</v>
      </c>
      <c r="M164" s="16">
        <f t="shared" si="17"/>
        <v>2860</v>
      </c>
      <c r="N164" s="17">
        <f t="shared" si="18"/>
        <v>-7.0000000000000007E-2</v>
      </c>
      <c r="O164" s="17">
        <f t="shared" si="19"/>
        <v>0</v>
      </c>
      <c r="P164" s="17">
        <f t="shared" si="20"/>
        <v>0</v>
      </c>
    </row>
    <row r="165" spans="1:16" x14ac:dyDescent="0.35">
      <c r="A165" t="str">
        <f>VLOOKUP(C165,Countries!$H$1:$J$43,3)</f>
        <v>4-Southern Europe</v>
      </c>
      <c r="B165" t="s">
        <v>17</v>
      </c>
      <c r="C165" t="s">
        <v>65</v>
      </c>
      <c r="D165" s="3">
        <v>-20</v>
      </c>
      <c r="E165" s="3">
        <v>-18</v>
      </c>
      <c r="F165" s="3">
        <v>-16</v>
      </c>
      <c r="G165">
        <v>2050</v>
      </c>
      <c r="H165" s="3">
        <f t="shared" si="14"/>
        <v>2</v>
      </c>
      <c r="I165" s="3">
        <f t="shared" si="15"/>
        <v>2</v>
      </c>
      <c r="J165" s="8">
        <f t="shared" si="16"/>
        <v>350</v>
      </c>
      <c r="K165">
        <f>VLOOKUP(B165,Countries!$AB$1:$AC$6,2)*15</f>
        <v>30</v>
      </c>
      <c r="L165" s="16">
        <f>VLOOKUP(C165,Countries!$H$1:$K$43,4)*80</f>
        <v>2480</v>
      </c>
      <c r="M165" s="16">
        <f t="shared" si="17"/>
        <v>2860</v>
      </c>
      <c r="N165" s="17">
        <f t="shared" si="18"/>
        <v>-0.18</v>
      </c>
      <c r="O165" s="17">
        <f t="shared" si="19"/>
        <v>0</v>
      </c>
      <c r="P165" s="17">
        <f t="shared" si="20"/>
        <v>0</v>
      </c>
    </row>
    <row r="166" spans="1:16" x14ac:dyDescent="0.35">
      <c r="A166" t="str">
        <f>VLOOKUP(C166,Countries!$H$1:$J$43,3)</f>
        <v>4-Southern Europe</v>
      </c>
      <c r="B166" t="s">
        <v>17</v>
      </c>
      <c r="C166" t="s">
        <v>65</v>
      </c>
      <c r="D166" s="3">
        <v>-43</v>
      </c>
      <c r="E166" s="3">
        <v>-37</v>
      </c>
      <c r="F166" s="3">
        <v>-31</v>
      </c>
      <c r="G166">
        <v>2080</v>
      </c>
      <c r="H166" s="3">
        <f t="shared" si="14"/>
        <v>6</v>
      </c>
      <c r="I166" s="3">
        <f t="shared" si="15"/>
        <v>6</v>
      </c>
      <c r="J166" s="8">
        <f t="shared" si="16"/>
        <v>350</v>
      </c>
      <c r="K166">
        <f>VLOOKUP(B166,Countries!$AB$1:$AC$6,2)*15</f>
        <v>30</v>
      </c>
      <c r="L166" s="16">
        <f>VLOOKUP(C166,Countries!$H$1:$K$43,4)*80</f>
        <v>2480</v>
      </c>
      <c r="M166" s="16">
        <f t="shared" si="17"/>
        <v>2860</v>
      </c>
      <c r="N166" s="17">
        <f t="shared" si="18"/>
        <v>-0.37</v>
      </c>
      <c r="O166" s="17">
        <f t="shared" si="19"/>
        <v>0</v>
      </c>
      <c r="P166" s="17">
        <f t="shared" si="20"/>
        <v>0</v>
      </c>
    </row>
    <row r="167" spans="1:16" x14ac:dyDescent="0.35">
      <c r="A167" t="str">
        <f>VLOOKUP(C167,Countries!$H$1:$J$43,3)</f>
        <v>4-Southern Europe</v>
      </c>
      <c r="B167" t="s">
        <v>17</v>
      </c>
      <c r="C167" t="s">
        <v>74</v>
      </c>
      <c r="D167" s="3">
        <v>0</v>
      </c>
      <c r="E167" s="3">
        <v>2</v>
      </c>
      <c r="F167" s="3">
        <v>4</v>
      </c>
      <c r="G167">
        <v>2030</v>
      </c>
      <c r="H167" s="3">
        <f t="shared" si="14"/>
        <v>2</v>
      </c>
      <c r="I167" s="3">
        <f t="shared" si="15"/>
        <v>2</v>
      </c>
      <c r="J167" s="8">
        <f t="shared" si="16"/>
        <v>350</v>
      </c>
      <c r="K167">
        <f>VLOOKUP(B167,Countries!$AB$1:$AC$6,2)*15</f>
        <v>30</v>
      </c>
      <c r="L167" s="16">
        <f>VLOOKUP(C167,Countries!$H$1:$K$43,4)*80</f>
        <v>2640</v>
      </c>
      <c r="M167" s="16">
        <f t="shared" si="17"/>
        <v>3020</v>
      </c>
      <c r="N167" s="17">
        <f t="shared" si="18"/>
        <v>0.02</v>
      </c>
      <c r="O167" s="17">
        <f t="shared" si="19"/>
        <v>0</v>
      </c>
      <c r="P167" s="17">
        <f t="shared" si="20"/>
        <v>0</v>
      </c>
    </row>
    <row r="168" spans="1:16" x14ac:dyDescent="0.35">
      <c r="A168" t="str">
        <f>VLOOKUP(C168,Countries!$H$1:$J$43,3)</f>
        <v>4-Southern Europe</v>
      </c>
      <c r="B168" t="s">
        <v>17</v>
      </c>
      <c r="C168" t="s">
        <v>74</v>
      </c>
      <c r="D168" s="3">
        <v>-3</v>
      </c>
      <c r="E168" s="3">
        <v>0.5</v>
      </c>
      <c r="F168" s="3">
        <v>4</v>
      </c>
      <c r="G168">
        <v>2050</v>
      </c>
      <c r="H168" s="3">
        <f t="shared" si="14"/>
        <v>3.5</v>
      </c>
      <c r="I168" s="3">
        <f t="shared" si="15"/>
        <v>3.5</v>
      </c>
      <c r="J168" s="8">
        <f t="shared" si="16"/>
        <v>350</v>
      </c>
      <c r="K168">
        <f>VLOOKUP(B168,Countries!$AB$1:$AC$6,2)*15</f>
        <v>30</v>
      </c>
      <c r="L168" s="16">
        <f>VLOOKUP(C168,Countries!$H$1:$K$43,4)*80</f>
        <v>2640</v>
      </c>
      <c r="M168" s="16">
        <f t="shared" si="17"/>
        <v>3020</v>
      </c>
      <c r="N168" s="17">
        <f t="shared" si="18"/>
        <v>5.0000000000000001E-3</v>
      </c>
      <c r="O168" s="17">
        <f t="shared" si="19"/>
        <v>0</v>
      </c>
      <c r="P168" s="17">
        <f t="shared" si="20"/>
        <v>0</v>
      </c>
    </row>
    <row r="169" spans="1:16" x14ac:dyDescent="0.35">
      <c r="A169" t="str">
        <f>VLOOKUP(C169,Countries!$H$1:$J$43,3)</f>
        <v>4-Southern Europe</v>
      </c>
      <c r="B169" t="s">
        <v>17</v>
      </c>
      <c r="C169" t="s">
        <v>74</v>
      </c>
      <c r="D169" s="3">
        <v>-17</v>
      </c>
      <c r="E169" s="3">
        <v>-15.5</v>
      </c>
      <c r="F169" s="3">
        <v>-14</v>
      </c>
      <c r="G169">
        <v>2080</v>
      </c>
      <c r="H169" s="3">
        <f t="shared" si="14"/>
        <v>1.5</v>
      </c>
      <c r="I169" s="3">
        <f t="shared" si="15"/>
        <v>1.5</v>
      </c>
      <c r="J169" s="8">
        <f t="shared" si="16"/>
        <v>350</v>
      </c>
      <c r="K169">
        <f>VLOOKUP(B169,Countries!$AB$1:$AC$6,2)*15</f>
        <v>30</v>
      </c>
      <c r="L169" s="16">
        <f>VLOOKUP(C169,Countries!$H$1:$K$43,4)*80</f>
        <v>2640</v>
      </c>
      <c r="M169" s="16">
        <f t="shared" si="17"/>
        <v>3020</v>
      </c>
      <c r="N169" s="17">
        <f t="shared" si="18"/>
        <v>-0.155</v>
      </c>
      <c r="O169" s="17">
        <f t="shared" si="19"/>
        <v>0</v>
      </c>
      <c r="P169" s="17">
        <f t="shared" si="20"/>
        <v>0</v>
      </c>
    </row>
    <row r="170" spans="1:16" x14ac:dyDescent="0.35">
      <c r="A170" t="str">
        <f>VLOOKUP(C170,Countries!$H$1:$J$43,3)</f>
        <v>4-Southern Europe</v>
      </c>
      <c r="B170" t="s">
        <v>17</v>
      </c>
      <c r="C170" t="s">
        <v>43</v>
      </c>
      <c r="D170" s="3">
        <v>-6</v>
      </c>
      <c r="E170" s="3">
        <v>-5</v>
      </c>
      <c r="F170" s="3">
        <v>-4</v>
      </c>
      <c r="G170">
        <v>2030</v>
      </c>
      <c r="H170" s="3">
        <f t="shared" si="14"/>
        <v>1</v>
      </c>
      <c r="I170" s="3">
        <f t="shared" si="15"/>
        <v>1</v>
      </c>
      <c r="J170" s="8">
        <f t="shared" si="16"/>
        <v>350</v>
      </c>
      <c r="K170">
        <f>VLOOKUP(B170,Countries!$AB$1:$AC$6,2)*15</f>
        <v>30</v>
      </c>
      <c r="L170" s="16">
        <f>VLOOKUP(C170,Countries!$H$1:$K$43,4)*80</f>
        <v>2720</v>
      </c>
      <c r="M170" s="16">
        <f t="shared" si="17"/>
        <v>3100</v>
      </c>
      <c r="N170" s="17">
        <f t="shared" si="18"/>
        <v>-0.05</v>
      </c>
      <c r="O170" s="17">
        <f t="shared" si="19"/>
        <v>0</v>
      </c>
      <c r="P170" s="17">
        <f t="shared" si="20"/>
        <v>0</v>
      </c>
    </row>
    <row r="171" spans="1:16" x14ac:dyDescent="0.35">
      <c r="A171" t="str">
        <f>VLOOKUP(C171,Countries!$H$1:$J$43,3)</f>
        <v>4-Southern Europe</v>
      </c>
      <c r="B171" t="s">
        <v>17</v>
      </c>
      <c r="C171" t="s">
        <v>43</v>
      </c>
      <c r="D171" s="3">
        <v>-17</v>
      </c>
      <c r="E171" s="3">
        <v>-16.5</v>
      </c>
      <c r="F171" s="3">
        <v>-16</v>
      </c>
      <c r="G171">
        <v>2050</v>
      </c>
      <c r="H171" s="3">
        <f t="shared" si="14"/>
        <v>0.5</v>
      </c>
      <c r="I171" s="3">
        <f t="shared" si="15"/>
        <v>0.5</v>
      </c>
      <c r="J171" s="8">
        <f t="shared" si="16"/>
        <v>350</v>
      </c>
      <c r="K171">
        <f>VLOOKUP(B171,Countries!$AB$1:$AC$6,2)*15</f>
        <v>30</v>
      </c>
      <c r="L171" s="16">
        <f>VLOOKUP(C171,Countries!$H$1:$K$43,4)*80</f>
        <v>2720</v>
      </c>
      <c r="M171" s="16">
        <f t="shared" si="17"/>
        <v>3100</v>
      </c>
      <c r="N171" s="17">
        <f t="shared" si="18"/>
        <v>-0.16500000000000001</v>
      </c>
      <c r="O171" s="17">
        <f t="shared" si="19"/>
        <v>0</v>
      </c>
      <c r="P171" s="17">
        <f t="shared" si="20"/>
        <v>0</v>
      </c>
    </row>
    <row r="172" spans="1:16" x14ac:dyDescent="0.35">
      <c r="A172" t="str">
        <f>VLOOKUP(C172,Countries!$H$1:$J$43,3)</f>
        <v>4-Southern Europe</v>
      </c>
      <c r="B172" t="s">
        <v>17</v>
      </c>
      <c r="C172" t="s">
        <v>43</v>
      </c>
      <c r="D172" s="3">
        <v>-43</v>
      </c>
      <c r="E172" s="3">
        <v>-38.5</v>
      </c>
      <c r="F172" s="3">
        <v>-34</v>
      </c>
      <c r="G172">
        <v>2080</v>
      </c>
      <c r="H172" s="3">
        <f t="shared" si="14"/>
        <v>4.5</v>
      </c>
      <c r="I172" s="3">
        <f t="shared" si="15"/>
        <v>4.5</v>
      </c>
      <c r="J172" s="8">
        <f t="shared" si="16"/>
        <v>350</v>
      </c>
      <c r="K172">
        <f>VLOOKUP(B172,Countries!$AB$1:$AC$6,2)*15</f>
        <v>30</v>
      </c>
      <c r="L172" s="16">
        <f>VLOOKUP(C172,Countries!$H$1:$K$43,4)*80</f>
        <v>2720</v>
      </c>
      <c r="M172" s="16">
        <f t="shared" si="17"/>
        <v>3100</v>
      </c>
      <c r="N172" s="17">
        <f t="shared" si="18"/>
        <v>-0.38500000000000001</v>
      </c>
      <c r="O172" s="17">
        <f t="shared" si="19"/>
        <v>0</v>
      </c>
      <c r="P172" s="17">
        <f t="shared" si="20"/>
        <v>0</v>
      </c>
    </row>
    <row r="173" spans="1:16" x14ac:dyDescent="0.35">
      <c r="A173" t="str">
        <f>VLOOKUP(C173,Countries!$H$1:$J$43,3)</f>
        <v>4-Southern Europe</v>
      </c>
      <c r="B173" t="s">
        <v>17</v>
      </c>
      <c r="C173" t="s">
        <v>27</v>
      </c>
      <c r="D173" s="3">
        <v>-15.38461538461538</v>
      </c>
      <c r="E173" s="3">
        <v>-11.53846153846154</v>
      </c>
      <c r="F173" s="3">
        <v>-7.6923076923076987</v>
      </c>
      <c r="G173">
        <v>2020</v>
      </c>
      <c r="H173" s="3">
        <f t="shared" si="14"/>
        <v>3.8461538461538396</v>
      </c>
      <c r="I173" s="3">
        <f t="shared" si="15"/>
        <v>3.8461538461538414</v>
      </c>
      <c r="J173" s="8">
        <f t="shared" si="16"/>
        <v>350</v>
      </c>
      <c r="K173">
        <f>VLOOKUP(B173,Countries!$AB$1:$AC$6,2)*15</f>
        <v>30</v>
      </c>
      <c r="L173" s="16">
        <f>VLOOKUP(C173,Countries!$H$1:$K$43,4)*80</f>
        <v>2800</v>
      </c>
      <c r="M173" s="16">
        <f t="shared" si="17"/>
        <v>3180</v>
      </c>
      <c r="N173" s="17">
        <f t="shared" si="18"/>
        <v>-0.1153846153846154</v>
      </c>
      <c r="O173" s="17">
        <f t="shared" si="19"/>
        <v>0</v>
      </c>
      <c r="P173" s="17">
        <f t="shared" si="20"/>
        <v>0</v>
      </c>
    </row>
    <row r="174" spans="1:16" x14ac:dyDescent="0.35">
      <c r="A174" t="str">
        <f>VLOOKUP(C174,Countries!$H$1:$J$43,3)</f>
        <v>4-Southern Europe</v>
      </c>
      <c r="B174" t="s">
        <v>17</v>
      </c>
      <c r="C174" t="s">
        <v>27</v>
      </c>
      <c r="D174" s="3">
        <v>-23.076923076923077</v>
      </c>
      <c r="E174" s="3">
        <v>-19.230769230769226</v>
      </c>
      <c r="F174" s="3">
        <v>-15.38461538461538</v>
      </c>
      <c r="G174">
        <v>2050</v>
      </c>
      <c r="H174" s="3">
        <f t="shared" si="14"/>
        <v>3.8461538461538503</v>
      </c>
      <c r="I174" s="3">
        <f t="shared" si="15"/>
        <v>3.8461538461538467</v>
      </c>
      <c r="J174" s="8">
        <f t="shared" si="16"/>
        <v>350</v>
      </c>
      <c r="K174">
        <f>VLOOKUP(B174,Countries!$AB$1:$AC$6,2)*15</f>
        <v>30</v>
      </c>
      <c r="L174" s="16">
        <f>VLOOKUP(C174,Countries!$H$1:$K$43,4)*80</f>
        <v>2800</v>
      </c>
      <c r="M174" s="16">
        <f t="shared" si="17"/>
        <v>3180</v>
      </c>
      <c r="N174" s="17">
        <f t="shared" si="18"/>
        <v>-0.19230769230769226</v>
      </c>
      <c r="O174" s="17">
        <f t="shared" si="19"/>
        <v>0</v>
      </c>
      <c r="P174" s="17">
        <f t="shared" si="20"/>
        <v>0</v>
      </c>
    </row>
    <row r="175" spans="1:16" x14ac:dyDescent="0.35">
      <c r="A175" t="str">
        <f>VLOOKUP(C175,Countries!$H$1:$J$43,3)</f>
        <v>4-Southern Europe</v>
      </c>
      <c r="B175" t="s">
        <v>17</v>
      </c>
      <c r="C175" t="s">
        <v>27</v>
      </c>
      <c r="D175" s="3">
        <v>-30.76923076923077</v>
      </c>
      <c r="E175" s="3">
        <v>-26.923076923076923</v>
      </c>
      <c r="F175" s="3">
        <v>-23.076923076923077</v>
      </c>
      <c r="G175">
        <v>2080</v>
      </c>
      <c r="H175" s="3">
        <f t="shared" si="14"/>
        <v>3.8461538461538467</v>
      </c>
      <c r="I175" s="3">
        <f t="shared" si="15"/>
        <v>3.8461538461538467</v>
      </c>
      <c r="J175" s="8">
        <f t="shared" si="16"/>
        <v>350</v>
      </c>
      <c r="K175">
        <f>VLOOKUP(B175,Countries!$AB$1:$AC$6,2)*15</f>
        <v>30</v>
      </c>
      <c r="L175" s="16">
        <f>VLOOKUP(C175,Countries!$H$1:$K$43,4)*80</f>
        <v>2800</v>
      </c>
      <c r="M175" s="16">
        <f t="shared" si="17"/>
        <v>3180</v>
      </c>
      <c r="N175" s="17">
        <f t="shared" si="18"/>
        <v>-0.26923076923076922</v>
      </c>
      <c r="O175" s="17">
        <f t="shared" si="19"/>
        <v>0</v>
      </c>
      <c r="P175" s="17">
        <f t="shared" si="20"/>
        <v>0</v>
      </c>
    </row>
    <row r="176" spans="1:16" x14ac:dyDescent="0.35">
      <c r="A176" t="str">
        <f>VLOOKUP(C176,Countries!$H$1:$J$43,3)</f>
        <v>4-Southern Europe</v>
      </c>
      <c r="B176" t="s">
        <v>17</v>
      </c>
      <c r="C176" t="s">
        <v>27</v>
      </c>
      <c r="D176" s="3">
        <v>-23.076923076923077</v>
      </c>
      <c r="E176" s="3">
        <v>-15.384615384615387</v>
      </c>
      <c r="F176" s="3">
        <v>-7.6923076923076987</v>
      </c>
      <c r="G176">
        <v>2020</v>
      </c>
      <c r="H176" s="3">
        <f t="shared" si="14"/>
        <v>7.6923076923076898</v>
      </c>
      <c r="I176" s="3">
        <f t="shared" si="15"/>
        <v>7.6923076923076881</v>
      </c>
      <c r="J176" s="8">
        <f t="shared" si="16"/>
        <v>350</v>
      </c>
      <c r="K176">
        <f>VLOOKUP(B176,Countries!$AB$1:$AC$6,2)*15</f>
        <v>30</v>
      </c>
      <c r="L176" s="16">
        <f>VLOOKUP(C176,Countries!$H$1:$K$43,4)*80</f>
        <v>2800</v>
      </c>
      <c r="M176" s="16">
        <f t="shared" si="17"/>
        <v>3180</v>
      </c>
      <c r="N176" s="17">
        <f t="shared" si="18"/>
        <v>-0.15384615384615385</v>
      </c>
      <c r="O176" s="17">
        <f t="shared" si="19"/>
        <v>0</v>
      </c>
      <c r="P176" s="17">
        <f t="shared" si="20"/>
        <v>0</v>
      </c>
    </row>
    <row r="177" spans="1:16" x14ac:dyDescent="0.35">
      <c r="A177" t="str">
        <f>VLOOKUP(C177,Countries!$H$1:$J$43,3)</f>
        <v>4-Southern Europe</v>
      </c>
      <c r="B177" t="s">
        <v>17</v>
      </c>
      <c r="C177" t="s">
        <v>27</v>
      </c>
      <c r="D177" s="3">
        <v>-15.38461538461538</v>
      </c>
      <c r="E177" s="3">
        <v>-15.38461538461538</v>
      </c>
      <c r="F177" s="3">
        <v>-15.38461538461538</v>
      </c>
      <c r="G177">
        <v>2050</v>
      </c>
      <c r="H177" s="3">
        <f t="shared" si="14"/>
        <v>0</v>
      </c>
      <c r="I177" s="3">
        <f t="shared" si="15"/>
        <v>0</v>
      </c>
      <c r="J177" s="8">
        <f t="shared" si="16"/>
        <v>350</v>
      </c>
      <c r="K177">
        <f>VLOOKUP(B177,Countries!$AB$1:$AC$6,2)*15</f>
        <v>30</v>
      </c>
      <c r="L177" s="16">
        <f>VLOOKUP(C177,Countries!$H$1:$K$43,4)*80</f>
        <v>2800</v>
      </c>
      <c r="M177" s="16">
        <f t="shared" si="17"/>
        <v>3180</v>
      </c>
      <c r="N177" s="17">
        <f t="shared" si="18"/>
        <v>-0.1538461538461538</v>
      </c>
      <c r="O177" s="17">
        <f t="shared" si="19"/>
        <v>0</v>
      </c>
      <c r="P177" s="17">
        <f t="shared" si="20"/>
        <v>0</v>
      </c>
    </row>
    <row r="178" spans="1:16" x14ac:dyDescent="0.35">
      <c r="A178" t="str">
        <f>VLOOKUP(C178,Countries!$H$1:$J$43,3)</f>
        <v>4-Southern Europe</v>
      </c>
      <c r="B178" t="s">
        <v>17</v>
      </c>
      <c r="C178" t="s">
        <v>27</v>
      </c>
      <c r="D178" s="3">
        <v>-23.076923076923077</v>
      </c>
      <c r="E178" s="3">
        <v>-23.076923076923077</v>
      </c>
      <c r="F178" s="3">
        <v>-23.076923076923077</v>
      </c>
      <c r="G178">
        <v>2080</v>
      </c>
      <c r="H178" s="3">
        <f t="shared" si="14"/>
        <v>0</v>
      </c>
      <c r="I178" s="3">
        <f t="shared" si="15"/>
        <v>0</v>
      </c>
      <c r="J178" s="8">
        <f t="shared" si="16"/>
        <v>350</v>
      </c>
      <c r="K178">
        <f>VLOOKUP(B178,Countries!$AB$1:$AC$6,2)*15</f>
        <v>30</v>
      </c>
      <c r="L178" s="16">
        <f>VLOOKUP(C178,Countries!$H$1:$K$43,4)*80</f>
        <v>2800</v>
      </c>
      <c r="M178" s="16">
        <f t="shared" si="17"/>
        <v>3180</v>
      </c>
      <c r="N178" s="17">
        <f t="shared" si="18"/>
        <v>-0.23076923076923075</v>
      </c>
      <c r="O178" s="17">
        <f t="shared" si="19"/>
        <v>0</v>
      </c>
      <c r="P178" s="17">
        <f t="shared" si="20"/>
        <v>0</v>
      </c>
    </row>
    <row r="179" spans="1:16" x14ac:dyDescent="0.35">
      <c r="A179" t="str">
        <f>VLOOKUP(C179,Countries!$H$1:$J$43,3)</f>
        <v>4-Southern Europe</v>
      </c>
      <c r="B179" t="s">
        <v>17</v>
      </c>
      <c r="C179" t="s">
        <v>27</v>
      </c>
      <c r="D179" s="3">
        <v>-3</v>
      </c>
      <c r="E179" s="3">
        <v>-1.5</v>
      </c>
      <c r="F179" s="3">
        <v>0</v>
      </c>
      <c r="G179">
        <v>2030</v>
      </c>
      <c r="H179" s="3">
        <f t="shared" si="14"/>
        <v>1.5</v>
      </c>
      <c r="I179" s="3">
        <f t="shared" si="15"/>
        <v>1.5</v>
      </c>
      <c r="J179" s="8">
        <f t="shared" si="16"/>
        <v>350</v>
      </c>
      <c r="K179">
        <f>VLOOKUP(B179,Countries!$AB$1:$AC$6,2)*15</f>
        <v>30</v>
      </c>
      <c r="L179" s="16">
        <f>VLOOKUP(C179,Countries!$H$1:$K$43,4)*80</f>
        <v>2800</v>
      </c>
      <c r="M179" s="16">
        <f t="shared" si="17"/>
        <v>3180</v>
      </c>
      <c r="N179" s="17">
        <f t="shared" si="18"/>
        <v>-1.4999999999999999E-2</v>
      </c>
      <c r="O179" s="17">
        <f t="shared" si="19"/>
        <v>0</v>
      </c>
      <c r="P179" s="17">
        <f t="shared" si="20"/>
        <v>0</v>
      </c>
    </row>
    <row r="180" spans="1:16" x14ac:dyDescent="0.35">
      <c r="A180" t="str">
        <f>VLOOKUP(C180,Countries!$H$1:$J$43,3)</f>
        <v>4-Southern Europe</v>
      </c>
      <c r="B180" t="s">
        <v>17</v>
      </c>
      <c r="C180" t="s">
        <v>27</v>
      </c>
      <c r="D180" s="3">
        <v>-14</v>
      </c>
      <c r="E180" s="3">
        <v>-9.5</v>
      </c>
      <c r="F180" s="3">
        <v>-5</v>
      </c>
      <c r="G180">
        <v>2050</v>
      </c>
      <c r="H180" s="3">
        <f t="shared" si="14"/>
        <v>4.5</v>
      </c>
      <c r="I180" s="3">
        <f t="shared" si="15"/>
        <v>4.5</v>
      </c>
      <c r="J180" s="8">
        <f t="shared" si="16"/>
        <v>350</v>
      </c>
      <c r="K180">
        <f>VLOOKUP(B180,Countries!$AB$1:$AC$6,2)*15</f>
        <v>30</v>
      </c>
      <c r="L180" s="16">
        <f>VLOOKUP(C180,Countries!$H$1:$K$43,4)*80</f>
        <v>2800</v>
      </c>
      <c r="M180" s="16">
        <f t="shared" si="17"/>
        <v>3180</v>
      </c>
      <c r="N180" s="17">
        <f t="shared" si="18"/>
        <v>-9.5000000000000001E-2</v>
      </c>
      <c r="O180" s="17">
        <f t="shared" si="19"/>
        <v>0</v>
      </c>
      <c r="P180" s="17">
        <f t="shared" si="20"/>
        <v>0</v>
      </c>
    </row>
    <row r="181" spans="1:16" x14ac:dyDescent="0.35">
      <c r="A181" t="str">
        <f>VLOOKUP(C181,Countries!$H$1:$J$43,3)</f>
        <v>4-Southern Europe</v>
      </c>
      <c r="B181" t="s">
        <v>17</v>
      </c>
      <c r="C181" t="s">
        <v>27</v>
      </c>
      <c r="D181" s="3">
        <v>-39</v>
      </c>
      <c r="E181" s="3">
        <v>-29</v>
      </c>
      <c r="F181" s="3">
        <v>-19</v>
      </c>
      <c r="G181">
        <v>2080</v>
      </c>
      <c r="H181" s="3">
        <f t="shared" si="14"/>
        <v>10</v>
      </c>
      <c r="I181" s="3">
        <f t="shared" si="15"/>
        <v>10</v>
      </c>
      <c r="J181" s="8">
        <f t="shared" si="16"/>
        <v>350</v>
      </c>
      <c r="K181">
        <f>VLOOKUP(B181,Countries!$AB$1:$AC$6,2)*15</f>
        <v>30</v>
      </c>
      <c r="L181" s="16">
        <f>VLOOKUP(C181,Countries!$H$1:$K$43,4)*80</f>
        <v>2800</v>
      </c>
      <c r="M181" s="16">
        <f t="shared" si="17"/>
        <v>3180</v>
      </c>
      <c r="N181" s="17">
        <f t="shared" si="18"/>
        <v>-0.28999999999999998</v>
      </c>
      <c r="O181" s="17">
        <f t="shared" si="19"/>
        <v>0.1</v>
      </c>
      <c r="P181" s="17">
        <f t="shared" si="20"/>
        <v>0.1</v>
      </c>
    </row>
    <row r="182" spans="1:16" x14ac:dyDescent="0.35">
      <c r="A182" t="str">
        <f>VLOOKUP(C182,Countries!$H$1:$J$43,3)</f>
        <v>4-Southern Europe</v>
      </c>
      <c r="B182" t="s">
        <v>17</v>
      </c>
      <c r="C182" t="s">
        <v>27</v>
      </c>
      <c r="D182" s="3">
        <v>-82.522033898305096</v>
      </c>
      <c r="E182" s="3">
        <v>-60.677966101694928</v>
      </c>
      <c r="F182" s="3">
        <v>-38.833898305084759</v>
      </c>
      <c r="G182">
        <v>2050</v>
      </c>
      <c r="H182" s="3">
        <f t="shared" si="14"/>
        <v>21.844067796610169</v>
      </c>
      <c r="I182" s="3">
        <f t="shared" si="15"/>
        <v>21.844067796610169</v>
      </c>
      <c r="J182" s="8">
        <f t="shared" si="16"/>
        <v>350</v>
      </c>
      <c r="K182">
        <f>VLOOKUP(B182,Countries!$AB$1:$AC$6,2)*15</f>
        <v>30</v>
      </c>
      <c r="L182" s="16">
        <f>VLOOKUP(C182,Countries!$H$1:$K$43,4)*80</f>
        <v>2800</v>
      </c>
      <c r="M182" s="16">
        <f t="shared" si="17"/>
        <v>3180</v>
      </c>
      <c r="N182" s="17">
        <f t="shared" si="18"/>
        <v>-0.60677966101694925</v>
      </c>
      <c r="O182" s="17">
        <f t="shared" si="19"/>
        <v>0.2184406779661017</v>
      </c>
      <c r="P182" s="17">
        <f t="shared" si="20"/>
        <v>0.2184406779661017</v>
      </c>
    </row>
    <row r="183" spans="1:16" x14ac:dyDescent="0.35">
      <c r="A183" t="str">
        <f>VLOOKUP(C183,Countries!$H$1:$J$43,3)</f>
        <v>4-Southern Europe</v>
      </c>
      <c r="B183" t="s">
        <v>17</v>
      </c>
      <c r="C183" t="s">
        <v>27</v>
      </c>
      <c r="D183" s="3">
        <v>-30.224857685009475</v>
      </c>
      <c r="E183" s="3">
        <v>-24.573055028462989</v>
      </c>
      <c r="F183" s="3">
        <v>-18.921252371916502</v>
      </c>
      <c r="G183">
        <v>2050</v>
      </c>
      <c r="H183" s="3">
        <f t="shared" si="14"/>
        <v>5.6518026565464865</v>
      </c>
      <c r="I183" s="3">
        <f t="shared" si="15"/>
        <v>5.6518026565464865</v>
      </c>
      <c r="J183" s="8">
        <f t="shared" si="16"/>
        <v>350</v>
      </c>
      <c r="K183">
        <f>VLOOKUP(B183,Countries!$AB$1:$AC$6,2)*15</f>
        <v>30</v>
      </c>
      <c r="L183" s="16">
        <f>VLOOKUP(C183,Countries!$H$1:$K$43,4)*80</f>
        <v>2800</v>
      </c>
      <c r="M183" s="16">
        <f t="shared" si="17"/>
        <v>3180</v>
      </c>
      <c r="N183" s="17">
        <f t="shared" si="18"/>
        <v>-0.2457305502846299</v>
      </c>
      <c r="O183" s="17">
        <f t="shared" si="19"/>
        <v>0</v>
      </c>
      <c r="P183" s="17">
        <f t="shared" si="20"/>
        <v>0</v>
      </c>
    </row>
    <row r="184" spans="1:16" x14ac:dyDescent="0.35">
      <c r="A184" t="str">
        <f>VLOOKUP(C184,Countries!$H$1:$J$43,3)</f>
        <v>4-Southern Europe</v>
      </c>
      <c r="B184" t="s">
        <v>17</v>
      </c>
      <c r="C184" t="s">
        <v>27</v>
      </c>
      <c r="D184" s="3">
        <v>-26.295025728987991</v>
      </c>
      <c r="E184" s="3">
        <v>-25.042881646655228</v>
      </c>
      <c r="F184" s="3">
        <v>-23.790737564322466</v>
      </c>
      <c r="G184">
        <v>2050</v>
      </c>
      <c r="H184" s="3">
        <f t="shared" si="14"/>
        <v>1.2521440823327623</v>
      </c>
      <c r="I184" s="3">
        <f t="shared" si="15"/>
        <v>1.2521440823327623</v>
      </c>
      <c r="J184" s="8">
        <f t="shared" si="16"/>
        <v>350</v>
      </c>
      <c r="K184">
        <f>VLOOKUP(B184,Countries!$AB$1:$AC$6,2)*15</f>
        <v>30</v>
      </c>
      <c r="L184" s="16">
        <f>VLOOKUP(C184,Countries!$H$1:$K$43,4)*80</f>
        <v>2800</v>
      </c>
      <c r="M184" s="16">
        <f t="shared" si="17"/>
        <v>3180</v>
      </c>
      <c r="N184" s="17">
        <f t="shared" si="18"/>
        <v>-0.2504288164665523</v>
      </c>
      <c r="O184" s="17">
        <f t="shared" si="19"/>
        <v>0</v>
      </c>
      <c r="P184" s="17">
        <f t="shared" si="20"/>
        <v>0</v>
      </c>
    </row>
    <row r="185" spans="1:16" x14ac:dyDescent="0.35">
      <c r="A185" t="str">
        <f>VLOOKUP(C185,Countries!$H$1:$J$43,3)</f>
        <v>4-Southern Europe</v>
      </c>
      <c r="B185" t="s">
        <v>17</v>
      </c>
      <c r="C185" t="s">
        <v>27</v>
      </c>
      <c r="D185" s="3">
        <v>-19.272881355932203</v>
      </c>
      <c r="E185" s="3">
        <v>-14.067796610169491</v>
      </c>
      <c r="F185" s="3">
        <v>-8.8627118644067799</v>
      </c>
      <c r="G185">
        <v>2050</v>
      </c>
      <c r="H185" s="3">
        <f t="shared" si="14"/>
        <v>5.2050847457627114</v>
      </c>
      <c r="I185" s="3">
        <f t="shared" si="15"/>
        <v>5.2050847457627114</v>
      </c>
      <c r="J185" s="8">
        <f t="shared" si="16"/>
        <v>350</v>
      </c>
      <c r="K185">
        <f>VLOOKUP(B185,Countries!$AB$1:$AC$6,2)*15</f>
        <v>30</v>
      </c>
      <c r="L185" s="16">
        <f>VLOOKUP(C185,Countries!$H$1:$K$43,4)*80</f>
        <v>2800</v>
      </c>
      <c r="M185" s="16">
        <f t="shared" si="17"/>
        <v>3180</v>
      </c>
      <c r="N185" s="17">
        <f t="shared" si="18"/>
        <v>-0.14067796610169492</v>
      </c>
      <c r="O185" s="17">
        <f t="shared" si="19"/>
        <v>0</v>
      </c>
      <c r="P185" s="17">
        <f t="shared" si="20"/>
        <v>0</v>
      </c>
    </row>
    <row r="186" spans="1:16" x14ac:dyDescent="0.35">
      <c r="A186" t="str">
        <f>VLOOKUP(C186,Countries!$H$1:$J$43,3)</f>
        <v>4-Southern Europe</v>
      </c>
      <c r="B186" t="s">
        <v>17</v>
      </c>
      <c r="C186" t="s">
        <v>27</v>
      </c>
      <c r="D186" s="3">
        <v>-9.2049335863377557</v>
      </c>
      <c r="E186" s="3">
        <v>-7.3055028462998068</v>
      </c>
      <c r="F186" s="3">
        <v>-5.4060721062618571</v>
      </c>
      <c r="G186">
        <v>2050</v>
      </c>
      <c r="H186" s="3">
        <f t="shared" si="14"/>
        <v>1.8994307400379489</v>
      </c>
      <c r="I186" s="3">
        <f t="shared" si="15"/>
        <v>1.8994307400379498</v>
      </c>
      <c r="J186" s="8">
        <f t="shared" si="16"/>
        <v>350</v>
      </c>
      <c r="K186">
        <f>VLOOKUP(B186,Countries!$AB$1:$AC$6,2)*15</f>
        <v>30</v>
      </c>
      <c r="L186" s="16">
        <f>VLOOKUP(C186,Countries!$H$1:$K$43,4)*80</f>
        <v>2800</v>
      </c>
      <c r="M186" s="16">
        <f t="shared" si="17"/>
        <v>3180</v>
      </c>
      <c r="N186" s="17">
        <f t="shared" si="18"/>
        <v>-7.3055028462998065E-2</v>
      </c>
      <c r="O186" s="17">
        <f t="shared" si="19"/>
        <v>0</v>
      </c>
      <c r="P186" s="17">
        <f t="shared" si="20"/>
        <v>0</v>
      </c>
    </row>
    <row r="187" spans="1:16" x14ac:dyDescent="0.35">
      <c r="A187" t="str">
        <f>VLOOKUP(C187,Countries!$H$1:$J$43,3)</f>
        <v>4-Southern Europe</v>
      </c>
      <c r="B187" t="s">
        <v>17</v>
      </c>
      <c r="C187" t="s">
        <v>27</v>
      </c>
      <c r="D187" s="3">
        <v>-15.171526586620919</v>
      </c>
      <c r="E187" s="3">
        <v>-12.435677530017147</v>
      </c>
      <c r="F187" s="3">
        <v>-9.6998284734133744</v>
      </c>
      <c r="G187">
        <v>2050</v>
      </c>
      <c r="H187" s="3">
        <f t="shared" si="14"/>
        <v>2.7358490566037723</v>
      </c>
      <c r="I187" s="3">
        <f t="shared" si="15"/>
        <v>2.7358490566037723</v>
      </c>
      <c r="J187" s="8">
        <f t="shared" si="16"/>
        <v>350</v>
      </c>
      <c r="K187">
        <f>VLOOKUP(B187,Countries!$AB$1:$AC$6,2)*15</f>
        <v>30</v>
      </c>
      <c r="L187" s="16">
        <f>VLOOKUP(C187,Countries!$H$1:$K$43,4)*80</f>
        <v>2800</v>
      </c>
      <c r="M187" s="16">
        <f t="shared" si="17"/>
        <v>3180</v>
      </c>
      <c r="N187" s="17">
        <f t="shared" si="18"/>
        <v>-0.12435677530017147</v>
      </c>
      <c r="O187" s="17">
        <f t="shared" si="19"/>
        <v>0</v>
      </c>
      <c r="P187" s="17">
        <f t="shared" si="20"/>
        <v>0</v>
      </c>
    </row>
    <row r="188" spans="1:16" x14ac:dyDescent="0.35">
      <c r="A188" t="str">
        <f>VLOOKUP(C188,Countries!$H$1:$J$43,3)</f>
        <v>4-Southern Europe</v>
      </c>
      <c r="B188" t="s">
        <v>17</v>
      </c>
      <c r="C188" t="s">
        <v>27</v>
      </c>
      <c r="D188" s="3">
        <v>45.2593220338983</v>
      </c>
      <c r="E188" s="3">
        <v>65.593220338983045</v>
      </c>
      <c r="F188" s="3">
        <v>85.927118644067789</v>
      </c>
      <c r="G188">
        <v>2050</v>
      </c>
      <c r="H188" s="3">
        <f t="shared" si="14"/>
        <v>20.333898305084745</v>
      </c>
      <c r="I188" s="3">
        <f t="shared" si="15"/>
        <v>20.333898305084745</v>
      </c>
      <c r="J188" s="8">
        <f t="shared" si="16"/>
        <v>350</v>
      </c>
      <c r="K188">
        <f>VLOOKUP(B188,Countries!$AB$1:$AC$6,2)*15</f>
        <v>30</v>
      </c>
      <c r="L188" s="16">
        <f>VLOOKUP(C188,Countries!$H$1:$K$43,4)*80</f>
        <v>2800</v>
      </c>
      <c r="M188" s="16">
        <f t="shared" si="17"/>
        <v>3180</v>
      </c>
      <c r="N188" s="17">
        <f t="shared" si="18"/>
        <v>0.65593220338983049</v>
      </c>
      <c r="O188" s="17">
        <f t="shared" si="19"/>
        <v>0.20333898305084744</v>
      </c>
      <c r="P188" s="17">
        <f t="shared" si="20"/>
        <v>0.20333898305084744</v>
      </c>
    </row>
    <row r="189" spans="1:16" x14ac:dyDescent="0.35">
      <c r="A189" t="str">
        <f>VLOOKUP(C189,Countries!$H$1:$J$43,3)</f>
        <v>4-Southern Europe</v>
      </c>
      <c r="B189" t="s">
        <v>17</v>
      </c>
      <c r="C189" t="s">
        <v>27</v>
      </c>
      <c r="D189" s="3">
        <v>10.603415559772309</v>
      </c>
      <c r="E189" s="3">
        <v>12.049335863377623</v>
      </c>
      <c r="F189" s="3">
        <v>13.495256166982937</v>
      </c>
      <c r="G189">
        <v>2050</v>
      </c>
      <c r="H189" s="3">
        <f t="shared" si="14"/>
        <v>1.4459203036053143</v>
      </c>
      <c r="I189" s="3">
        <f t="shared" si="15"/>
        <v>1.4459203036053143</v>
      </c>
      <c r="J189" s="8">
        <f t="shared" si="16"/>
        <v>350</v>
      </c>
      <c r="K189">
        <f>VLOOKUP(B189,Countries!$AB$1:$AC$6,2)*15</f>
        <v>30</v>
      </c>
      <c r="L189" s="16">
        <f>VLOOKUP(C189,Countries!$H$1:$K$43,4)*80</f>
        <v>2800</v>
      </c>
      <c r="M189" s="16">
        <f t="shared" si="17"/>
        <v>3180</v>
      </c>
      <c r="N189" s="17">
        <f t="shared" si="18"/>
        <v>0.12049335863377623</v>
      </c>
      <c r="O189" s="17">
        <f t="shared" si="19"/>
        <v>0</v>
      </c>
      <c r="P189" s="17">
        <f t="shared" si="20"/>
        <v>0</v>
      </c>
    </row>
    <row r="190" spans="1:16" x14ac:dyDescent="0.35">
      <c r="A190" t="str">
        <f>VLOOKUP(C190,Countries!$H$1:$J$43,3)</f>
        <v>4-Southern Europe</v>
      </c>
      <c r="B190" t="s">
        <v>17</v>
      </c>
      <c r="C190" t="s">
        <v>27</v>
      </c>
      <c r="D190" s="3">
        <v>2.7015437392795856</v>
      </c>
      <c r="E190" s="3">
        <v>3.0017152658662063</v>
      </c>
      <c r="F190" s="3">
        <v>3.301886792452827</v>
      </c>
      <c r="G190">
        <v>2050</v>
      </c>
      <c r="H190" s="3">
        <f t="shared" si="14"/>
        <v>0.30017152658662072</v>
      </c>
      <c r="I190" s="3">
        <f t="shared" si="15"/>
        <v>0.30017152658662072</v>
      </c>
      <c r="J190" s="8">
        <f t="shared" si="16"/>
        <v>350</v>
      </c>
      <c r="K190">
        <f>VLOOKUP(B190,Countries!$AB$1:$AC$6,2)*15</f>
        <v>30</v>
      </c>
      <c r="L190" s="16">
        <f>VLOOKUP(C190,Countries!$H$1:$K$43,4)*80</f>
        <v>2800</v>
      </c>
      <c r="M190" s="16">
        <f t="shared" si="17"/>
        <v>3180</v>
      </c>
      <c r="N190" s="17">
        <f t="shared" si="18"/>
        <v>3.0017152658662064E-2</v>
      </c>
      <c r="O190" s="17">
        <f t="shared" si="19"/>
        <v>0</v>
      </c>
      <c r="P190" s="17">
        <f t="shared" si="20"/>
        <v>0</v>
      </c>
    </row>
    <row r="191" spans="1:16" x14ac:dyDescent="0.35">
      <c r="A191" t="str">
        <f>VLOOKUP(C191,Countries!$H$1:$J$43,3)</f>
        <v>4-Southern Europe</v>
      </c>
      <c r="B191" t="s">
        <v>17</v>
      </c>
      <c r="C191" t="s">
        <v>27</v>
      </c>
      <c r="D191" s="3">
        <v>68.386440677966107</v>
      </c>
      <c r="E191" s="3">
        <v>88.813559322033896</v>
      </c>
      <c r="F191" s="3">
        <v>109.24067796610169</v>
      </c>
      <c r="G191">
        <v>2050</v>
      </c>
      <c r="H191" s="3">
        <f t="shared" si="14"/>
        <v>20.427118644067789</v>
      </c>
      <c r="I191" s="3">
        <f t="shared" si="15"/>
        <v>20.427118644067789</v>
      </c>
      <c r="J191" s="8">
        <f t="shared" si="16"/>
        <v>350</v>
      </c>
      <c r="K191">
        <f>VLOOKUP(B191,Countries!$AB$1:$AC$6,2)*15</f>
        <v>30</v>
      </c>
      <c r="L191" s="16">
        <f>VLOOKUP(C191,Countries!$H$1:$K$43,4)*80</f>
        <v>2800</v>
      </c>
      <c r="M191" s="16">
        <f t="shared" si="17"/>
        <v>3180</v>
      </c>
      <c r="N191" s="17">
        <f t="shared" si="18"/>
        <v>0.88813559322033897</v>
      </c>
      <c r="O191" s="17">
        <f t="shared" si="19"/>
        <v>0.2042711864406779</v>
      </c>
      <c r="P191" s="17">
        <f t="shared" si="20"/>
        <v>0.2042711864406779</v>
      </c>
    </row>
    <row r="192" spans="1:16" x14ac:dyDescent="0.35">
      <c r="A192" t="str">
        <f>VLOOKUP(C192,Countries!$H$1:$J$43,3)</f>
        <v>4-Southern Europe</v>
      </c>
      <c r="B192" t="s">
        <v>17</v>
      </c>
      <c r="C192" t="s">
        <v>27</v>
      </c>
      <c r="D192" s="3">
        <v>13.149905123339666</v>
      </c>
      <c r="E192" s="3">
        <v>14.61100569259963</v>
      </c>
      <c r="F192" s="3">
        <v>16.072106261859592</v>
      </c>
      <c r="G192">
        <v>2050</v>
      </c>
      <c r="H192" s="3">
        <f t="shared" si="14"/>
        <v>1.4611005692599637</v>
      </c>
      <c r="I192" s="3">
        <f t="shared" si="15"/>
        <v>1.4611005692599619</v>
      </c>
      <c r="J192" s="8">
        <f t="shared" si="16"/>
        <v>350</v>
      </c>
      <c r="K192">
        <f>VLOOKUP(B192,Countries!$AB$1:$AC$6,2)*15</f>
        <v>30</v>
      </c>
      <c r="L192" s="16">
        <f>VLOOKUP(C192,Countries!$H$1:$K$43,4)*80</f>
        <v>2800</v>
      </c>
      <c r="M192" s="16">
        <f t="shared" si="17"/>
        <v>3180</v>
      </c>
      <c r="N192" s="17">
        <f t="shared" si="18"/>
        <v>0.1461100569259963</v>
      </c>
      <c r="O192" s="17">
        <f t="shared" si="19"/>
        <v>0</v>
      </c>
      <c r="P192" s="17">
        <f t="shared" si="20"/>
        <v>0</v>
      </c>
    </row>
    <row r="193" spans="1:16" x14ac:dyDescent="0.35">
      <c r="A193" t="str">
        <f>VLOOKUP(C193,Countries!$H$1:$J$43,3)</f>
        <v>4-Southern Europe</v>
      </c>
      <c r="B193" t="s">
        <v>17</v>
      </c>
      <c r="C193" t="s">
        <v>27</v>
      </c>
      <c r="D193" s="3">
        <v>3.2418524871355059</v>
      </c>
      <c r="E193" s="3">
        <v>3.6020583190394508</v>
      </c>
      <c r="F193" s="3">
        <v>3.9622641509433958</v>
      </c>
      <c r="G193">
        <v>2050</v>
      </c>
      <c r="H193" s="3">
        <f t="shared" si="14"/>
        <v>0.36020583190394495</v>
      </c>
      <c r="I193" s="3">
        <f t="shared" si="15"/>
        <v>0.36020583190394495</v>
      </c>
      <c r="J193" s="8">
        <f t="shared" si="16"/>
        <v>350</v>
      </c>
      <c r="K193">
        <f>VLOOKUP(B193,Countries!$AB$1:$AC$6,2)*15</f>
        <v>30</v>
      </c>
      <c r="L193" s="16">
        <f>VLOOKUP(C193,Countries!$H$1:$K$43,4)*80</f>
        <v>2800</v>
      </c>
      <c r="M193" s="16">
        <f t="shared" si="17"/>
        <v>3180</v>
      </c>
      <c r="N193" s="17">
        <f t="shared" si="18"/>
        <v>3.6020583190394508E-2</v>
      </c>
      <c r="O193" s="17">
        <f t="shared" si="19"/>
        <v>0</v>
      </c>
      <c r="P193" s="17">
        <f t="shared" si="20"/>
        <v>0</v>
      </c>
    </row>
    <row r="194" spans="1:16" x14ac:dyDescent="0.35">
      <c r="A194" t="str">
        <f>VLOOKUP(C194,Countries!$H$1:$J$43,3)</f>
        <v>4-Southern Europe</v>
      </c>
      <c r="B194" t="s">
        <v>17</v>
      </c>
      <c r="C194" t="s">
        <v>27</v>
      </c>
      <c r="D194" s="3">
        <v>-24.057627118644078</v>
      </c>
      <c r="E194" s="3">
        <v>-15.932203389830516</v>
      </c>
      <c r="F194" s="3">
        <v>-7.806779661016952</v>
      </c>
      <c r="G194">
        <v>2050</v>
      </c>
      <c r="H194" s="3">
        <f t="shared" si="14"/>
        <v>8.125423728813562</v>
      </c>
      <c r="I194" s="3">
        <f t="shared" si="15"/>
        <v>8.1254237288135638</v>
      </c>
      <c r="J194" s="8">
        <f t="shared" si="16"/>
        <v>350</v>
      </c>
      <c r="K194">
        <f>VLOOKUP(B194,Countries!$AB$1:$AC$6,2)*15</f>
        <v>30</v>
      </c>
      <c r="L194" s="16">
        <f>VLOOKUP(C194,Countries!$H$1:$K$43,4)*80</f>
        <v>2800</v>
      </c>
      <c r="M194" s="16">
        <f t="shared" si="17"/>
        <v>3180</v>
      </c>
      <c r="N194" s="17">
        <f t="shared" si="18"/>
        <v>-0.15932203389830515</v>
      </c>
      <c r="O194" s="17">
        <f t="shared" si="19"/>
        <v>0</v>
      </c>
      <c r="P194" s="17">
        <f t="shared" si="20"/>
        <v>0</v>
      </c>
    </row>
    <row r="195" spans="1:16" x14ac:dyDescent="0.35">
      <c r="A195" t="str">
        <f>VLOOKUP(C195,Countries!$H$1:$J$43,3)</f>
        <v>4-Southern Europe</v>
      </c>
      <c r="B195" t="s">
        <v>17</v>
      </c>
      <c r="C195" t="s">
        <v>27</v>
      </c>
      <c r="D195" s="3">
        <v>8.4535104364326497</v>
      </c>
      <c r="E195" s="3">
        <v>10.436432637571173</v>
      </c>
      <c r="F195" s="3">
        <v>12.419354838709696</v>
      </c>
      <c r="G195">
        <v>2050</v>
      </c>
      <c r="H195" s="3">
        <f t="shared" ref="H195:H258" si="21">E195-D195</f>
        <v>1.982922201138523</v>
      </c>
      <c r="I195" s="3">
        <f t="shared" ref="I195:I258" si="22">F195-E195</f>
        <v>1.982922201138523</v>
      </c>
      <c r="J195" s="8">
        <f t="shared" ref="J195:J258" si="23">VALUE(CONCATENATE(MID(A195,1,1),"00"))-50</f>
        <v>350</v>
      </c>
      <c r="K195">
        <f>VLOOKUP(B195,Countries!$AB$1:$AC$6,2)*15</f>
        <v>30</v>
      </c>
      <c r="L195" s="16">
        <f>VLOOKUP(C195,Countries!$H$1:$K$43,4)*80</f>
        <v>2800</v>
      </c>
      <c r="M195" s="16">
        <f t="shared" si="17"/>
        <v>3180</v>
      </c>
      <c r="N195" s="17">
        <f t="shared" si="18"/>
        <v>0.10436432637571173</v>
      </c>
      <c r="O195" s="17">
        <f t="shared" si="19"/>
        <v>0</v>
      </c>
      <c r="P195" s="17">
        <f t="shared" si="20"/>
        <v>0</v>
      </c>
    </row>
    <row r="196" spans="1:16" x14ac:dyDescent="0.35">
      <c r="A196" t="str">
        <f>VLOOKUP(C196,Countries!$H$1:$J$43,3)</f>
        <v>4-Southern Europe</v>
      </c>
      <c r="B196" t="s">
        <v>17</v>
      </c>
      <c r="C196" t="s">
        <v>27</v>
      </c>
      <c r="D196" s="3">
        <v>3.8799313893653489</v>
      </c>
      <c r="E196" s="3">
        <v>4.4596912521440792</v>
      </c>
      <c r="F196" s="3">
        <v>5.0394511149228096</v>
      </c>
      <c r="G196">
        <v>2050</v>
      </c>
      <c r="H196" s="3">
        <f t="shared" si="21"/>
        <v>0.57975986277873037</v>
      </c>
      <c r="I196" s="3">
        <f t="shared" si="22"/>
        <v>0.57975986277873037</v>
      </c>
      <c r="J196" s="8">
        <f t="shared" si="23"/>
        <v>350</v>
      </c>
      <c r="K196">
        <f>VLOOKUP(B196,Countries!$AB$1:$AC$6,2)*15</f>
        <v>30</v>
      </c>
      <c r="L196" s="16">
        <f>VLOOKUP(C196,Countries!$H$1:$K$43,4)*80</f>
        <v>2800</v>
      </c>
      <c r="M196" s="16">
        <f t="shared" ref="M196:M259" si="24">L196+K196+J196</f>
        <v>3180</v>
      </c>
      <c r="N196" s="17">
        <f t="shared" ref="N196:N259" si="25">E196/100</f>
        <v>4.4596912521440796E-2</v>
      </c>
      <c r="O196" s="17">
        <f t="shared" ref="O196:O259" si="26">IF(H196&lt;10,0,H196/100)</f>
        <v>0</v>
      </c>
      <c r="P196" s="17">
        <f t="shared" ref="P196:P259" si="27">IF(I196&lt;10,0,I196/100)</f>
        <v>0</v>
      </c>
    </row>
    <row r="197" spans="1:16" x14ac:dyDescent="0.35">
      <c r="A197" t="str">
        <f>VLOOKUP(C197,Countries!$H$1:$J$43,3)</f>
        <v>4-Southern Europe</v>
      </c>
      <c r="B197" t="s">
        <v>17</v>
      </c>
      <c r="C197" t="s">
        <v>67</v>
      </c>
      <c r="D197" s="3">
        <v>-7</v>
      </c>
      <c r="E197" s="3">
        <v>-6</v>
      </c>
      <c r="F197" s="3">
        <v>-5</v>
      </c>
      <c r="G197">
        <v>2030</v>
      </c>
      <c r="H197" s="3">
        <f t="shared" si="21"/>
        <v>1</v>
      </c>
      <c r="I197" s="3">
        <f t="shared" si="22"/>
        <v>1</v>
      </c>
      <c r="J197" s="8">
        <f t="shared" si="23"/>
        <v>350</v>
      </c>
      <c r="K197">
        <f>VLOOKUP(B197,Countries!$AB$1:$AC$6,2)*15</f>
        <v>30</v>
      </c>
      <c r="L197" s="16">
        <f>VLOOKUP(C197,Countries!$H$1:$K$43,4)*80</f>
        <v>2880</v>
      </c>
      <c r="M197" s="16">
        <f t="shared" si="24"/>
        <v>3260</v>
      </c>
      <c r="N197" s="17">
        <f t="shared" si="25"/>
        <v>-0.06</v>
      </c>
      <c r="O197" s="17">
        <f t="shared" si="26"/>
        <v>0</v>
      </c>
      <c r="P197" s="17">
        <f t="shared" si="27"/>
        <v>0</v>
      </c>
    </row>
    <row r="198" spans="1:16" x14ac:dyDescent="0.35">
      <c r="A198" t="str">
        <f>VLOOKUP(C198,Countries!$H$1:$J$43,3)</f>
        <v>4-Southern Europe</v>
      </c>
      <c r="B198" t="s">
        <v>17</v>
      </c>
      <c r="C198" t="s">
        <v>67</v>
      </c>
      <c r="D198" s="3">
        <v>-20</v>
      </c>
      <c r="E198" s="3">
        <v>-19</v>
      </c>
      <c r="F198" s="3">
        <v>-18</v>
      </c>
      <c r="G198">
        <v>2050</v>
      </c>
      <c r="H198" s="3">
        <f t="shared" si="21"/>
        <v>1</v>
      </c>
      <c r="I198" s="3">
        <f t="shared" si="22"/>
        <v>1</v>
      </c>
      <c r="J198" s="8">
        <f t="shared" si="23"/>
        <v>350</v>
      </c>
      <c r="K198">
        <f>VLOOKUP(B198,Countries!$AB$1:$AC$6,2)*15</f>
        <v>30</v>
      </c>
      <c r="L198" s="16">
        <f>VLOOKUP(C198,Countries!$H$1:$K$43,4)*80</f>
        <v>2880</v>
      </c>
      <c r="M198" s="16">
        <f t="shared" si="24"/>
        <v>3260</v>
      </c>
      <c r="N198" s="17">
        <f t="shared" si="25"/>
        <v>-0.19</v>
      </c>
      <c r="O198" s="17">
        <f t="shared" si="26"/>
        <v>0</v>
      </c>
      <c r="P198" s="17">
        <f t="shared" si="27"/>
        <v>0</v>
      </c>
    </row>
    <row r="199" spans="1:16" x14ac:dyDescent="0.35">
      <c r="A199" t="str">
        <f>VLOOKUP(C199,Countries!$H$1:$J$43,3)</f>
        <v>4-Southern Europe</v>
      </c>
      <c r="B199" t="s">
        <v>17</v>
      </c>
      <c r="C199" t="s">
        <v>67</v>
      </c>
      <c r="D199" s="3">
        <v>-49</v>
      </c>
      <c r="E199" s="3">
        <v>-44</v>
      </c>
      <c r="F199" s="3">
        <v>-39</v>
      </c>
      <c r="G199">
        <v>2080</v>
      </c>
      <c r="H199" s="3">
        <f t="shared" si="21"/>
        <v>5</v>
      </c>
      <c r="I199" s="3">
        <f t="shared" si="22"/>
        <v>5</v>
      </c>
      <c r="J199" s="8">
        <f t="shared" si="23"/>
        <v>350</v>
      </c>
      <c r="K199">
        <f>VLOOKUP(B199,Countries!$AB$1:$AC$6,2)*15</f>
        <v>30</v>
      </c>
      <c r="L199" s="16">
        <f>VLOOKUP(C199,Countries!$H$1:$K$43,4)*80</f>
        <v>2880</v>
      </c>
      <c r="M199" s="16">
        <f t="shared" si="24"/>
        <v>3260</v>
      </c>
      <c r="N199" s="17">
        <f t="shared" si="25"/>
        <v>-0.44</v>
      </c>
      <c r="O199" s="17">
        <f t="shared" si="26"/>
        <v>0</v>
      </c>
      <c r="P199" s="17">
        <f t="shared" si="27"/>
        <v>0</v>
      </c>
    </row>
    <row r="200" spans="1:16" x14ac:dyDescent="0.35">
      <c r="A200" t="str">
        <f>VLOOKUP(C200,Countries!$H$1:$J$43,3)</f>
        <v>4-Southern Europe</v>
      </c>
      <c r="B200" t="s">
        <v>17</v>
      </c>
      <c r="C200" t="s">
        <v>53</v>
      </c>
      <c r="D200" s="3">
        <v>-4</v>
      </c>
      <c r="E200" s="3">
        <v>-3.5</v>
      </c>
      <c r="F200" s="3">
        <v>-3</v>
      </c>
      <c r="G200">
        <v>2030</v>
      </c>
      <c r="H200" s="3">
        <f t="shared" si="21"/>
        <v>0.5</v>
      </c>
      <c r="I200" s="3">
        <f t="shared" si="22"/>
        <v>0.5</v>
      </c>
      <c r="J200" s="8">
        <f t="shared" si="23"/>
        <v>350</v>
      </c>
      <c r="K200">
        <f>VLOOKUP(B200,Countries!$AB$1:$AC$6,2)*15</f>
        <v>30</v>
      </c>
      <c r="L200" s="16">
        <f>VLOOKUP(C200,Countries!$H$1:$K$43,4)*80</f>
        <v>3040</v>
      </c>
      <c r="M200" s="16">
        <f t="shared" si="24"/>
        <v>3420</v>
      </c>
      <c r="N200" s="17">
        <f t="shared" si="25"/>
        <v>-3.5000000000000003E-2</v>
      </c>
      <c r="O200" s="17">
        <f t="shared" si="26"/>
        <v>0</v>
      </c>
      <c r="P200" s="17">
        <f t="shared" si="27"/>
        <v>0</v>
      </c>
    </row>
    <row r="201" spans="1:16" x14ac:dyDescent="0.35">
      <c r="A201" t="str">
        <f>VLOOKUP(C201,Countries!$H$1:$J$43,3)</f>
        <v>4-Southern Europe</v>
      </c>
      <c r="B201" t="s">
        <v>17</v>
      </c>
      <c r="C201" t="s">
        <v>53</v>
      </c>
      <c r="D201" s="3">
        <v>-16</v>
      </c>
      <c r="E201" s="3">
        <v>-12.5</v>
      </c>
      <c r="F201" s="3">
        <v>-9</v>
      </c>
      <c r="G201">
        <v>2050</v>
      </c>
      <c r="H201" s="3">
        <f t="shared" si="21"/>
        <v>3.5</v>
      </c>
      <c r="I201" s="3">
        <f t="shared" si="22"/>
        <v>3.5</v>
      </c>
      <c r="J201" s="8">
        <f t="shared" si="23"/>
        <v>350</v>
      </c>
      <c r="K201">
        <f>VLOOKUP(B201,Countries!$AB$1:$AC$6,2)*15</f>
        <v>30</v>
      </c>
      <c r="L201" s="16">
        <f>VLOOKUP(C201,Countries!$H$1:$K$43,4)*80</f>
        <v>3040</v>
      </c>
      <c r="M201" s="16">
        <f t="shared" si="24"/>
        <v>3420</v>
      </c>
      <c r="N201" s="17">
        <f t="shared" si="25"/>
        <v>-0.125</v>
      </c>
      <c r="O201" s="17">
        <f t="shared" si="26"/>
        <v>0</v>
      </c>
      <c r="P201" s="17">
        <f t="shared" si="27"/>
        <v>0</v>
      </c>
    </row>
    <row r="202" spans="1:16" x14ac:dyDescent="0.35">
      <c r="A202" t="str">
        <f>VLOOKUP(C202,Countries!$H$1:$J$43,3)</f>
        <v>4-Southern Europe</v>
      </c>
      <c r="B202" t="s">
        <v>17</v>
      </c>
      <c r="C202" t="s">
        <v>53</v>
      </c>
      <c r="D202" s="3">
        <v>-39</v>
      </c>
      <c r="E202" s="3">
        <v>-31.5</v>
      </c>
      <c r="F202" s="3">
        <v>-24</v>
      </c>
      <c r="G202">
        <v>2080</v>
      </c>
      <c r="H202" s="3">
        <f t="shared" si="21"/>
        <v>7.5</v>
      </c>
      <c r="I202" s="3">
        <f t="shared" si="22"/>
        <v>7.5</v>
      </c>
      <c r="J202" s="8">
        <f t="shared" si="23"/>
        <v>350</v>
      </c>
      <c r="K202">
        <f>VLOOKUP(B202,Countries!$AB$1:$AC$6,2)*15</f>
        <v>30</v>
      </c>
      <c r="L202" s="16">
        <f>VLOOKUP(C202,Countries!$H$1:$K$43,4)*80</f>
        <v>3040</v>
      </c>
      <c r="M202" s="16">
        <f t="shared" si="24"/>
        <v>3420</v>
      </c>
      <c r="N202" s="17">
        <f t="shared" si="25"/>
        <v>-0.315</v>
      </c>
      <c r="O202" s="17">
        <f t="shared" si="26"/>
        <v>0</v>
      </c>
      <c r="P202" s="17">
        <f t="shared" si="27"/>
        <v>0</v>
      </c>
    </row>
    <row r="203" spans="1:16" x14ac:dyDescent="0.35">
      <c r="A203" t="str">
        <f>VLOOKUP(C203,Countries!$H$1:$J$43,3)</f>
        <v>4-Southern Europe</v>
      </c>
      <c r="B203" t="s">
        <v>17</v>
      </c>
      <c r="C203" t="s">
        <v>106</v>
      </c>
      <c r="D203" s="3">
        <v>-7</v>
      </c>
      <c r="E203" s="3">
        <v>-7</v>
      </c>
      <c r="F203" s="3">
        <v>-7</v>
      </c>
      <c r="G203">
        <v>2030</v>
      </c>
      <c r="H203" s="3">
        <f t="shared" si="21"/>
        <v>0</v>
      </c>
      <c r="I203" s="3">
        <f t="shared" si="22"/>
        <v>0</v>
      </c>
      <c r="J203" s="8">
        <f t="shared" si="23"/>
        <v>350</v>
      </c>
      <c r="K203">
        <f>VLOOKUP(B203,Countries!$AB$1:$AC$6,2)*15</f>
        <v>30</v>
      </c>
      <c r="L203" s="16">
        <f>VLOOKUP(C203,Countries!$H$1:$K$43,4)*80</f>
        <v>3120</v>
      </c>
      <c r="M203" s="16">
        <f t="shared" si="24"/>
        <v>3500</v>
      </c>
      <c r="N203" s="17">
        <f t="shared" si="25"/>
        <v>-7.0000000000000007E-2</v>
      </c>
      <c r="O203" s="17">
        <f t="shared" si="26"/>
        <v>0</v>
      </c>
      <c r="P203" s="17">
        <f t="shared" si="27"/>
        <v>0</v>
      </c>
    </row>
    <row r="204" spans="1:16" x14ac:dyDescent="0.35">
      <c r="A204" t="str">
        <f>VLOOKUP(C204,Countries!$H$1:$J$43,3)</f>
        <v>4-Southern Europe</v>
      </c>
      <c r="B204" t="s">
        <v>17</v>
      </c>
      <c r="C204" t="s">
        <v>106</v>
      </c>
      <c r="D204" s="3">
        <v>-6</v>
      </c>
      <c r="E204" s="3">
        <v>32.5</v>
      </c>
      <c r="F204" s="3">
        <v>71</v>
      </c>
      <c r="G204">
        <v>2020</v>
      </c>
      <c r="H204" s="3">
        <f t="shared" si="21"/>
        <v>38.5</v>
      </c>
      <c r="I204" s="3">
        <f t="shared" si="22"/>
        <v>38.5</v>
      </c>
      <c r="J204" s="8">
        <f t="shared" si="23"/>
        <v>350</v>
      </c>
      <c r="K204">
        <f>VLOOKUP(B204,Countries!$AB$1:$AC$6,2)*15</f>
        <v>30</v>
      </c>
      <c r="L204" s="16">
        <f>VLOOKUP(C204,Countries!$H$1:$K$43,4)*80</f>
        <v>3120</v>
      </c>
      <c r="M204" s="16">
        <f t="shared" si="24"/>
        <v>3500</v>
      </c>
      <c r="N204" s="17">
        <f t="shared" si="25"/>
        <v>0.32500000000000001</v>
      </c>
      <c r="O204" s="17">
        <f t="shared" si="26"/>
        <v>0.38500000000000001</v>
      </c>
      <c r="P204" s="17">
        <f t="shared" si="27"/>
        <v>0.38500000000000001</v>
      </c>
    </row>
    <row r="205" spans="1:16" x14ac:dyDescent="0.35">
      <c r="A205" t="str">
        <f>VLOOKUP(C205,Countries!$H$1:$J$43,3)</f>
        <v>4-Southern Europe</v>
      </c>
      <c r="B205" t="s">
        <v>17</v>
      </c>
      <c r="C205" t="s">
        <v>106</v>
      </c>
      <c r="D205" s="3">
        <v>-52</v>
      </c>
      <c r="E205" s="3">
        <v>-37</v>
      </c>
      <c r="F205" s="3">
        <v>-22</v>
      </c>
      <c r="G205">
        <v>2080</v>
      </c>
      <c r="H205" s="3">
        <f t="shared" si="21"/>
        <v>15</v>
      </c>
      <c r="I205" s="3">
        <f t="shared" si="22"/>
        <v>15</v>
      </c>
      <c r="J205" s="8">
        <f t="shared" si="23"/>
        <v>350</v>
      </c>
      <c r="K205">
        <f>VLOOKUP(B205,Countries!$AB$1:$AC$6,2)*15</f>
        <v>30</v>
      </c>
      <c r="L205" s="16">
        <f>VLOOKUP(C205,Countries!$H$1:$K$43,4)*80</f>
        <v>3120</v>
      </c>
      <c r="M205" s="16">
        <f t="shared" si="24"/>
        <v>3500</v>
      </c>
      <c r="N205" s="17">
        <f t="shared" si="25"/>
        <v>-0.37</v>
      </c>
      <c r="O205" s="17">
        <f t="shared" si="26"/>
        <v>0.15</v>
      </c>
      <c r="P205" s="17">
        <f t="shared" si="27"/>
        <v>0.15</v>
      </c>
    </row>
    <row r="206" spans="1:16" x14ac:dyDescent="0.35">
      <c r="A206" t="str">
        <f>VLOOKUP(C206,Countries!$H$1:$J$43,3)</f>
        <v>4-Southern Europe</v>
      </c>
      <c r="B206" t="s">
        <v>17</v>
      </c>
      <c r="C206" t="s">
        <v>106</v>
      </c>
      <c r="D206" s="3">
        <v>-5</v>
      </c>
      <c r="E206" s="3">
        <v>0.5</v>
      </c>
      <c r="F206" s="3">
        <v>6</v>
      </c>
      <c r="G206">
        <v>2020</v>
      </c>
      <c r="H206" s="3">
        <f t="shared" si="21"/>
        <v>5.5</v>
      </c>
      <c r="I206" s="3">
        <f t="shared" si="22"/>
        <v>5.5</v>
      </c>
      <c r="J206" s="8">
        <f t="shared" si="23"/>
        <v>350</v>
      </c>
      <c r="K206">
        <f>VLOOKUP(B206,Countries!$AB$1:$AC$6,2)*15</f>
        <v>30</v>
      </c>
      <c r="L206" s="16">
        <f>VLOOKUP(C206,Countries!$H$1:$K$43,4)*80</f>
        <v>3120</v>
      </c>
      <c r="M206" s="16">
        <f t="shared" si="24"/>
        <v>3500</v>
      </c>
      <c r="N206" s="17">
        <f t="shared" si="25"/>
        <v>5.0000000000000001E-3</v>
      </c>
      <c r="O206" s="17">
        <f t="shared" si="26"/>
        <v>0</v>
      </c>
      <c r="P206" s="17">
        <f t="shared" si="27"/>
        <v>0</v>
      </c>
    </row>
    <row r="207" spans="1:16" x14ac:dyDescent="0.35">
      <c r="A207" t="str">
        <f>VLOOKUP(C207,Countries!$H$1:$J$43,3)</f>
        <v>4-Southern Europe</v>
      </c>
      <c r="B207" t="s">
        <v>17</v>
      </c>
      <c r="C207" t="s">
        <v>106</v>
      </c>
      <c r="D207" s="3">
        <v>-7</v>
      </c>
      <c r="E207" s="3">
        <v>-1.5</v>
      </c>
      <c r="F207" s="3">
        <v>4</v>
      </c>
      <c r="G207">
        <v>2080</v>
      </c>
      <c r="H207" s="3">
        <f t="shared" si="21"/>
        <v>5.5</v>
      </c>
      <c r="I207" s="3">
        <f t="shared" si="22"/>
        <v>5.5</v>
      </c>
      <c r="J207" s="8">
        <f t="shared" si="23"/>
        <v>350</v>
      </c>
      <c r="K207">
        <f>VLOOKUP(B207,Countries!$AB$1:$AC$6,2)*15</f>
        <v>30</v>
      </c>
      <c r="L207" s="16">
        <f>VLOOKUP(C207,Countries!$H$1:$K$43,4)*80</f>
        <v>3120</v>
      </c>
      <c r="M207" s="16">
        <f t="shared" si="24"/>
        <v>3500</v>
      </c>
      <c r="N207" s="17">
        <f t="shared" si="25"/>
        <v>-1.4999999999999999E-2</v>
      </c>
      <c r="O207" s="17">
        <f t="shared" si="26"/>
        <v>0</v>
      </c>
      <c r="P207" s="17">
        <f t="shared" si="27"/>
        <v>0</v>
      </c>
    </row>
    <row r="208" spans="1:16" x14ac:dyDescent="0.35">
      <c r="A208" t="str">
        <f>VLOOKUP(C208,Countries!$H$1:$J$43,3)</f>
        <v>4-Southern Europe</v>
      </c>
      <c r="B208" t="s">
        <v>17</v>
      </c>
      <c r="C208" t="s">
        <v>66</v>
      </c>
      <c r="D208" s="3">
        <v>-19</v>
      </c>
      <c r="E208" s="3">
        <v>-19</v>
      </c>
      <c r="F208" s="3">
        <v>-19</v>
      </c>
      <c r="G208">
        <v>2050</v>
      </c>
      <c r="H208" s="3">
        <f t="shared" si="21"/>
        <v>0</v>
      </c>
      <c r="I208" s="3">
        <f t="shared" si="22"/>
        <v>0</v>
      </c>
      <c r="J208" s="8">
        <f t="shared" si="23"/>
        <v>350</v>
      </c>
      <c r="K208">
        <f>VLOOKUP(B208,Countries!$AB$1:$AC$6,2)*15</f>
        <v>30</v>
      </c>
      <c r="L208" s="16">
        <f>VLOOKUP(C208,Countries!$H$1:$K$43,4)*80</f>
        <v>3120</v>
      </c>
      <c r="M208" s="16">
        <f t="shared" si="24"/>
        <v>3500</v>
      </c>
      <c r="N208" s="17">
        <f t="shared" si="25"/>
        <v>-0.19</v>
      </c>
      <c r="O208" s="17">
        <f t="shared" si="26"/>
        <v>0</v>
      </c>
      <c r="P208" s="17">
        <f t="shared" si="27"/>
        <v>0</v>
      </c>
    </row>
    <row r="209" spans="1:16" x14ac:dyDescent="0.35">
      <c r="A209" t="str">
        <f>VLOOKUP(C209,Countries!$H$1:$J$43,3)</f>
        <v>4-Southern Europe</v>
      </c>
      <c r="B209" t="s">
        <v>17</v>
      </c>
      <c r="C209" t="s">
        <v>66</v>
      </c>
      <c r="D209" s="3">
        <v>-46</v>
      </c>
      <c r="E209" s="3">
        <v>-41</v>
      </c>
      <c r="F209" s="3">
        <v>-36</v>
      </c>
      <c r="G209">
        <v>2080</v>
      </c>
      <c r="H209" s="3">
        <f t="shared" si="21"/>
        <v>5</v>
      </c>
      <c r="I209" s="3">
        <f t="shared" si="22"/>
        <v>5</v>
      </c>
      <c r="J209" s="8">
        <f t="shared" si="23"/>
        <v>350</v>
      </c>
      <c r="K209">
        <f>VLOOKUP(B209,Countries!$AB$1:$AC$6,2)*15</f>
        <v>30</v>
      </c>
      <c r="L209" s="16">
        <f>VLOOKUP(C209,Countries!$H$1:$K$43,4)*80</f>
        <v>3120</v>
      </c>
      <c r="M209" s="16">
        <f t="shared" si="24"/>
        <v>3500</v>
      </c>
      <c r="N209" s="17">
        <f t="shared" si="25"/>
        <v>-0.41</v>
      </c>
      <c r="O209" s="17">
        <f t="shared" si="26"/>
        <v>0</v>
      </c>
      <c r="P209" s="17">
        <f t="shared" si="27"/>
        <v>0</v>
      </c>
    </row>
    <row r="210" spans="1:16" x14ac:dyDescent="0.35">
      <c r="A210" t="str">
        <f>VLOOKUP(C210,Countries!$H$1:$J$43,3)</f>
        <v>4-Southern Europe</v>
      </c>
      <c r="B210" t="s">
        <v>17</v>
      </c>
      <c r="C210" t="s">
        <v>56</v>
      </c>
      <c r="D210" s="3">
        <v>-6</v>
      </c>
      <c r="E210" s="3">
        <v>-6</v>
      </c>
      <c r="F210" s="3">
        <v>-6</v>
      </c>
      <c r="G210">
        <v>2030</v>
      </c>
      <c r="H210" s="3">
        <f t="shared" si="21"/>
        <v>0</v>
      </c>
      <c r="I210" s="3">
        <f t="shared" si="22"/>
        <v>0</v>
      </c>
      <c r="J210" s="8">
        <f t="shared" si="23"/>
        <v>350</v>
      </c>
      <c r="K210">
        <f>VLOOKUP(B210,Countries!$AB$1:$AC$6,2)*15</f>
        <v>30</v>
      </c>
      <c r="L210" s="16">
        <f>VLOOKUP(C210,Countries!$H$1:$K$43,4)*80</f>
        <v>3200</v>
      </c>
      <c r="M210" s="16">
        <f t="shared" si="24"/>
        <v>3580</v>
      </c>
      <c r="N210" s="17">
        <f t="shared" si="25"/>
        <v>-0.06</v>
      </c>
      <c r="O210" s="17">
        <f t="shared" si="26"/>
        <v>0</v>
      </c>
      <c r="P210" s="17">
        <f t="shared" si="27"/>
        <v>0</v>
      </c>
    </row>
    <row r="211" spans="1:16" x14ac:dyDescent="0.35">
      <c r="A211" t="str">
        <f>VLOOKUP(C211,Countries!$H$1:$J$43,3)</f>
        <v>4-Southern Europe</v>
      </c>
      <c r="B211" t="s">
        <v>17</v>
      </c>
      <c r="C211" t="s">
        <v>56</v>
      </c>
      <c r="D211" s="3">
        <v>-15</v>
      </c>
      <c r="E211" s="3">
        <v>-14.5</v>
      </c>
      <c r="F211" s="3">
        <v>-14</v>
      </c>
      <c r="G211">
        <v>2050</v>
      </c>
      <c r="H211" s="3">
        <f t="shared" si="21"/>
        <v>0.5</v>
      </c>
      <c r="I211" s="3">
        <f t="shared" si="22"/>
        <v>0.5</v>
      </c>
      <c r="J211" s="8">
        <f t="shared" si="23"/>
        <v>350</v>
      </c>
      <c r="K211">
        <f>VLOOKUP(B211,Countries!$AB$1:$AC$6,2)*15</f>
        <v>30</v>
      </c>
      <c r="L211" s="16">
        <f>VLOOKUP(C211,Countries!$H$1:$K$43,4)*80</f>
        <v>3200</v>
      </c>
      <c r="M211" s="16">
        <f t="shared" si="24"/>
        <v>3580</v>
      </c>
      <c r="N211" s="17">
        <f t="shared" si="25"/>
        <v>-0.14499999999999999</v>
      </c>
      <c r="O211" s="17">
        <f t="shared" si="26"/>
        <v>0</v>
      </c>
      <c r="P211" s="17">
        <f t="shared" si="27"/>
        <v>0</v>
      </c>
    </row>
    <row r="212" spans="1:16" x14ac:dyDescent="0.35">
      <c r="A212" t="str">
        <f>VLOOKUP(C212,Countries!$H$1:$J$43,3)</f>
        <v>4-Southern Europe</v>
      </c>
      <c r="B212" t="s">
        <v>17</v>
      </c>
      <c r="C212" t="s">
        <v>56</v>
      </c>
      <c r="D212" s="3">
        <v>-37</v>
      </c>
      <c r="E212" s="3">
        <v>-31.5</v>
      </c>
      <c r="F212" s="3">
        <v>-26</v>
      </c>
      <c r="G212">
        <v>2080</v>
      </c>
      <c r="H212" s="3">
        <f t="shared" si="21"/>
        <v>5.5</v>
      </c>
      <c r="I212" s="3">
        <f t="shared" si="22"/>
        <v>5.5</v>
      </c>
      <c r="J212" s="8">
        <f t="shared" si="23"/>
        <v>350</v>
      </c>
      <c r="K212">
        <f>VLOOKUP(B212,Countries!$AB$1:$AC$6,2)*15</f>
        <v>30</v>
      </c>
      <c r="L212" s="16">
        <f>VLOOKUP(C212,Countries!$H$1:$K$43,4)*80</f>
        <v>3200</v>
      </c>
      <c r="M212" s="16">
        <f t="shared" si="24"/>
        <v>3580</v>
      </c>
      <c r="N212" s="17">
        <f t="shared" si="25"/>
        <v>-0.315</v>
      </c>
      <c r="O212" s="17">
        <f t="shared" si="26"/>
        <v>0</v>
      </c>
      <c r="P212" s="17">
        <f t="shared" si="27"/>
        <v>0</v>
      </c>
    </row>
    <row r="213" spans="1:16" x14ac:dyDescent="0.35">
      <c r="A213" t="str">
        <f>VLOOKUP(C213,Countries!$H$1:$J$43,3)</f>
        <v>4-Southern Europe</v>
      </c>
      <c r="B213" t="s">
        <v>17</v>
      </c>
      <c r="C213" t="s">
        <v>59</v>
      </c>
      <c r="D213" s="3">
        <v>-12</v>
      </c>
      <c r="E213" s="3">
        <v>-6</v>
      </c>
      <c r="F213" s="3">
        <v>1</v>
      </c>
      <c r="G213">
        <v>2080</v>
      </c>
      <c r="H213" s="3">
        <f t="shared" si="21"/>
        <v>6</v>
      </c>
      <c r="I213" s="3">
        <f t="shared" si="22"/>
        <v>7</v>
      </c>
      <c r="J213" s="8">
        <f t="shared" si="23"/>
        <v>350</v>
      </c>
      <c r="K213">
        <f>VLOOKUP(B213,Countries!$AB$1:$AC$6,2)*15</f>
        <v>30</v>
      </c>
      <c r="L213" s="16">
        <f>VLOOKUP(C213,Countries!$H$1:$K$43,4)*80</f>
        <v>3280</v>
      </c>
      <c r="M213" s="16">
        <f t="shared" si="24"/>
        <v>3660</v>
      </c>
      <c r="N213" s="17">
        <f t="shared" si="25"/>
        <v>-0.06</v>
      </c>
      <c r="O213" s="17">
        <f t="shared" si="26"/>
        <v>0</v>
      </c>
      <c r="P213" s="17">
        <f t="shared" si="27"/>
        <v>0</v>
      </c>
    </row>
    <row r="214" spans="1:16" x14ac:dyDescent="0.35">
      <c r="A214" t="str">
        <f>VLOOKUP(C214,Countries!$H$1:$J$43,3)</f>
        <v>4-Southern Europe</v>
      </c>
      <c r="B214" t="s">
        <v>17</v>
      </c>
      <c r="C214" t="s">
        <v>59</v>
      </c>
      <c r="D214" s="3">
        <v>-27</v>
      </c>
      <c r="E214" s="3">
        <v>-15.5</v>
      </c>
      <c r="F214" s="3">
        <v>5</v>
      </c>
      <c r="G214">
        <v>2080</v>
      </c>
      <c r="H214" s="3">
        <f t="shared" si="21"/>
        <v>11.5</v>
      </c>
      <c r="I214" s="3">
        <f t="shared" si="22"/>
        <v>20.5</v>
      </c>
      <c r="J214" s="8">
        <f t="shared" si="23"/>
        <v>350</v>
      </c>
      <c r="K214">
        <f>VLOOKUP(B214,Countries!$AB$1:$AC$6,2)*15</f>
        <v>30</v>
      </c>
      <c r="L214" s="16">
        <f>VLOOKUP(C214,Countries!$H$1:$K$43,4)*80</f>
        <v>3280</v>
      </c>
      <c r="M214" s="16">
        <f t="shared" si="24"/>
        <v>3660</v>
      </c>
      <c r="N214" s="17">
        <f t="shared" si="25"/>
        <v>-0.155</v>
      </c>
      <c r="O214" s="17">
        <f t="shared" si="26"/>
        <v>0.115</v>
      </c>
      <c r="P214" s="17">
        <f t="shared" si="27"/>
        <v>0.20499999999999999</v>
      </c>
    </row>
    <row r="215" spans="1:16" x14ac:dyDescent="0.35">
      <c r="A215" t="str">
        <f>VLOOKUP(C215,Countries!$H$1:$J$43,3)</f>
        <v>4-Southern Europe</v>
      </c>
      <c r="B215" t="s">
        <v>17</v>
      </c>
      <c r="C215" t="s">
        <v>40</v>
      </c>
      <c r="D215" s="3">
        <v>-2</v>
      </c>
      <c r="E215" s="3">
        <v>-1</v>
      </c>
      <c r="F215" s="3">
        <v>0</v>
      </c>
      <c r="G215">
        <v>2030</v>
      </c>
      <c r="H215" s="3">
        <f t="shared" si="21"/>
        <v>1</v>
      </c>
      <c r="I215" s="3">
        <f t="shared" si="22"/>
        <v>1</v>
      </c>
      <c r="J215" s="8">
        <f t="shared" si="23"/>
        <v>350</v>
      </c>
      <c r="K215">
        <f>VLOOKUP(B215,Countries!$AB$1:$AC$6,2)*15</f>
        <v>30</v>
      </c>
      <c r="L215" s="16">
        <f>VLOOKUP(C215,Countries!$H$1:$K$43,4)*80</f>
        <v>3360</v>
      </c>
      <c r="M215" s="16">
        <f t="shared" si="24"/>
        <v>3740</v>
      </c>
      <c r="N215" s="17">
        <f t="shared" si="25"/>
        <v>-0.01</v>
      </c>
      <c r="O215" s="17">
        <f t="shared" si="26"/>
        <v>0</v>
      </c>
      <c r="P215" s="17">
        <f t="shared" si="27"/>
        <v>0</v>
      </c>
    </row>
    <row r="216" spans="1:16" x14ac:dyDescent="0.35">
      <c r="A216" t="str">
        <f>VLOOKUP(C216,Countries!$H$1:$J$43,3)</f>
        <v>4-Southern Europe</v>
      </c>
      <c r="B216" t="s">
        <v>17</v>
      </c>
      <c r="C216" t="s">
        <v>40</v>
      </c>
      <c r="D216" s="3">
        <v>-10</v>
      </c>
      <c r="E216" s="3">
        <v>-7</v>
      </c>
      <c r="F216" s="3">
        <v>-4</v>
      </c>
      <c r="G216">
        <v>2050</v>
      </c>
      <c r="H216" s="3">
        <f t="shared" si="21"/>
        <v>3</v>
      </c>
      <c r="I216" s="3">
        <f t="shared" si="22"/>
        <v>3</v>
      </c>
      <c r="J216" s="8">
        <f t="shared" si="23"/>
        <v>350</v>
      </c>
      <c r="K216">
        <f>VLOOKUP(B216,Countries!$AB$1:$AC$6,2)*15</f>
        <v>30</v>
      </c>
      <c r="L216" s="16">
        <f>VLOOKUP(C216,Countries!$H$1:$K$43,4)*80</f>
        <v>3360</v>
      </c>
      <c r="M216" s="16">
        <f t="shared" si="24"/>
        <v>3740</v>
      </c>
      <c r="N216" s="17">
        <f t="shared" si="25"/>
        <v>-7.0000000000000007E-2</v>
      </c>
      <c r="O216" s="17">
        <f t="shared" si="26"/>
        <v>0</v>
      </c>
      <c r="P216" s="17">
        <f t="shared" si="27"/>
        <v>0</v>
      </c>
    </row>
    <row r="217" spans="1:16" x14ac:dyDescent="0.35">
      <c r="A217" t="str">
        <f>VLOOKUP(C217,Countries!$H$1:$J$43,3)</f>
        <v>4-Southern Europe</v>
      </c>
      <c r="B217" t="s">
        <v>17</v>
      </c>
      <c r="C217" t="s">
        <v>40</v>
      </c>
      <c r="D217" s="3">
        <v>-33</v>
      </c>
      <c r="E217" s="3">
        <v>-24.5</v>
      </c>
      <c r="F217" s="3">
        <v>-16</v>
      </c>
      <c r="G217">
        <v>2080</v>
      </c>
      <c r="H217" s="3">
        <f t="shared" si="21"/>
        <v>8.5</v>
      </c>
      <c r="I217" s="3">
        <f t="shared" si="22"/>
        <v>8.5</v>
      </c>
      <c r="J217" s="8">
        <f t="shared" si="23"/>
        <v>350</v>
      </c>
      <c r="K217">
        <f>VLOOKUP(B217,Countries!$AB$1:$AC$6,2)*15</f>
        <v>30</v>
      </c>
      <c r="L217" s="16">
        <f>VLOOKUP(C217,Countries!$H$1:$K$43,4)*80</f>
        <v>3360</v>
      </c>
      <c r="M217" s="16">
        <f t="shared" si="24"/>
        <v>3740</v>
      </c>
      <c r="N217" s="17">
        <f t="shared" si="25"/>
        <v>-0.245</v>
      </c>
      <c r="O217" s="17">
        <f t="shared" si="26"/>
        <v>0</v>
      </c>
      <c r="P217" s="17">
        <f t="shared" si="27"/>
        <v>0</v>
      </c>
    </row>
    <row r="218" spans="1:16" x14ac:dyDescent="0.35">
      <c r="A218" t="str">
        <f>VLOOKUP(C218,Countries!$H$1:$J$43,3)</f>
        <v>4-Southern Europe</v>
      </c>
      <c r="B218" t="s">
        <v>17</v>
      </c>
      <c r="C218" t="s">
        <v>69</v>
      </c>
      <c r="D218" s="3">
        <v>-3</v>
      </c>
      <c r="E218" s="3">
        <v>-1.5</v>
      </c>
      <c r="F218" s="3">
        <v>0</v>
      </c>
      <c r="G218">
        <v>2030</v>
      </c>
      <c r="H218" s="3">
        <f t="shared" si="21"/>
        <v>1.5</v>
      </c>
      <c r="I218" s="3">
        <f t="shared" si="22"/>
        <v>1.5</v>
      </c>
      <c r="J218" s="8">
        <f t="shared" si="23"/>
        <v>350</v>
      </c>
      <c r="K218">
        <f>VLOOKUP(B218,Countries!$AB$1:$AC$6,2)*15</f>
        <v>30</v>
      </c>
      <c r="L218" s="16">
        <f>VLOOKUP(C218,Countries!$H$1:$K$43,4)*80</f>
        <v>3440</v>
      </c>
      <c r="M218" s="16">
        <f t="shared" si="24"/>
        <v>3820</v>
      </c>
      <c r="N218" s="17">
        <f t="shared" si="25"/>
        <v>-1.4999999999999999E-2</v>
      </c>
      <c r="O218" s="17">
        <f t="shared" si="26"/>
        <v>0</v>
      </c>
      <c r="P218" s="17">
        <f t="shared" si="27"/>
        <v>0</v>
      </c>
    </row>
    <row r="219" spans="1:16" x14ac:dyDescent="0.35">
      <c r="A219" t="str">
        <f>VLOOKUP(C219,Countries!$H$1:$J$43,3)</f>
        <v>4-Southern Europe</v>
      </c>
      <c r="B219" t="s">
        <v>17</v>
      </c>
      <c r="C219" t="s">
        <v>69</v>
      </c>
      <c r="D219" s="3">
        <v>-11</v>
      </c>
      <c r="E219" s="3">
        <v>-9</v>
      </c>
      <c r="F219" s="3">
        <v>-7</v>
      </c>
      <c r="G219">
        <v>2050</v>
      </c>
      <c r="H219" s="3">
        <f t="shared" si="21"/>
        <v>2</v>
      </c>
      <c r="I219" s="3">
        <f t="shared" si="22"/>
        <v>2</v>
      </c>
      <c r="J219" s="8">
        <f t="shared" si="23"/>
        <v>350</v>
      </c>
      <c r="K219">
        <f>VLOOKUP(B219,Countries!$AB$1:$AC$6,2)*15</f>
        <v>30</v>
      </c>
      <c r="L219" s="16">
        <f>VLOOKUP(C219,Countries!$H$1:$K$43,4)*80</f>
        <v>3440</v>
      </c>
      <c r="M219" s="16">
        <f t="shared" si="24"/>
        <v>3820</v>
      </c>
      <c r="N219" s="17">
        <f t="shared" si="25"/>
        <v>-0.09</v>
      </c>
      <c r="O219" s="17">
        <f t="shared" si="26"/>
        <v>0</v>
      </c>
      <c r="P219" s="17">
        <f t="shared" si="27"/>
        <v>0</v>
      </c>
    </row>
    <row r="220" spans="1:16" x14ac:dyDescent="0.35">
      <c r="A220" t="str">
        <f>VLOOKUP(C220,Countries!$H$1:$J$43,3)</f>
        <v>4-Southern Europe</v>
      </c>
      <c r="B220" t="s">
        <v>17</v>
      </c>
      <c r="C220" t="s">
        <v>69</v>
      </c>
      <c r="D220" s="3">
        <v>-32</v>
      </c>
      <c r="E220" s="3">
        <v>-28.5</v>
      </c>
      <c r="F220" s="3">
        <v>-25</v>
      </c>
      <c r="G220">
        <v>2080</v>
      </c>
      <c r="H220" s="3">
        <f t="shared" si="21"/>
        <v>3.5</v>
      </c>
      <c r="I220" s="3">
        <f t="shared" si="22"/>
        <v>3.5</v>
      </c>
      <c r="J220" s="8">
        <f t="shared" si="23"/>
        <v>350</v>
      </c>
      <c r="K220">
        <f>VLOOKUP(B220,Countries!$AB$1:$AC$6,2)*15</f>
        <v>30</v>
      </c>
      <c r="L220" s="16">
        <f>VLOOKUP(C220,Countries!$H$1:$K$43,4)*80</f>
        <v>3440</v>
      </c>
      <c r="M220" s="16">
        <f t="shared" si="24"/>
        <v>3820</v>
      </c>
      <c r="N220" s="17">
        <f t="shared" si="25"/>
        <v>-0.28499999999999998</v>
      </c>
      <c r="O220" s="17">
        <f t="shared" si="26"/>
        <v>0</v>
      </c>
      <c r="P220" s="17">
        <f t="shared" si="27"/>
        <v>0</v>
      </c>
    </row>
    <row r="221" spans="1:16" x14ac:dyDescent="0.35">
      <c r="A221" t="str">
        <f>VLOOKUP(C221,Countries!$H$1:$J$43,3)</f>
        <v>1-Europe</v>
      </c>
      <c r="B221" t="s">
        <v>23</v>
      </c>
      <c r="C221" t="s">
        <v>118</v>
      </c>
      <c r="D221" s="3">
        <v>-8.6105675146771095</v>
      </c>
      <c r="E221" s="3">
        <v>-1.5655577299412986</v>
      </c>
      <c r="F221" s="3">
        <v>7.4363992172211315</v>
      </c>
      <c r="G221">
        <v>2050</v>
      </c>
      <c r="H221" s="3">
        <f t="shared" si="21"/>
        <v>7.0450097847358109</v>
      </c>
      <c r="I221" s="3">
        <f t="shared" si="22"/>
        <v>9.0019569471624301</v>
      </c>
      <c r="J221" s="8">
        <f t="shared" si="23"/>
        <v>50</v>
      </c>
      <c r="K221">
        <f>VLOOKUP(B221,Countries!$AB$1:$AC$6,2)*15</f>
        <v>45</v>
      </c>
      <c r="L221" s="16">
        <f>VLOOKUP(C221,Countries!$H$1:$K$43,4)*80</f>
        <v>80</v>
      </c>
      <c r="M221" s="16">
        <f t="shared" si="24"/>
        <v>175</v>
      </c>
      <c r="N221" s="17">
        <f t="shared" si="25"/>
        <v>-1.5655577299412984E-2</v>
      </c>
      <c r="O221" s="17">
        <f t="shared" si="26"/>
        <v>0</v>
      </c>
      <c r="P221" s="17">
        <f t="shared" si="27"/>
        <v>0</v>
      </c>
    </row>
    <row r="222" spans="1:16" x14ac:dyDescent="0.35">
      <c r="A222" t="str">
        <f>VLOOKUP(C222,Countries!$H$1:$J$43,3)</f>
        <v>2-Northern Europe</v>
      </c>
      <c r="B222" t="s">
        <v>23</v>
      </c>
      <c r="C222" t="s">
        <v>38</v>
      </c>
      <c r="D222" s="3">
        <v>-5.5336735247361979</v>
      </c>
      <c r="E222" s="3">
        <v>25.867150571356401</v>
      </c>
      <c r="F222" s="3">
        <v>91.122911960739899</v>
      </c>
      <c r="G222">
        <v>2050</v>
      </c>
      <c r="H222" s="3">
        <f t="shared" si="21"/>
        <v>31.400824096092599</v>
      </c>
      <c r="I222" s="3">
        <f t="shared" si="22"/>
        <v>65.255761389383494</v>
      </c>
      <c r="J222" s="8">
        <f t="shared" si="23"/>
        <v>150</v>
      </c>
      <c r="K222">
        <f>VLOOKUP(B222,Countries!$AB$1:$AC$6,2)*15</f>
        <v>45</v>
      </c>
      <c r="L222" s="16">
        <f>VLOOKUP(C222,Countries!$H$1:$K$43,4)*80</f>
        <v>160</v>
      </c>
      <c r="M222" s="16">
        <f t="shared" si="24"/>
        <v>355</v>
      </c>
      <c r="N222" s="17">
        <f t="shared" si="25"/>
        <v>0.25867150571356401</v>
      </c>
      <c r="O222" s="17">
        <f t="shared" si="26"/>
        <v>0.314008240960926</v>
      </c>
      <c r="P222" s="17">
        <f t="shared" si="27"/>
        <v>0.65255761389383493</v>
      </c>
    </row>
    <row r="223" spans="1:16" x14ac:dyDescent="0.35">
      <c r="A223" t="str">
        <f>VLOOKUP(C223,Countries!$H$1:$J$43,3)</f>
        <v>2-Northern Europe</v>
      </c>
      <c r="B223" t="s">
        <v>23</v>
      </c>
      <c r="C223" t="s">
        <v>38</v>
      </c>
      <c r="D223" s="3">
        <v>-7</v>
      </c>
      <c r="E223" s="3">
        <v>2.25</v>
      </c>
      <c r="F223" s="3">
        <v>11</v>
      </c>
      <c r="G223">
        <v>2050</v>
      </c>
      <c r="H223" s="3">
        <f t="shared" si="21"/>
        <v>9.25</v>
      </c>
      <c r="I223" s="3">
        <f t="shared" si="22"/>
        <v>8.75</v>
      </c>
      <c r="J223" s="8">
        <f t="shared" si="23"/>
        <v>150</v>
      </c>
      <c r="K223">
        <f>VLOOKUP(B223,Countries!$AB$1:$AC$6,2)*15</f>
        <v>45</v>
      </c>
      <c r="L223" s="16">
        <f>VLOOKUP(C223,Countries!$H$1:$K$43,4)*80</f>
        <v>160</v>
      </c>
      <c r="M223" s="16">
        <f t="shared" si="24"/>
        <v>355</v>
      </c>
      <c r="N223" s="17">
        <f t="shared" si="25"/>
        <v>2.2499999999999999E-2</v>
      </c>
      <c r="O223" s="17">
        <f t="shared" si="26"/>
        <v>0</v>
      </c>
      <c r="P223" s="17">
        <f t="shared" si="27"/>
        <v>0</v>
      </c>
    </row>
    <row r="224" spans="1:16" x14ac:dyDescent="0.35">
      <c r="A224" t="str">
        <f>VLOOKUP(C224,Countries!$H$1:$J$43,3)</f>
        <v>2-Northern Europe</v>
      </c>
      <c r="B224" t="s">
        <v>23</v>
      </c>
      <c r="C224" t="s">
        <v>38</v>
      </c>
      <c r="D224" s="3">
        <v>2.781085218575023</v>
      </c>
      <c r="E224" s="3">
        <v>11.713596474984794</v>
      </c>
      <c r="F224" s="3">
        <v>18.676645688042267</v>
      </c>
      <c r="G224">
        <v>2050</v>
      </c>
      <c r="H224" s="3">
        <f t="shared" si="21"/>
        <v>8.9325112564097715</v>
      </c>
      <c r="I224" s="3">
        <f t="shared" si="22"/>
        <v>6.9630492130574737</v>
      </c>
      <c r="J224" s="8">
        <f t="shared" si="23"/>
        <v>150</v>
      </c>
      <c r="K224">
        <f>VLOOKUP(B224,Countries!$AB$1:$AC$6,2)*15</f>
        <v>45</v>
      </c>
      <c r="L224" s="16">
        <f>VLOOKUP(C224,Countries!$H$1:$K$43,4)*80</f>
        <v>160</v>
      </c>
      <c r="M224" s="16">
        <f t="shared" si="24"/>
        <v>355</v>
      </c>
      <c r="N224" s="17">
        <f t="shared" si="25"/>
        <v>0.11713596474984794</v>
      </c>
      <c r="O224" s="17">
        <f t="shared" si="26"/>
        <v>0</v>
      </c>
      <c r="P224" s="17">
        <f t="shared" si="27"/>
        <v>0</v>
      </c>
    </row>
    <row r="225" spans="1:16" x14ac:dyDescent="0.35">
      <c r="A225" t="str">
        <f>VLOOKUP(C225,Countries!$H$1:$J$43,3)</f>
        <v>2-Northern Europe</v>
      </c>
      <c r="B225" t="s">
        <v>23</v>
      </c>
      <c r="C225" t="s">
        <v>38</v>
      </c>
      <c r="D225" s="3">
        <v>5.6983738026288124</v>
      </c>
      <c r="E225" s="3">
        <v>19.075955813074678</v>
      </c>
      <c r="F225" s="3">
        <v>28.200044553353038</v>
      </c>
      <c r="G225">
        <v>2050</v>
      </c>
      <c r="H225" s="3">
        <f t="shared" si="21"/>
        <v>13.377582010445867</v>
      </c>
      <c r="I225" s="3">
        <f t="shared" si="22"/>
        <v>9.1240887402783599</v>
      </c>
      <c r="J225" s="8">
        <f t="shared" si="23"/>
        <v>150</v>
      </c>
      <c r="K225">
        <f>VLOOKUP(B225,Countries!$AB$1:$AC$6,2)*15</f>
        <v>45</v>
      </c>
      <c r="L225" s="16">
        <f>VLOOKUP(C225,Countries!$H$1:$K$43,4)*80</f>
        <v>160</v>
      </c>
      <c r="M225" s="16">
        <f t="shared" si="24"/>
        <v>355</v>
      </c>
      <c r="N225" s="17">
        <f t="shared" si="25"/>
        <v>0.19075955813074677</v>
      </c>
      <c r="O225" s="17">
        <f t="shared" si="26"/>
        <v>0.13377582010445865</v>
      </c>
      <c r="P225" s="17">
        <f t="shared" si="27"/>
        <v>0</v>
      </c>
    </row>
    <row r="226" spans="1:16" x14ac:dyDescent="0.35">
      <c r="A226" t="str">
        <f>VLOOKUP(C226,Countries!$H$1:$J$43,3)</f>
        <v>2-Northern Europe</v>
      </c>
      <c r="B226" t="s">
        <v>23</v>
      </c>
      <c r="C226" t="s">
        <v>38</v>
      </c>
      <c r="D226" s="3">
        <v>7.6923076923077041</v>
      </c>
      <c r="E226" s="3">
        <v>9.2383107088989576</v>
      </c>
      <c r="F226" s="3">
        <v>10.784313725490211</v>
      </c>
      <c r="G226">
        <v>2020</v>
      </c>
      <c r="H226" s="3">
        <f t="shared" si="21"/>
        <v>1.5460030165912535</v>
      </c>
      <c r="I226" s="3">
        <f t="shared" si="22"/>
        <v>1.5460030165912535</v>
      </c>
      <c r="J226" s="8">
        <f t="shared" si="23"/>
        <v>150</v>
      </c>
      <c r="K226">
        <f>VLOOKUP(B226,Countries!$AB$1:$AC$6,2)*15</f>
        <v>45</v>
      </c>
      <c r="L226" s="16">
        <f>VLOOKUP(C226,Countries!$H$1:$K$43,4)*80</f>
        <v>160</v>
      </c>
      <c r="M226" s="16">
        <f t="shared" si="24"/>
        <v>355</v>
      </c>
      <c r="N226" s="17">
        <f t="shared" si="25"/>
        <v>9.2383107088989572E-2</v>
      </c>
      <c r="O226" s="17">
        <f t="shared" si="26"/>
        <v>0</v>
      </c>
      <c r="P226" s="17">
        <f t="shared" si="27"/>
        <v>0</v>
      </c>
    </row>
    <row r="227" spans="1:16" x14ac:dyDescent="0.35">
      <c r="A227" t="str">
        <f>VLOOKUP(C227,Countries!$H$1:$J$43,3)</f>
        <v>2-Northern Europe</v>
      </c>
      <c r="B227" t="s">
        <v>23</v>
      </c>
      <c r="C227" t="s">
        <v>38</v>
      </c>
      <c r="D227" s="3">
        <v>12.087912087912084</v>
      </c>
      <c r="E227" s="3">
        <v>14.867485455720752</v>
      </c>
      <c r="F227" s="3">
        <v>17.64705882352942</v>
      </c>
      <c r="G227">
        <v>2040</v>
      </c>
      <c r="H227" s="3">
        <f t="shared" si="21"/>
        <v>2.779573367808668</v>
      </c>
      <c r="I227" s="3">
        <f t="shared" si="22"/>
        <v>2.779573367808668</v>
      </c>
      <c r="J227" s="8">
        <f t="shared" si="23"/>
        <v>150</v>
      </c>
      <c r="K227">
        <f>VLOOKUP(B227,Countries!$AB$1:$AC$6,2)*15</f>
        <v>45</v>
      </c>
      <c r="L227" s="16">
        <f>VLOOKUP(C227,Countries!$H$1:$K$43,4)*80</f>
        <v>160</v>
      </c>
      <c r="M227" s="16">
        <f t="shared" si="24"/>
        <v>355</v>
      </c>
      <c r="N227" s="17">
        <f t="shared" si="25"/>
        <v>0.14867485455720753</v>
      </c>
      <c r="O227" s="17">
        <f t="shared" si="26"/>
        <v>0</v>
      </c>
      <c r="P227" s="17">
        <f t="shared" si="27"/>
        <v>0</v>
      </c>
    </row>
    <row r="228" spans="1:16" x14ac:dyDescent="0.35">
      <c r="A228" t="str">
        <f>VLOOKUP(C228,Countries!$H$1:$J$43,3)</f>
        <v>2-Northern Europe</v>
      </c>
      <c r="B228" t="s">
        <v>23</v>
      </c>
      <c r="C228" t="s">
        <v>38</v>
      </c>
      <c r="D228" s="3">
        <v>14.285714285714294</v>
      </c>
      <c r="E228" s="3">
        <v>17.92717086834735</v>
      </c>
      <c r="F228" s="3">
        <v>21.568627450980404</v>
      </c>
      <c r="G228">
        <v>2060</v>
      </c>
      <c r="H228" s="3">
        <f t="shared" si="21"/>
        <v>3.6414565826330563</v>
      </c>
      <c r="I228" s="3">
        <f t="shared" si="22"/>
        <v>3.6414565826330545</v>
      </c>
      <c r="J228" s="8">
        <f t="shared" si="23"/>
        <v>150</v>
      </c>
      <c r="K228">
        <f>VLOOKUP(B228,Countries!$AB$1:$AC$6,2)*15</f>
        <v>45</v>
      </c>
      <c r="L228" s="16">
        <f>VLOOKUP(C228,Countries!$H$1:$K$43,4)*80</f>
        <v>160</v>
      </c>
      <c r="M228" s="16">
        <f t="shared" si="24"/>
        <v>355</v>
      </c>
      <c r="N228" s="17">
        <f t="shared" si="25"/>
        <v>0.1792717086834735</v>
      </c>
      <c r="O228" s="17">
        <f t="shared" si="26"/>
        <v>0</v>
      </c>
      <c r="P228" s="17">
        <f t="shared" si="27"/>
        <v>0</v>
      </c>
    </row>
    <row r="229" spans="1:16" x14ac:dyDescent="0.35">
      <c r="A229" t="str">
        <f>VLOOKUP(C229,Countries!$H$1:$J$43,3)</f>
        <v>2-Northern Europe</v>
      </c>
      <c r="B229" t="s">
        <v>23</v>
      </c>
      <c r="C229" t="s">
        <v>38</v>
      </c>
      <c r="D229" s="3">
        <v>10.989010989010989</v>
      </c>
      <c r="E229" s="3">
        <v>16.278819219995697</v>
      </c>
      <c r="F229" s="3">
        <v>21.568627450980404</v>
      </c>
      <c r="G229">
        <v>2080</v>
      </c>
      <c r="H229" s="3">
        <f t="shared" si="21"/>
        <v>5.2898082309847076</v>
      </c>
      <c r="I229" s="3">
        <f t="shared" si="22"/>
        <v>5.2898082309847076</v>
      </c>
      <c r="J229" s="8">
        <f t="shared" si="23"/>
        <v>150</v>
      </c>
      <c r="K229">
        <f>VLOOKUP(B229,Countries!$AB$1:$AC$6,2)*15</f>
        <v>45</v>
      </c>
      <c r="L229" s="16">
        <f>VLOOKUP(C229,Countries!$H$1:$K$43,4)*80</f>
        <v>160</v>
      </c>
      <c r="M229" s="16">
        <f t="shared" si="24"/>
        <v>355</v>
      </c>
      <c r="N229" s="17">
        <f t="shared" si="25"/>
        <v>0.16278819219995697</v>
      </c>
      <c r="O229" s="17">
        <f t="shared" si="26"/>
        <v>0</v>
      </c>
      <c r="P229" s="17">
        <f t="shared" si="27"/>
        <v>0</v>
      </c>
    </row>
    <row r="230" spans="1:16" x14ac:dyDescent="0.35">
      <c r="A230" t="str">
        <f>VLOOKUP(C230,Countries!$H$1:$J$43,3)</f>
        <v>2-Northern Europe</v>
      </c>
      <c r="B230" t="s">
        <v>23</v>
      </c>
      <c r="C230" t="s">
        <v>38</v>
      </c>
      <c r="D230" s="3">
        <v>7.6923076923077041</v>
      </c>
      <c r="E230" s="3">
        <v>7.6923076923077041</v>
      </c>
      <c r="F230" s="3">
        <v>7.6923076923077041</v>
      </c>
      <c r="G230">
        <v>2020</v>
      </c>
      <c r="H230" s="3">
        <f t="shared" si="21"/>
        <v>0</v>
      </c>
      <c r="I230" s="3">
        <f t="shared" si="22"/>
        <v>0</v>
      </c>
      <c r="J230" s="8">
        <f t="shared" si="23"/>
        <v>150</v>
      </c>
      <c r="K230">
        <f>VLOOKUP(B230,Countries!$AB$1:$AC$6,2)*15</f>
        <v>45</v>
      </c>
      <c r="L230" s="16">
        <f>VLOOKUP(C230,Countries!$H$1:$K$43,4)*80</f>
        <v>160</v>
      </c>
      <c r="M230" s="16">
        <f t="shared" si="24"/>
        <v>355</v>
      </c>
      <c r="N230" s="17">
        <f t="shared" si="25"/>
        <v>7.6923076923077038E-2</v>
      </c>
      <c r="O230" s="17">
        <f t="shared" si="26"/>
        <v>0</v>
      </c>
      <c r="P230" s="17">
        <f t="shared" si="27"/>
        <v>0</v>
      </c>
    </row>
    <row r="231" spans="1:16" x14ac:dyDescent="0.35">
      <c r="A231" t="str">
        <f>VLOOKUP(C231,Countries!$H$1:$J$43,3)</f>
        <v>2-Northern Europe</v>
      </c>
      <c r="B231" t="s">
        <v>23</v>
      </c>
      <c r="C231" t="s">
        <v>38</v>
      </c>
      <c r="D231" s="3">
        <v>12.087912087912084</v>
      </c>
      <c r="E231" s="3">
        <v>13.736263736263737</v>
      </c>
      <c r="F231" s="3">
        <v>15.384615384615389</v>
      </c>
      <c r="G231">
        <v>2040</v>
      </c>
      <c r="H231" s="3">
        <f t="shared" si="21"/>
        <v>1.6483516483516532</v>
      </c>
      <c r="I231" s="3">
        <f t="shared" si="22"/>
        <v>1.6483516483516514</v>
      </c>
      <c r="J231" s="8">
        <f t="shared" si="23"/>
        <v>150</v>
      </c>
      <c r="K231">
        <f>VLOOKUP(B231,Countries!$AB$1:$AC$6,2)*15</f>
        <v>45</v>
      </c>
      <c r="L231" s="16">
        <f>VLOOKUP(C231,Countries!$H$1:$K$43,4)*80</f>
        <v>160</v>
      </c>
      <c r="M231" s="16">
        <f t="shared" si="24"/>
        <v>355</v>
      </c>
      <c r="N231" s="17">
        <f t="shared" si="25"/>
        <v>0.13736263736263737</v>
      </c>
      <c r="O231" s="17">
        <f t="shared" si="26"/>
        <v>0</v>
      </c>
      <c r="P231" s="17">
        <f t="shared" si="27"/>
        <v>0</v>
      </c>
    </row>
    <row r="232" spans="1:16" x14ac:dyDescent="0.35">
      <c r="A232" t="str">
        <f>VLOOKUP(C232,Countries!$H$1:$J$43,3)</f>
        <v>2-Northern Europe</v>
      </c>
      <c r="B232" t="s">
        <v>23</v>
      </c>
      <c r="C232" t="s">
        <v>38</v>
      </c>
      <c r="D232" s="3">
        <v>14.285714285714294</v>
      </c>
      <c r="E232" s="3">
        <v>18.681318681318682</v>
      </c>
      <c r="F232" s="3">
        <v>23.076923076923073</v>
      </c>
      <c r="G232">
        <v>2060</v>
      </c>
      <c r="H232" s="3">
        <f t="shared" si="21"/>
        <v>4.3956043956043889</v>
      </c>
      <c r="I232" s="3">
        <f t="shared" si="22"/>
        <v>4.3956043956043906</v>
      </c>
      <c r="J232" s="8">
        <f t="shared" si="23"/>
        <v>150</v>
      </c>
      <c r="K232">
        <f>VLOOKUP(B232,Countries!$AB$1:$AC$6,2)*15</f>
        <v>45</v>
      </c>
      <c r="L232" s="16">
        <f>VLOOKUP(C232,Countries!$H$1:$K$43,4)*80</f>
        <v>160</v>
      </c>
      <c r="M232" s="16">
        <f t="shared" si="24"/>
        <v>355</v>
      </c>
      <c r="N232" s="17">
        <f t="shared" si="25"/>
        <v>0.18681318681318682</v>
      </c>
      <c r="O232" s="17">
        <f t="shared" si="26"/>
        <v>0</v>
      </c>
      <c r="P232" s="17">
        <f t="shared" si="27"/>
        <v>0</v>
      </c>
    </row>
    <row r="233" spans="1:16" x14ac:dyDescent="0.35">
      <c r="A233" t="str">
        <f>VLOOKUP(C233,Countries!$H$1:$J$43,3)</f>
        <v>2-Northern Europe</v>
      </c>
      <c r="B233" t="s">
        <v>23</v>
      </c>
      <c r="C233" t="s">
        <v>38</v>
      </c>
      <c r="D233" s="3">
        <v>10.989010989010989</v>
      </c>
      <c r="E233" s="3">
        <v>12.087912087912095</v>
      </c>
      <c r="F233" s="3">
        <v>13.186813186813199</v>
      </c>
      <c r="G233">
        <v>2080</v>
      </c>
      <c r="H233" s="3">
        <f t="shared" si="21"/>
        <v>1.0989010989011057</v>
      </c>
      <c r="I233" s="3">
        <f t="shared" si="22"/>
        <v>1.0989010989011039</v>
      </c>
      <c r="J233" s="8">
        <f t="shared" si="23"/>
        <v>150</v>
      </c>
      <c r="K233">
        <f>VLOOKUP(B233,Countries!$AB$1:$AC$6,2)*15</f>
        <v>45</v>
      </c>
      <c r="L233" s="16">
        <f>VLOOKUP(C233,Countries!$H$1:$K$43,4)*80</f>
        <v>160</v>
      </c>
      <c r="M233" s="16">
        <f t="shared" si="24"/>
        <v>355</v>
      </c>
      <c r="N233" s="17">
        <f t="shared" si="25"/>
        <v>0.12087912087912095</v>
      </c>
      <c r="O233" s="17">
        <f t="shared" si="26"/>
        <v>0</v>
      </c>
      <c r="P233" s="17">
        <f t="shared" si="27"/>
        <v>0</v>
      </c>
    </row>
    <row r="234" spans="1:16" x14ac:dyDescent="0.35">
      <c r="A234" t="str">
        <f>VLOOKUP(C234,Countries!$H$1:$J$43,3)</f>
        <v>2-Northern Europe</v>
      </c>
      <c r="B234" t="s">
        <v>23</v>
      </c>
      <c r="C234" t="s">
        <v>39</v>
      </c>
      <c r="D234" s="3">
        <v>11.384400703257011</v>
      </c>
      <c r="E234" s="3">
        <v>32.036358993679293</v>
      </c>
      <c r="F234" s="3">
        <v>57.594033306387601</v>
      </c>
      <c r="G234">
        <v>2050</v>
      </c>
      <c r="H234" s="3">
        <f t="shared" si="21"/>
        <v>20.651958290422282</v>
      </c>
      <c r="I234" s="3">
        <f t="shared" si="22"/>
        <v>25.557674312708308</v>
      </c>
      <c r="J234" s="8">
        <f t="shared" si="23"/>
        <v>150</v>
      </c>
      <c r="K234">
        <f>VLOOKUP(B234,Countries!$AB$1:$AC$6,2)*15</f>
        <v>45</v>
      </c>
      <c r="L234" s="16">
        <f>VLOOKUP(C234,Countries!$H$1:$K$43,4)*80</f>
        <v>240</v>
      </c>
      <c r="M234" s="16">
        <f t="shared" si="24"/>
        <v>435</v>
      </c>
      <c r="N234" s="17">
        <f t="shared" si="25"/>
        <v>0.32036358993679293</v>
      </c>
      <c r="O234" s="17">
        <f t="shared" si="26"/>
        <v>0.20651958290422281</v>
      </c>
      <c r="P234" s="17">
        <f t="shared" si="27"/>
        <v>0.25557674312708306</v>
      </c>
    </row>
    <row r="235" spans="1:16" x14ac:dyDescent="0.35">
      <c r="A235" t="str">
        <f>VLOOKUP(C235,Countries!$H$1:$J$43,3)</f>
        <v>2-Northern Europe</v>
      </c>
      <c r="B235" t="s">
        <v>23</v>
      </c>
      <c r="C235" t="s">
        <v>41</v>
      </c>
      <c r="D235" s="3">
        <v>-7.5825957309319083</v>
      </c>
      <c r="E235" s="3">
        <v>21.858276855289787</v>
      </c>
      <c r="F235" s="3">
        <v>83.459185988543183</v>
      </c>
      <c r="G235">
        <v>2050</v>
      </c>
      <c r="H235" s="3">
        <f t="shared" si="21"/>
        <v>29.440872586221694</v>
      </c>
      <c r="I235" s="3">
        <f t="shared" si="22"/>
        <v>61.600909133253396</v>
      </c>
      <c r="J235" s="8">
        <f t="shared" si="23"/>
        <v>150</v>
      </c>
      <c r="K235">
        <f>VLOOKUP(B235,Countries!$AB$1:$AC$6,2)*15</f>
        <v>45</v>
      </c>
      <c r="L235" s="16">
        <f>VLOOKUP(C235,Countries!$H$1:$K$43,4)*80</f>
        <v>320</v>
      </c>
      <c r="M235" s="16">
        <f t="shared" si="24"/>
        <v>515</v>
      </c>
      <c r="N235" s="17">
        <f t="shared" si="25"/>
        <v>0.21858276855289788</v>
      </c>
      <c r="O235" s="17">
        <f t="shared" si="26"/>
        <v>0.29440872586221695</v>
      </c>
      <c r="P235" s="17">
        <f t="shared" si="27"/>
        <v>0.61600909133253401</v>
      </c>
    </row>
    <row r="236" spans="1:16" x14ac:dyDescent="0.35">
      <c r="A236" t="str">
        <f>VLOOKUP(C236,Countries!$H$1:$J$43,3)</f>
        <v>2-Northern Europe</v>
      </c>
      <c r="B236" t="s">
        <v>23</v>
      </c>
      <c r="C236" t="s">
        <v>41</v>
      </c>
      <c r="D236" s="3">
        <v>22.407167929059678</v>
      </c>
      <c r="E236" s="3">
        <v>27.158480105863831</v>
      </c>
      <c r="F236" s="3">
        <v>32.937730038309383</v>
      </c>
      <c r="G236">
        <v>2050</v>
      </c>
      <c r="H236" s="3">
        <f t="shared" si="21"/>
        <v>4.7513121768041522</v>
      </c>
      <c r="I236" s="3">
        <f t="shared" si="22"/>
        <v>5.779249932445552</v>
      </c>
      <c r="J236" s="8">
        <f t="shared" si="23"/>
        <v>150</v>
      </c>
      <c r="K236">
        <f>VLOOKUP(B236,Countries!$AB$1:$AC$6,2)*15</f>
        <v>45</v>
      </c>
      <c r="L236" s="16">
        <f>VLOOKUP(C236,Countries!$H$1:$K$43,4)*80</f>
        <v>320</v>
      </c>
      <c r="M236" s="16">
        <f t="shared" si="24"/>
        <v>515</v>
      </c>
      <c r="N236" s="17">
        <f t="shared" si="25"/>
        <v>0.2715848010586383</v>
      </c>
      <c r="O236" s="17">
        <f t="shared" si="26"/>
        <v>0</v>
      </c>
      <c r="P236" s="17">
        <f t="shared" si="27"/>
        <v>0</v>
      </c>
    </row>
    <row r="237" spans="1:16" x14ac:dyDescent="0.35">
      <c r="A237" t="str">
        <f>VLOOKUP(C237,Countries!$H$1:$J$43,3)</f>
        <v>2-Northern Europe</v>
      </c>
      <c r="B237" t="s">
        <v>23</v>
      </c>
      <c r="C237" t="s">
        <v>41</v>
      </c>
      <c r="D237" s="3">
        <v>27.493233395793819</v>
      </c>
      <c r="E237" s="3">
        <v>36.763295171391448</v>
      </c>
      <c r="F237" s="3">
        <v>42.526166714611598</v>
      </c>
      <c r="G237">
        <v>2050</v>
      </c>
      <c r="H237" s="3">
        <f t="shared" si="21"/>
        <v>9.2700617755976289</v>
      </c>
      <c r="I237" s="3">
        <f t="shared" si="22"/>
        <v>5.7628715432201503</v>
      </c>
      <c r="J237" s="8">
        <f t="shared" si="23"/>
        <v>150</v>
      </c>
      <c r="K237">
        <f>VLOOKUP(B237,Countries!$AB$1:$AC$6,2)*15</f>
        <v>45</v>
      </c>
      <c r="L237" s="16">
        <f>VLOOKUP(C237,Countries!$H$1:$K$43,4)*80</f>
        <v>320</v>
      </c>
      <c r="M237" s="16">
        <f t="shared" si="24"/>
        <v>515</v>
      </c>
      <c r="N237" s="17">
        <f t="shared" si="25"/>
        <v>0.36763295171391447</v>
      </c>
      <c r="O237" s="17">
        <f t="shared" si="26"/>
        <v>0</v>
      </c>
      <c r="P237" s="17">
        <f t="shared" si="27"/>
        <v>0</v>
      </c>
    </row>
    <row r="238" spans="1:16" x14ac:dyDescent="0.35">
      <c r="A238" t="str">
        <f>VLOOKUP(C238,Countries!$H$1:$J$43,3)</f>
        <v>2-Northern Europe</v>
      </c>
      <c r="B238" t="s">
        <v>23</v>
      </c>
      <c r="C238" t="s">
        <v>45</v>
      </c>
      <c r="D238" s="3">
        <v>-0.10337607475630081</v>
      </c>
      <c r="E238" s="3">
        <v>30.108545671252884</v>
      </c>
      <c r="F238" s="3">
        <v>93.872684751462231</v>
      </c>
      <c r="G238">
        <v>2050</v>
      </c>
      <c r="H238" s="3">
        <f t="shared" si="21"/>
        <v>30.211921746009185</v>
      </c>
      <c r="I238" s="3">
        <f t="shared" si="22"/>
        <v>63.764139080209347</v>
      </c>
      <c r="J238" s="8">
        <f t="shared" si="23"/>
        <v>150</v>
      </c>
      <c r="K238">
        <f>VLOOKUP(B238,Countries!$AB$1:$AC$6,2)*15</f>
        <v>45</v>
      </c>
      <c r="L238" s="16">
        <f>VLOOKUP(C238,Countries!$H$1:$K$43,4)*80</f>
        <v>400</v>
      </c>
      <c r="M238" s="16">
        <f t="shared" si="24"/>
        <v>595</v>
      </c>
      <c r="N238" s="17">
        <f t="shared" si="25"/>
        <v>0.30108545671252884</v>
      </c>
      <c r="O238" s="17">
        <f t="shared" si="26"/>
        <v>0.30211921746009185</v>
      </c>
      <c r="P238" s="17">
        <f t="shared" si="27"/>
        <v>0.63764139080209348</v>
      </c>
    </row>
    <row r="239" spans="1:16" x14ac:dyDescent="0.35">
      <c r="A239" t="str">
        <f>VLOOKUP(C239,Countries!$H$1:$J$43,3)</f>
        <v>2-Northern Europe</v>
      </c>
      <c r="B239" t="s">
        <v>23</v>
      </c>
      <c r="C239" t="s">
        <v>48</v>
      </c>
      <c r="D239" s="3">
        <v>2.1013948914365455</v>
      </c>
      <c r="E239" s="3">
        <v>21.247418507559086</v>
      </c>
      <c r="F239" s="3">
        <v>44.954086337328306</v>
      </c>
      <c r="G239">
        <v>2050</v>
      </c>
      <c r="H239" s="3">
        <f t="shared" si="21"/>
        <v>19.146023616122541</v>
      </c>
      <c r="I239" s="3">
        <f t="shared" si="22"/>
        <v>23.70666782976922</v>
      </c>
      <c r="J239" s="8">
        <f t="shared" si="23"/>
        <v>150</v>
      </c>
      <c r="K239">
        <f>VLOOKUP(B239,Countries!$AB$1:$AC$6,2)*15</f>
        <v>45</v>
      </c>
      <c r="L239" s="16">
        <f>VLOOKUP(C239,Countries!$H$1:$K$43,4)*80</f>
        <v>480</v>
      </c>
      <c r="M239" s="16">
        <f t="shared" si="24"/>
        <v>675</v>
      </c>
      <c r="N239" s="17">
        <f t="shared" si="25"/>
        <v>0.21247418507559085</v>
      </c>
      <c r="O239" s="17">
        <f t="shared" si="26"/>
        <v>0.1914602361612254</v>
      </c>
      <c r="P239" s="17">
        <f t="shared" si="27"/>
        <v>0.23706667829769221</v>
      </c>
    </row>
    <row r="240" spans="1:16" x14ac:dyDescent="0.35">
      <c r="A240" t="str">
        <f>VLOOKUP(C240,Countries!$H$1:$J$43,3)</f>
        <v>2-Northern Europe</v>
      </c>
      <c r="B240" t="s">
        <v>23</v>
      </c>
      <c r="C240" t="s">
        <v>46</v>
      </c>
      <c r="D240" s="3">
        <v>0.96640861157903013</v>
      </c>
      <c r="E240" s="3">
        <v>25.050467771266607</v>
      </c>
      <c r="F240" s="3">
        <v>42.64092480606179</v>
      </c>
      <c r="G240">
        <v>2050</v>
      </c>
      <c r="H240" s="3">
        <f t="shared" si="21"/>
        <v>24.084059159687577</v>
      </c>
      <c r="I240" s="3">
        <f t="shared" si="22"/>
        <v>17.590457034795183</v>
      </c>
      <c r="J240" s="8">
        <f t="shared" si="23"/>
        <v>150</v>
      </c>
      <c r="K240">
        <f>VLOOKUP(B240,Countries!$AB$1:$AC$6,2)*15</f>
        <v>45</v>
      </c>
      <c r="L240" s="16">
        <f>VLOOKUP(C240,Countries!$H$1:$K$43,4)*80</f>
        <v>560</v>
      </c>
      <c r="M240" s="16">
        <f t="shared" si="24"/>
        <v>755</v>
      </c>
      <c r="N240" s="17">
        <f t="shared" si="25"/>
        <v>0.25050467771266605</v>
      </c>
      <c r="O240" s="17">
        <f t="shared" si="26"/>
        <v>0.24084059159687576</v>
      </c>
      <c r="P240" s="17">
        <f t="shared" si="27"/>
        <v>0.17590457034795182</v>
      </c>
    </row>
    <row r="241" spans="1:16" x14ac:dyDescent="0.35">
      <c r="A241" t="str">
        <f>VLOOKUP(C241,Countries!$H$1:$J$43,3)</f>
        <v>2-Northern Europe</v>
      </c>
      <c r="B241" t="s">
        <v>23</v>
      </c>
      <c r="C241" t="s">
        <v>82</v>
      </c>
      <c r="D241" s="3">
        <v>11.111111111111111</v>
      </c>
      <c r="E241" s="3">
        <v>22.222222222222221</v>
      </c>
      <c r="F241" s="3">
        <v>33.333333333333329</v>
      </c>
      <c r="G241">
        <v>2050</v>
      </c>
      <c r="H241" s="3">
        <f t="shared" si="21"/>
        <v>11.111111111111111</v>
      </c>
      <c r="I241" s="3">
        <f t="shared" si="22"/>
        <v>11.111111111111107</v>
      </c>
      <c r="J241" s="8">
        <f t="shared" si="23"/>
        <v>150</v>
      </c>
      <c r="K241">
        <f>VLOOKUP(B241,Countries!$AB$1:$AC$6,2)*15</f>
        <v>45</v>
      </c>
      <c r="L241" s="16">
        <f>VLOOKUP(C241,Countries!$H$1:$K$43,4)*80</f>
        <v>640</v>
      </c>
      <c r="M241" s="16">
        <f t="shared" si="24"/>
        <v>835</v>
      </c>
      <c r="N241" s="17">
        <f t="shared" si="25"/>
        <v>0.22222222222222221</v>
      </c>
      <c r="O241" s="17">
        <f t="shared" si="26"/>
        <v>0.1111111111111111</v>
      </c>
      <c r="P241" s="17">
        <f t="shared" si="27"/>
        <v>0.11111111111111108</v>
      </c>
    </row>
    <row r="242" spans="1:16" x14ac:dyDescent="0.35">
      <c r="A242" t="str">
        <f>VLOOKUP(C242,Countries!$H$1:$J$43,3)</f>
        <v>2-Northern Europe</v>
      </c>
      <c r="B242" t="s">
        <v>23</v>
      </c>
      <c r="C242" t="s">
        <v>51</v>
      </c>
      <c r="D242" s="3">
        <v>7.8214221777752821E-2</v>
      </c>
      <c r="E242" s="3">
        <v>19.288856110794619</v>
      </c>
      <c r="F242" s="3">
        <v>43.101338890817701</v>
      </c>
      <c r="G242">
        <v>2050</v>
      </c>
      <c r="H242" s="3">
        <f t="shared" si="21"/>
        <v>19.210641889016866</v>
      </c>
      <c r="I242" s="3">
        <f t="shared" si="22"/>
        <v>23.812482780023082</v>
      </c>
      <c r="J242" s="8">
        <f t="shared" si="23"/>
        <v>150</v>
      </c>
      <c r="K242">
        <f>VLOOKUP(B242,Countries!$AB$1:$AC$6,2)*15</f>
        <v>45</v>
      </c>
      <c r="L242" s="16">
        <f>VLOOKUP(C242,Countries!$H$1:$K$43,4)*80</f>
        <v>720</v>
      </c>
      <c r="M242" s="16">
        <f t="shared" si="24"/>
        <v>915</v>
      </c>
      <c r="N242" s="17">
        <f t="shared" si="25"/>
        <v>0.19288856110794619</v>
      </c>
      <c r="O242" s="17">
        <f t="shared" si="26"/>
        <v>0.19210641889016866</v>
      </c>
      <c r="P242" s="17">
        <f t="shared" si="27"/>
        <v>0.23812482780023081</v>
      </c>
    </row>
    <row r="243" spans="1:16" x14ac:dyDescent="0.35">
      <c r="A243" t="str">
        <f>VLOOKUP(C243,Countries!$H$1:$J$43,3)</f>
        <v>2-Northern Europe</v>
      </c>
      <c r="B243" t="s">
        <v>23</v>
      </c>
      <c r="C243" t="s">
        <v>55</v>
      </c>
      <c r="D243" s="3">
        <v>-14.83119765701171</v>
      </c>
      <c r="E243" s="3">
        <v>14.185678173588817</v>
      </c>
      <c r="F243" s="3">
        <v>74.256159597043165</v>
      </c>
      <c r="G243">
        <v>2050</v>
      </c>
      <c r="H243" s="3">
        <f t="shared" si="21"/>
        <v>29.016875830600526</v>
      </c>
      <c r="I243" s="3">
        <f t="shared" si="22"/>
        <v>60.070481423454346</v>
      </c>
      <c r="J243" s="8">
        <f t="shared" si="23"/>
        <v>150</v>
      </c>
      <c r="K243">
        <f>VLOOKUP(B243,Countries!$AB$1:$AC$6,2)*15</f>
        <v>45</v>
      </c>
      <c r="L243" s="16">
        <f>VLOOKUP(C243,Countries!$H$1:$K$43,4)*80</f>
        <v>800</v>
      </c>
      <c r="M243" s="16">
        <f t="shared" si="24"/>
        <v>995</v>
      </c>
      <c r="N243" s="17">
        <f t="shared" si="25"/>
        <v>0.14185678173588817</v>
      </c>
      <c r="O243" s="17">
        <f t="shared" si="26"/>
        <v>0.29016875830600525</v>
      </c>
      <c r="P243" s="17">
        <f t="shared" si="27"/>
        <v>0.60070481423454347</v>
      </c>
    </row>
    <row r="244" spans="1:16" x14ac:dyDescent="0.35">
      <c r="A244" t="str">
        <f>VLOOKUP(C244,Countries!$H$1:$J$43,3)</f>
        <v>2-Northern Europe</v>
      </c>
      <c r="B244" t="s">
        <v>23</v>
      </c>
      <c r="C244" t="s">
        <v>22</v>
      </c>
      <c r="D244" s="3">
        <v>2.9</v>
      </c>
      <c r="E244" s="3">
        <v>4.38</v>
      </c>
      <c r="F244" s="3">
        <v>6.5</v>
      </c>
      <c r="G244">
        <v>2050</v>
      </c>
      <c r="H244" s="3">
        <f t="shared" si="21"/>
        <v>1.48</v>
      </c>
      <c r="I244" s="3">
        <f t="shared" si="22"/>
        <v>2.12</v>
      </c>
      <c r="J244" s="8">
        <f t="shared" si="23"/>
        <v>150</v>
      </c>
      <c r="K244">
        <f>VLOOKUP(B244,Countries!$AB$1:$AC$6,2)*15</f>
        <v>45</v>
      </c>
      <c r="L244" s="16">
        <f>VLOOKUP(C244,Countries!$H$1:$K$43,4)*80</f>
        <v>880</v>
      </c>
      <c r="M244" s="16">
        <f t="shared" si="24"/>
        <v>1075</v>
      </c>
      <c r="N244" s="17">
        <f t="shared" si="25"/>
        <v>4.3799999999999999E-2</v>
      </c>
      <c r="O244" s="17">
        <f t="shared" si="26"/>
        <v>0</v>
      </c>
      <c r="P244" s="17">
        <f t="shared" si="27"/>
        <v>0</v>
      </c>
    </row>
    <row r="245" spans="1:16" x14ac:dyDescent="0.35">
      <c r="A245" t="str">
        <f>VLOOKUP(C245,Countries!$H$1:$J$43,3)</f>
        <v>2-Northern Europe</v>
      </c>
      <c r="B245" t="s">
        <v>23</v>
      </c>
      <c r="C245" t="s">
        <v>22</v>
      </c>
      <c r="D245" s="3">
        <v>3.5</v>
      </c>
      <c r="E245" s="3">
        <v>4.5199999999999996</v>
      </c>
      <c r="F245" s="3">
        <v>6.2</v>
      </c>
      <c r="G245">
        <v>2050</v>
      </c>
      <c r="H245" s="3">
        <f t="shared" si="21"/>
        <v>1.0199999999999996</v>
      </c>
      <c r="I245" s="3">
        <f t="shared" si="22"/>
        <v>1.6800000000000006</v>
      </c>
      <c r="J245" s="8">
        <f t="shared" si="23"/>
        <v>150</v>
      </c>
      <c r="K245">
        <f>VLOOKUP(B245,Countries!$AB$1:$AC$6,2)*15</f>
        <v>45</v>
      </c>
      <c r="L245" s="16">
        <f>VLOOKUP(C245,Countries!$H$1:$K$43,4)*80</f>
        <v>880</v>
      </c>
      <c r="M245" s="16">
        <f t="shared" si="24"/>
        <v>1075</v>
      </c>
      <c r="N245" s="17">
        <f t="shared" si="25"/>
        <v>4.5199999999999997E-2</v>
      </c>
      <c r="O245" s="17">
        <f t="shared" si="26"/>
        <v>0</v>
      </c>
      <c r="P245" s="17">
        <f t="shared" si="27"/>
        <v>0</v>
      </c>
    </row>
    <row r="246" spans="1:16" x14ac:dyDescent="0.35">
      <c r="A246" t="str">
        <f>VLOOKUP(C246,Countries!$H$1:$J$43,3)</f>
        <v>2-Northern Europe</v>
      </c>
      <c r="B246" t="s">
        <v>23</v>
      </c>
      <c r="C246" t="s">
        <v>22</v>
      </c>
      <c r="D246" s="3">
        <v>13</v>
      </c>
      <c r="E246" s="3">
        <v>14.5</v>
      </c>
      <c r="F246" s="3">
        <v>16</v>
      </c>
      <c r="G246">
        <v>2050</v>
      </c>
      <c r="H246" s="3">
        <f t="shared" si="21"/>
        <v>1.5</v>
      </c>
      <c r="I246" s="3">
        <f t="shared" si="22"/>
        <v>1.5</v>
      </c>
      <c r="J246" s="8">
        <f t="shared" si="23"/>
        <v>150</v>
      </c>
      <c r="K246">
        <f>VLOOKUP(B246,Countries!$AB$1:$AC$6,2)*15</f>
        <v>45</v>
      </c>
      <c r="L246" s="16">
        <f>VLOOKUP(C246,Countries!$H$1:$K$43,4)*80</f>
        <v>880</v>
      </c>
      <c r="M246" s="16">
        <f t="shared" si="24"/>
        <v>1075</v>
      </c>
      <c r="N246" s="17">
        <f t="shared" si="25"/>
        <v>0.14499999999999999</v>
      </c>
      <c r="O246" s="17">
        <f t="shared" si="26"/>
        <v>0</v>
      </c>
      <c r="P246" s="17">
        <f t="shared" si="27"/>
        <v>0</v>
      </c>
    </row>
    <row r="247" spans="1:16" x14ac:dyDescent="0.35">
      <c r="A247" t="str">
        <f>VLOOKUP(C247,Countries!$H$1:$J$43,3)</f>
        <v>2-Northern Europe</v>
      </c>
      <c r="B247" t="s">
        <v>23</v>
      </c>
      <c r="C247" t="s">
        <v>58</v>
      </c>
      <c r="D247" s="3">
        <v>-2.9984881736252662</v>
      </c>
      <c r="E247" s="3">
        <v>26.157250095463905</v>
      </c>
      <c r="F247" s="3">
        <v>87.165023328438195</v>
      </c>
      <c r="G247">
        <v>2050</v>
      </c>
      <c r="H247" s="3">
        <f t="shared" si="21"/>
        <v>29.15573826908917</v>
      </c>
      <c r="I247" s="3">
        <f t="shared" si="22"/>
        <v>61.007773232974287</v>
      </c>
      <c r="J247" s="8">
        <f t="shared" si="23"/>
        <v>150</v>
      </c>
      <c r="K247">
        <f>VLOOKUP(B247,Countries!$AB$1:$AC$6,2)*15</f>
        <v>45</v>
      </c>
      <c r="L247" s="16">
        <f>VLOOKUP(C247,Countries!$H$1:$K$43,4)*80</f>
        <v>880</v>
      </c>
      <c r="M247" s="16">
        <f t="shared" si="24"/>
        <v>1075</v>
      </c>
      <c r="N247" s="17">
        <f t="shared" si="25"/>
        <v>0.26157250095463902</v>
      </c>
      <c r="O247" s="17">
        <f t="shared" si="26"/>
        <v>0.29155738269089171</v>
      </c>
      <c r="P247" s="17">
        <f t="shared" si="27"/>
        <v>0.61007773232974283</v>
      </c>
    </row>
    <row r="248" spans="1:16" x14ac:dyDescent="0.35">
      <c r="A248" t="str">
        <f>VLOOKUP(C248,Countries!$H$1:$J$43,3)</f>
        <v>2-Northern Europe</v>
      </c>
      <c r="B248" t="s">
        <v>23</v>
      </c>
      <c r="C248" t="s">
        <v>22</v>
      </c>
      <c r="D248" s="3">
        <v>9</v>
      </c>
      <c r="E248" s="3">
        <v>9.5</v>
      </c>
      <c r="F248" s="3">
        <v>10</v>
      </c>
      <c r="G248">
        <v>2030</v>
      </c>
      <c r="H248" s="3">
        <f t="shared" si="21"/>
        <v>0.5</v>
      </c>
      <c r="I248" s="3">
        <f t="shared" si="22"/>
        <v>0.5</v>
      </c>
      <c r="J248" s="8">
        <f t="shared" si="23"/>
        <v>150</v>
      </c>
      <c r="K248">
        <f>VLOOKUP(B248,Countries!$AB$1:$AC$6,2)*15</f>
        <v>45</v>
      </c>
      <c r="L248" s="16">
        <f>VLOOKUP(C248,Countries!$H$1:$K$43,4)*80</f>
        <v>880</v>
      </c>
      <c r="M248" s="16">
        <f t="shared" si="24"/>
        <v>1075</v>
      </c>
      <c r="N248" s="17">
        <f t="shared" si="25"/>
        <v>9.5000000000000001E-2</v>
      </c>
      <c r="O248" s="17">
        <f t="shared" si="26"/>
        <v>0</v>
      </c>
      <c r="P248" s="17">
        <f t="shared" si="27"/>
        <v>0</v>
      </c>
    </row>
    <row r="249" spans="1:16" x14ac:dyDescent="0.35">
      <c r="A249" t="str">
        <f>VLOOKUP(C249,Countries!$H$1:$J$43,3)</f>
        <v>2-Northern Europe</v>
      </c>
      <c r="B249" t="s">
        <v>23</v>
      </c>
      <c r="C249" t="s">
        <v>22</v>
      </c>
      <c r="D249" s="3">
        <v>11</v>
      </c>
      <c r="E249" s="3">
        <v>12</v>
      </c>
      <c r="F249" s="3">
        <v>13</v>
      </c>
      <c r="G249">
        <v>2050</v>
      </c>
      <c r="H249" s="3">
        <f t="shared" si="21"/>
        <v>1</v>
      </c>
      <c r="I249" s="3">
        <f t="shared" si="22"/>
        <v>1</v>
      </c>
      <c r="J249" s="8">
        <f t="shared" si="23"/>
        <v>150</v>
      </c>
      <c r="K249">
        <f>VLOOKUP(B249,Countries!$AB$1:$AC$6,2)*15</f>
        <v>45</v>
      </c>
      <c r="L249" s="16">
        <f>VLOOKUP(C249,Countries!$H$1:$K$43,4)*80</f>
        <v>880</v>
      </c>
      <c r="M249" s="16">
        <f t="shared" si="24"/>
        <v>1075</v>
      </c>
      <c r="N249" s="17">
        <f t="shared" si="25"/>
        <v>0.12</v>
      </c>
      <c r="O249" s="17">
        <f t="shared" si="26"/>
        <v>0</v>
      </c>
      <c r="P249" s="17">
        <f t="shared" si="27"/>
        <v>0</v>
      </c>
    </row>
    <row r="250" spans="1:16" x14ac:dyDescent="0.35">
      <c r="A250" t="str">
        <f>VLOOKUP(C250,Countries!$H$1:$J$43,3)</f>
        <v>2-Northern Europe</v>
      </c>
      <c r="B250" t="s">
        <v>23</v>
      </c>
      <c r="C250" t="s">
        <v>22</v>
      </c>
      <c r="D250" s="3">
        <v>9</v>
      </c>
      <c r="E250" s="3">
        <v>15</v>
      </c>
      <c r="F250" s="3">
        <v>21</v>
      </c>
      <c r="G250">
        <v>2080</v>
      </c>
      <c r="H250" s="3">
        <f t="shared" si="21"/>
        <v>6</v>
      </c>
      <c r="I250" s="3">
        <f t="shared" si="22"/>
        <v>6</v>
      </c>
      <c r="J250" s="8">
        <f t="shared" si="23"/>
        <v>150</v>
      </c>
      <c r="K250">
        <f>VLOOKUP(B250,Countries!$AB$1:$AC$6,2)*15</f>
        <v>45</v>
      </c>
      <c r="L250" s="16">
        <f>VLOOKUP(C250,Countries!$H$1:$K$43,4)*80</f>
        <v>880</v>
      </c>
      <c r="M250" s="16">
        <f t="shared" si="24"/>
        <v>1075</v>
      </c>
      <c r="N250" s="17">
        <f t="shared" si="25"/>
        <v>0.15</v>
      </c>
      <c r="O250" s="17">
        <f t="shared" si="26"/>
        <v>0</v>
      </c>
      <c r="P250" s="17">
        <f t="shared" si="27"/>
        <v>0</v>
      </c>
    </row>
    <row r="251" spans="1:16" x14ac:dyDescent="0.35">
      <c r="A251" t="str">
        <f>VLOOKUP(C251,Countries!$H$1:$J$43,3)</f>
        <v>2-Northern Europe</v>
      </c>
      <c r="B251" t="s">
        <v>23</v>
      </c>
      <c r="C251" t="s">
        <v>22</v>
      </c>
      <c r="D251" s="3">
        <v>-3.8954248366013333</v>
      </c>
      <c r="E251" s="3">
        <v>-1.2645452427374579</v>
      </c>
      <c r="F251" s="3">
        <v>1.6135084427767294</v>
      </c>
      <c r="G251">
        <v>2050</v>
      </c>
      <c r="H251" s="3">
        <f t="shared" si="21"/>
        <v>2.6308795938638756</v>
      </c>
      <c r="I251" s="3">
        <f t="shared" si="22"/>
        <v>2.8780536855141872</v>
      </c>
      <c r="J251" s="8">
        <f t="shared" si="23"/>
        <v>150</v>
      </c>
      <c r="K251">
        <f>VLOOKUP(B251,Countries!$AB$1:$AC$6,2)*15</f>
        <v>45</v>
      </c>
      <c r="L251" s="16">
        <f>VLOOKUP(C251,Countries!$H$1:$K$43,4)*80</f>
        <v>880</v>
      </c>
      <c r="M251" s="16">
        <f t="shared" si="24"/>
        <v>1075</v>
      </c>
      <c r="N251" s="17">
        <f t="shared" si="25"/>
        <v>-1.264545242737458E-2</v>
      </c>
      <c r="O251" s="17">
        <f t="shared" si="26"/>
        <v>0</v>
      </c>
      <c r="P251" s="17">
        <f t="shared" si="27"/>
        <v>0</v>
      </c>
    </row>
    <row r="252" spans="1:16" x14ac:dyDescent="0.35">
      <c r="A252" t="str">
        <f>VLOOKUP(C252,Countries!$H$1:$J$43,3)</f>
        <v>2-Northern Europe</v>
      </c>
      <c r="B252" t="s">
        <v>23</v>
      </c>
      <c r="C252" t="s">
        <v>22</v>
      </c>
      <c r="D252" s="3">
        <v>6.6078236632176308</v>
      </c>
      <c r="E252" s="3">
        <v>8.5923617631598557</v>
      </c>
      <c r="F252" s="3">
        <v>12.075224662262601</v>
      </c>
      <c r="G252">
        <v>2050</v>
      </c>
      <c r="H252" s="3">
        <f t="shared" si="21"/>
        <v>1.9845380999422249</v>
      </c>
      <c r="I252" s="3">
        <f t="shared" si="22"/>
        <v>3.482862899102745</v>
      </c>
      <c r="J252" s="8">
        <f t="shared" si="23"/>
        <v>150</v>
      </c>
      <c r="K252">
        <f>VLOOKUP(B252,Countries!$AB$1:$AC$6,2)*15</f>
        <v>45</v>
      </c>
      <c r="L252" s="16">
        <f>VLOOKUP(C252,Countries!$H$1:$K$43,4)*80</f>
        <v>880</v>
      </c>
      <c r="M252" s="16">
        <f t="shared" si="24"/>
        <v>1075</v>
      </c>
      <c r="N252" s="17">
        <f t="shared" si="25"/>
        <v>8.5923617631598559E-2</v>
      </c>
      <c r="O252" s="17">
        <f t="shared" si="26"/>
        <v>0</v>
      </c>
      <c r="P252" s="17">
        <f t="shared" si="27"/>
        <v>0</v>
      </c>
    </row>
    <row r="253" spans="1:16" x14ac:dyDescent="0.35">
      <c r="A253" t="str">
        <f>VLOOKUP(C253,Countries!$H$1:$J$43,3)</f>
        <v>3-Central Europe</v>
      </c>
      <c r="B253" t="s">
        <v>23</v>
      </c>
      <c r="C253" t="s">
        <v>11</v>
      </c>
      <c r="D253" s="3">
        <v>-6.5857976192035999</v>
      </c>
      <c r="E253" s="3">
        <v>21.542928490655981</v>
      </c>
      <c r="F253" s="3">
        <v>80.954458022794768</v>
      </c>
      <c r="G253">
        <v>2050</v>
      </c>
      <c r="H253" s="3">
        <f t="shared" si="21"/>
        <v>28.128726109859581</v>
      </c>
      <c r="I253" s="3">
        <f t="shared" si="22"/>
        <v>59.411529532138786</v>
      </c>
      <c r="J253" s="8">
        <f t="shared" si="23"/>
        <v>250</v>
      </c>
      <c r="K253">
        <f>VLOOKUP(B253,Countries!$AB$1:$AC$6,2)*15</f>
        <v>45</v>
      </c>
      <c r="L253" s="16">
        <f>VLOOKUP(C253,Countries!$H$1:$K$43,4)*80</f>
        <v>960</v>
      </c>
      <c r="M253" s="16">
        <f t="shared" si="24"/>
        <v>1255</v>
      </c>
      <c r="N253" s="17">
        <f t="shared" si="25"/>
        <v>0.21542928490655983</v>
      </c>
      <c r="O253" s="17">
        <f t="shared" si="26"/>
        <v>0.28128726109859581</v>
      </c>
      <c r="P253" s="17">
        <f t="shared" si="27"/>
        <v>0.59411529532138785</v>
      </c>
    </row>
    <row r="254" spans="1:16" x14ac:dyDescent="0.35">
      <c r="A254" t="str">
        <f>VLOOKUP(C254,Countries!$H$1:$J$43,3)</f>
        <v>3-Central Europe</v>
      </c>
      <c r="B254" t="s">
        <v>23</v>
      </c>
      <c r="C254" t="s">
        <v>11</v>
      </c>
      <c r="D254" s="3">
        <v>-21</v>
      </c>
      <c r="E254" s="3">
        <v>-18</v>
      </c>
      <c r="F254" s="3">
        <v>-15</v>
      </c>
      <c r="G254">
        <v>2080</v>
      </c>
      <c r="H254" s="3">
        <f t="shared" si="21"/>
        <v>3</v>
      </c>
      <c r="I254" s="3">
        <f t="shared" si="22"/>
        <v>3</v>
      </c>
      <c r="J254" s="8">
        <f t="shared" si="23"/>
        <v>250</v>
      </c>
      <c r="K254">
        <f>VLOOKUP(B254,Countries!$AB$1:$AC$6,2)*15</f>
        <v>45</v>
      </c>
      <c r="L254" s="16">
        <f>VLOOKUP(C254,Countries!$H$1:$K$43,4)*80</f>
        <v>960</v>
      </c>
      <c r="M254" s="16">
        <f t="shared" si="24"/>
        <v>1255</v>
      </c>
      <c r="N254" s="17">
        <f t="shared" si="25"/>
        <v>-0.18</v>
      </c>
      <c r="O254" s="17">
        <f t="shared" si="26"/>
        <v>0</v>
      </c>
      <c r="P254" s="17">
        <f t="shared" si="27"/>
        <v>0</v>
      </c>
    </row>
    <row r="255" spans="1:16" x14ac:dyDescent="0.35">
      <c r="A255" t="str">
        <f>VLOOKUP(C255,Countries!$H$1:$J$43,3)</f>
        <v>3-Central Europe</v>
      </c>
      <c r="B255" t="s">
        <v>23</v>
      </c>
      <c r="C255" t="s">
        <v>34</v>
      </c>
      <c r="D255" s="3">
        <v>-2.589880768205314</v>
      </c>
      <c r="E255" s="3">
        <v>26.89665642288638</v>
      </c>
      <c r="F255" s="3">
        <v>87.953433870992271</v>
      </c>
      <c r="G255">
        <v>2050</v>
      </c>
      <c r="H255" s="3">
        <f t="shared" si="21"/>
        <v>29.486537191091696</v>
      </c>
      <c r="I255" s="3">
        <f t="shared" si="22"/>
        <v>61.05677744810589</v>
      </c>
      <c r="J255" s="8">
        <f t="shared" si="23"/>
        <v>250</v>
      </c>
      <c r="K255">
        <f>VLOOKUP(B255,Countries!$AB$1:$AC$6,2)*15</f>
        <v>45</v>
      </c>
      <c r="L255" s="16">
        <f>VLOOKUP(C255,Countries!$H$1:$K$43,4)*80</f>
        <v>1120</v>
      </c>
      <c r="M255" s="16">
        <f t="shared" si="24"/>
        <v>1415</v>
      </c>
      <c r="N255" s="17">
        <f t="shared" si="25"/>
        <v>0.26896656422886378</v>
      </c>
      <c r="O255" s="17">
        <f t="shared" si="26"/>
        <v>0.29486537191091694</v>
      </c>
      <c r="P255" s="17">
        <f t="shared" si="27"/>
        <v>0.61056777448105892</v>
      </c>
    </row>
    <row r="256" spans="1:16" x14ac:dyDescent="0.35">
      <c r="A256" t="str">
        <f>VLOOKUP(C256,Countries!$H$1:$J$43,3)</f>
        <v>3-Central Europe</v>
      </c>
      <c r="B256" t="s">
        <v>23</v>
      </c>
      <c r="C256" t="s">
        <v>34</v>
      </c>
      <c r="D256" s="3">
        <v>7</v>
      </c>
      <c r="E256" s="3">
        <v>7.5</v>
      </c>
      <c r="F256" s="3">
        <v>8</v>
      </c>
      <c r="G256">
        <v>2030</v>
      </c>
      <c r="H256" s="3">
        <f t="shared" si="21"/>
        <v>0.5</v>
      </c>
      <c r="I256" s="3">
        <f t="shared" si="22"/>
        <v>0.5</v>
      </c>
      <c r="J256" s="8">
        <f t="shared" si="23"/>
        <v>250</v>
      </c>
      <c r="K256">
        <f>VLOOKUP(B256,Countries!$AB$1:$AC$6,2)*15</f>
        <v>45</v>
      </c>
      <c r="L256" s="16">
        <f>VLOOKUP(C256,Countries!$H$1:$K$43,4)*80</f>
        <v>1120</v>
      </c>
      <c r="M256" s="16">
        <f t="shared" si="24"/>
        <v>1415</v>
      </c>
      <c r="N256" s="17">
        <f t="shared" si="25"/>
        <v>7.4999999999999997E-2</v>
      </c>
      <c r="O256" s="17">
        <f t="shared" si="26"/>
        <v>0</v>
      </c>
      <c r="P256" s="17">
        <f t="shared" si="27"/>
        <v>0</v>
      </c>
    </row>
    <row r="257" spans="1:16" x14ac:dyDescent="0.35">
      <c r="A257" t="str">
        <f>VLOOKUP(C257,Countries!$H$1:$J$43,3)</f>
        <v>3-Central Europe</v>
      </c>
      <c r="B257" t="s">
        <v>23</v>
      </c>
      <c r="C257" t="s">
        <v>34</v>
      </c>
      <c r="D257" s="3">
        <v>8</v>
      </c>
      <c r="E257" s="3">
        <v>8.5</v>
      </c>
      <c r="F257" s="3">
        <v>9</v>
      </c>
      <c r="G257">
        <v>2050</v>
      </c>
      <c r="H257" s="3">
        <f t="shared" si="21"/>
        <v>0.5</v>
      </c>
      <c r="I257" s="3">
        <f t="shared" si="22"/>
        <v>0.5</v>
      </c>
      <c r="J257" s="8">
        <f t="shared" si="23"/>
        <v>250</v>
      </c>
      <c r="K257">
        <f>VLOOKUP(B257,Countries!$AB$1:$AC$6,2)*15</f>
        <v>45</v>
      </c>
      <c r="L257" s="16">
        <f>VLOOKUP(C257,Countries!$H$1:$K$43,4)*80</f>
        <v>1120</v>
      </c>
      <c r="M257" s="16">
        <f t="shared" si="24"/>
        <v>1415</v>
      </c>
      <c r="N257" s="17">
        <f t="shared" si="25"/>
        <v>8.5000000000000006E-2</v>
      </c>
      <c r="O257" s="17">
        <f t="shared" si="26"/>
        <v>0</v>
      </c>
      <c r="P257" s="17">
        <f t="shared" si="27"/>
        <v>0</v>
      </c>
    </row>
    <row r="258" spans="1:16" x14ac:dyDescent="0.35">
      <c r="A258" t="str">
        <f>VLOOKUP(C258,Countries!$H$1:$J$43,3)</f>
        <v>3-Central Europe</v>
      </c>
      <c r="B258" t="s">
        <v>23</v>
      </c>
      <c r="C258" t="s">
        <v>34</v>
      </c>
      <c r="D258" s="3">
        <v>5</v>
      </c>
      <c r="E258" s="3">
        <v>8.5</v>
      </c>
      <c r="F258" s="3">
        <v>12</v>
      </c>
      <c r="G258">
        <v>2080</v>
      </c>
      <c r="H258" s="3">
        <f t="shared" si="21"/>
        <v>3.5</v>
      </c>
      <c r="I258" s="3">
        <f t="shared" si="22"/>
        <v>3.5</v>
      </c>
      <c r="J258" s="8">
        <f t="shared" si="23"/>
        <v>250</v>
      </c>
      <c r="K258">
        <f>VLOOKUP(B258,Countries!$AB$1:$AC$6,2)*15</f>
        <v>45</v>
      </c>
      <c r="L258" s="16">
        <f>VLOOKUP(C258,Countries!$H$1:$K$43,4)*80</f>
        <v>1120</v>
      </c>
      <c r="M258" s="16">
        <f t="shared" si="24"/>
        <v>1415</v>
      </c>
      <c r="N258" s="17">
        <f t="shared" si="25"/>
        <v>8.5000000000000006E-2</v>
      </c>
      <c r="O258" s="17">
        <f t="shared" si="26"/>
        <v>0</v>
      </c>
      <c r="P258" s="17">
        <f t="shared" si="27"/>
        <v>0</v>
      </c>
    </row>
    <row r="259" spans="1:16" x14ac:dyDescent="0.35">
      <c r="A259" t="str">
        <f>VLOOKUP(C259,Countries!$H$1:$J$43,3)</f>
        <v>3-Central Europe</v>
      </c>
      <c r="B259" t="s">
        <v>23</v>
      </c>
      <c r="C259" t="s">
        <v>70</v>
      </c>
      <c r="D259" s="3">
        <v>-4</v>
      </c>
      <c r="E259" s="3">
        <v>-2</v>
      </c>
      <c r="F259" s="3">
        <v>0</v>
      </c>
      <c r="G259">
        <v>2080</v>
      </c>
      <c r="H259" s="3">
        <f t="shared" ref="H259:H322" si="28">E259-D259</f>
        <v>2</v>
      </c>
      <c r="I259" s="3">
        <f t="shared" ref="I259:I322" si="29">F259-E259</f>
        <v>2</v>
      </c>
      <c r="J259" s="8">
        <f t="shared" ref="J259:J322" si="30">VALUE(CONCATENATE(MID(A259,1,1),"00"))-50</f>
        <v>250</v>
      </c>
      <c r="K259">
        <f>VLOOKUP(B259,Countries!$AB$1:$AC$6,2)*15</f>
        <v>45</v>
      </c>
      <c r="L259" s="16">
        <f>VLOOKUP(C259,Countries!$H$1:$K$43,4)*80</f>
        <v>1040</v>
      </c>
      <c r="M259" s="16">
        <f t="shared" si="24"/>
        <v>1335</v>
      </c>
      <c r="N259" s="17">
        <f t="shared" si="25"/>
        <v>-0.02</v>
      </c>
      <c r="O259" s="17">
        <f t="shared" si="26"/>
        <v>0</v>
      </c>
      <c r="P259" s="17">
        <f t="shared" si="27"/>
        <v>0</v>
      </c>
    </row>
    <row r="260" spans="1:16" x14ac:dyDescent="0.35">
      <c r="A260" t="str">
        <f>VLOOKUP(C260,Countries!$H$1:$J$43,3)</f>
        <v>3-Central Europe</v>
      </c>
      <c r="B260" t="s">
        <v>23</v>
      </c>
      <c r="C260" t="s">
        <v>16</v>
      </c>
      <c r="D260" s="3">
        <v>20.451237065689533</v>
      </c>
      <c r="E260" s="3">
        <v>44.860565742131371</v>
      </c>
      <c r="F260" s="3">
        <v>75.190184941797924</v>
      </c>
      <c r="G260">
        <v>2050</v>
      </c>
      <c r="H260" s="3">
        <f t="shared" si="28"/>
        <v>24.409328676441838</v>
      </c>
      <c r="I260" s="3">
        <f t="shared" si="29"/>
        <v>30.329619199666553</v>
      </c>
      <c r="J260" s="8">
        <f t="shared" si="30"/>
        <v>250</v>
      </c>
      <c r="K260">
        <f>VLOOKUP(B260,Countries!$AB$1:$AC$6,2)*15</f>
        <v>45</v>
      </c>
      <c r="L260" s="16">
        <f>VLOOKUP(C260,Countries!$H$1:$K$43,4)*80</f>
        <v>1200</v>
      </c>
      <c r="M260" s="16">
        <f t="shared" ref="M260:M323" si="31">L260+K260+J260</f>
        <v>1495</v>
      </c>
      <c r="N260" s="17">
        <f t="shared" ref="N260:N323" si="32">E260/100</f>
        <v>0.4486056574213137</v>
      </c>
      <c r="O260" s="17">
        <f t="shared" ref="O260:O323" si="33">IF(H260&lt;10,0,H260/100)</f>
        <v>0.24409328676441838</v>
      </c>
      <c r="P260" s="17">
        <f t="shared" ref="P260:P323" si="34">IF(I260&lt;10,0,I260/100)</f>
        <v>0.30329619199666552</v>
      </c>
    </row>
    <row r="261" spans="1:16" x14ac:dyDescent="0.35">
      <c r="A261" t="str">
        <f>VLOOKUP(C261,Countries!$H$1:$J$43,3)</f>
        <v>3-Central Europe</v>
      </c>
      <c r="B261" t="s">
        <v>23</v>
      </c>
      <c r="C261" t="s">
        <v>16</v>
      </c>
      <c r="D261" s="3">
        <v>-9</v>
      </c>
      <c r="E261" s="3">
        <v>-4.5</v>
      </c>
      <c r="F261" s="3">
        <v>0</v>
      </c>
      <c r="G261">
        <v>2030</v>
      </c>
      <c r="H261" s="3">
        <f t="shared" si="28"/>
        <v>4.5</v>
      </c>
      <c r="I261" s="3">
        <f t="shared" si="29"/>
        <v>4.5</v>
      </c>
      <c r="J261" s="8">
        <f t="shared" si="30"/>
        <v>250</v>
      </c>
      <c r="K261">
        <f>VLOOKUP(B261,Countries!$AB$1:$AC$6,2)*15</f>
        <v>45</v>
      </c>
      <c r="L261" s="16">
        <f>VLOOKUP(C261,Countries!$H$1:$K$43,4)*80</f>
        <v>1200</v>
      </c>
      <c r="M261" s="16">
        <f t="shared" si="31"/>
        <v>1495</v>
      </c>
      <c r="N261" s="17">
        <f t="shared" si="32"/>
        <v>-4.4999999999999998E-2</v>
      </c>
      <c r="O261" s="17">
        <f t="shared" si="33"/>
        <v>0</v>
      </c>
      <c r="P261" s="17">
        <f t="shared" si="34"/>
        <v>0</v>
      </c>
    </row>
    <row r="262" spans="1:16" x14ac:dyDescent="0.35">
      <c r="A262" t="str">
        <f>VLOOKUP(C262,Countries!$H$1:$J$43,3)</f>
        <v>3-Central Europe</v>
      </c>
      <c r="B262" t="s">
        <v>23</v>
      </c>
      <c r="C262" t="s">
        <v>16</v>
      </c>
      <c r="D262" s="3">
        <v>-19</v>
      </c>
      <c r="E262" s="3">
        <v>-15</v>
      </c>
      <c r="F262" s="3">
        <v>-11</v>
      </c>
      <c r="G262">
        <v>2050</v>
      </c>
      <c r="H262" s="3">
        <f t="shared" si="28"/>
        <v>4</v>
      </c>
      <c r="I262" s="3">
        <f t="shared" si="29"/>
        <v>4</v>
      </c>
      <c r="J262" s="8">
        <f t="shared" si="30"/>
        <v>250</v>
      </c>
      <c r="K262">
        <f>VLOOKUP(B262,Countries!$AB$1:$AC$6,2)*15</f>
        <v>45</v>
      </c>
      <c r="L262" s="16">
        <f>VLOOKUP(C262,Countries!$H$1:$K$43,4)*80</f>
        <v>1200</v>
      </c>
      <c r="M262" s="16">
        <f t="shared" si="31"/>
        <v>1495</v>
      </c>
      <c r="N262" s="17">
        <f t="shared" si="32"/>
        <v>-0.15</v>
      </c>
      <c r="O262" s="17">
        <f t="shared" si="33"/>
        <v>0</v>
      </c>
      <c r="P262" s="17">
        <f t="shared" si="34"/>
        <v>0</v>
      </c>
    </row>
    <row r="263" spans="1:16" x14ac:dyDescent="0.35">
      <c r="A263" t="str">
        <f>VLOOKUP(C263,Countries!$H$1:$J$43,3)</f>
        <v>3-Central Europe</v>
      </c>
      <c r="B263" t="s">
        <v>23</v>
      </c>
      <c r="C263" t="s">
        <v>16</v>
      </c>
      <c r="D263" s="3">
        <v>-40</v>
      </c>
      <c r="E263" s="3">
        <v>-38</v>
      </c>
      <c r="F263" s="3">
        <v>-36</v>
      </c>
      <c r="G263">
        <v>2080</v>
      </c>
      <c r="H263" s="3">
        <f t="shared" si="28"/>
        <v>2</v>
      </c>
      <c r="I263" s="3">
        <f t="shared" si="29"/>
        <v>2</v>
      </c>
      <c r="J263" s="8">
        <f t="shared" si="30"/>
        <v>250</v>
      </c>
      <c r="K263">
        <f>VLOOKUP(B263,Countries!$AB$1:$AC$6,2)*15</f>
        <v>45</v>
      </c>
      <c r="L263" s="16">
        <f>VLOOKUP(C263,Countries!$H$1:$K$43,4)*80</f>
        <v>1200</v>
      </c>
      <c r="M263" s="16">
        <f t="shared" si="31"/>
        <v>1495</v>
      </c>
      <c r="N263" s="17">
        <f t="shared" si="32"/>
        <v>-0.38</v>
      </c>
      <c r="O263" s="17">
        <f t="shared" si="33"/>
        <v>0</v>
      </c>
      <c r="P263" s="17">
        <f t="shared" si="34"/>
        <v>0</v>
      </c>
    </row>
    <row r="264" spans="1:16" x14ac:dyDescent="0.35">
      <c r="A264" t="str">
        <f>VLOOKUP(C264,Countries!$H$1:$J$43,3)</f>
        <v>3-Central Europe</v>
      </c>
      <c r="B264" t="s">
        <v>23</v>
      </c>
      <c r="C264" t="s">
        <v>84</v>
      </c>
      <c r="D264" s="3">
        <v>11.111111111111111</v>
      </c>
      <c r="E264" s="3">
        <v>22.222222222222221</v>
      </c>
      <c r="F264" s="3">
        <v>33.333333333333329</v>
      </c>
      <c r="G264">
        <v>2050</v>
      </c>
      <c r="H264" s="3">
        <f t="shared" si="28"/>
        <v>11.111111111111111</v>
      </c>
      <c r="I264" s="3">
        <f t="shared" si="29"/>
        <v>11.111111111111107</v>
      </c>
      <c r="J264" s="8">
        <f t="shared" si="30"/>
        <v>250</v>
      </c>
      <c r="K264">
        <f>VLOOKUP(B264,Countries!$AB$1:$AC$6,2)*15</f>
        <v>45</v>
      </c>
      <c r="L264" s="16">
        <f>VLOOKUP(C264,Countries!$H$1:$K$43,4)*80</f>
        <v>1280</v>
      </c>
      <c r="M264" s="16">
        <f t="shared" si="31"/>
        <v>1575</v>
      </c>
      <c r="N264" s="17">
        <f t="shared" si="32"/>
        <v>0.22222222222222221</v>
      </c>
      <c r="O264" s="17">
        <f t="shared" si="33"/>
        <v>0.1111111111111111</v>
      </c>
      <c r="P264" s="17">
        <f t="shared" si="34"/>
        <v>0.11111111111111108</v>
      </c>
    </row>
    <row r="265" spans="1:16" x14ac:dyDescent="0.35">
      <c r="A265" t="str">
        <f>VLOOKUP(C265,Countries!$H$1:$J$43,3)</f>
        <v>3-Central Europe</v>
      </c>
      <c r="B265" t="s">
        <v>23</v>
      </c>
      <c r="C265" t="s">
        <v>36</v>
      </c>
      <c r="D265" s="3">
        <v>6.9875622441288519</v>
      </c>
      <c r="E265" s="3">
        <v>32.022476953999849</v>
      </c>
      <c r="F265" s="3">
        <v>63.309785539014783</v>
      </c>
      <c r="G265">
        <v>2050</v>
      </c>
      <c r="H265" s="3">
        <f t="shared" si="28"/>
        <v>25.034914709870996</v>
      </c>
      <c r="I265" s="3">
        <f t="shared" si="29"/>
        <v>31.287308585014934</v>
      </c>
      <c r="J265" s="8">
        <f t="shared" si="30"/>
        <v>250</v>
      </c>
      <c r="K265">
        <f>VLOOKUP(B265,Countries!$AB$1:$AC$6,2)*15</f>
        <v>45</v>
      </c>
      <c r="L265" s="16">
        <f>VLOOKUP(C265,Countries!$H$1:$K$43,4)*80</f>
        <v>1360</v>
      </c>
      <c r="M265" s="16">
        <f t="shared" si="31"/>
        <v>1655</v>
      </c>
      <c r="N265" s="17">
        <f t="shared" si="32"/>
        <v>0.32022476953999851</v>
      </c>
      <c r="O265" s="17">
        <f t="shared" si="33"/>
        <v>0.25034914709870998</v>
      </c>
      <c r="P265" s="17">
        <f t="shared" si="34"/>
        <v>0.31287308585014934</v>
      </c>
    </row>
    <row r="266" spans="1:16" x14ac:dyDescent="0.35">
      <c r="A266" t="str">
        <f>VLOOKUP(C266,Countries!$H$1:$J$43,3)</f>
        <v>3-Central Europe</v>
      </c>
      <c r="B266" t="s">
        <v>23</v>
      </c>
      <c r="C266" t="s">
        <v>36</v>
      </c>
      <c r="D266" s="3">
        <v>-4</v>
      </c>
      <c r="E266" s="3">
        <v>-2</v>
      </c>
      <c r="F266" s="3">
        <v>0</v>
      </c>
      <c r="G266">
        <v>2080</v>
      </c>
      <c r="H266" s="3">
        <f t="shared" si="28"/>
        <v>2</v>
      </c>
      <c r="I266" s="3">
        <f t="shared" si="29"/>
        <v>2</v>
      </c>
      <c r="J266" s="8">
        <f t="shared" si="30"/>
        <v>250</v>
      </c>
      <c r="K266">
        <f>VLOOKUP(B266,Countries!$AB$1:$AC$6,2)*15</f>
        <v>45</v>
      </c>
      <c r="L266" s="16">
        <f>VLOOKUP(C266,Countries!$H$1:$K$43,4)*80</f>
        <v>1360</v>
      </c>
      <c r="M266" s="16">
        <f t="shared" si="31"/>
        <v>1655</v>
      </c>
      <c r="N266" s="17">
        <f t="shared" si="32"/>
        <v>-0.02</v>
      </c>
      <c r="O266" s="17">
        <f t="shared" si="33"/>
        <v>0</v>
      </c>
      <c r="P266" s="17">
        <f t="shared" si="34"/>
        <v>0</v>
      </c>
    </row>
    <row r="267" spans="1:16" x14ac:dyDescent="0.35">
      <c r="A267" t="str">
        <f>VLOOKUP(C267,Countries!$H$1:$J$43,3)</f>
        <v>3-Central Europe</v>
      </c>
      <c r="B267" t="s">
        <v>23</v>
      </c>
      <c r="C267" t="s">
        <v>42</v>
      </c>
      <c r="D267" s="3">
        <v>-17.328845853151581</v>
      </c>
      <c r="E267" s="3">
        <v>9.3967935270765945</v>
      </c>
      <c r="F267" s="3">
        <v>65.18352196123719</v>
      </c>
      <c r="G267">
        <v>2050</v>
      </c>
      <c r="H267" s="3">
        <f t="shared" si="28"/>
        <v>26.725639380228174</v>
      </c>
      <c r="I267" s="3">
        <f t="shared" si="29"/>
        <v>55.786728434160594</v>
      </c>
      <c r="J267" s="8">
        <f t="shared" si="30"/>
        <v>250</v>
      </c>
      <c r="K267">
        <f>VLOOKUP(B267,Countries!$AB$1:$AC$6,2)*15</f>
        <v>45</v>
      </c>
      <c r="L267" s="16">
        <f>VLOOKUP(C267,Countries!$H$1:$K$43,4)*80</f>
        <v>1440</v>
      </c>
      <c r="M267" s="16">
        <f t="shared" si="31"/>
        <v>1735</v>
      </c>
      <c r="N267" s="17">
        <f t="shared" si="32"/>
        <v>9.396793527076594E-2</v>
      </c>
      <c r="O267" s="17">
        <f t="shared" si="33"/>
        <v>0.26725639380228172</v>
      </c>
      <c r="P267" s="17">
        <f t="shared" si="34"/>
        <v>0.55786728434160593</v>
      </c>
    </row>
    <row r="268" spans="1:16" x14ac:dyDescent="0.35">
      <c r="A268" t="str">
        <f>VLOOKUP(C268,Countries!$H$1:$J$43,3)</f>
        <v>3-Central Europe</v>
      </c>
      <c r="B268" t="s">
        <v>23</v>
      </c>
      <c r="C268" t="s">
        <v>42</v>
      </c>
      <c r="D268" s="3">
        <v>8</v>
      </c>
      <c r="E268" s="3">
        <v>8.5</v>
      </c>
      <c r="F268" s="3">
        <v>9</v>
      </c>
      <c r="G268">
        <v>2030</v>
      </c>
      <c r="H268" s="3">
        <f t="shared" si="28"/>
        <v>0.5</v>
      </c>
      <c r="I268" s="3">
        <f t="shared" si="29"/>
        <v>0.5</v>
      </c>
      <c r="J268" s="8">
        <f t="shared" si="30"/>
        <v>250</v>
      </c>
      <c r="K268">
        <f>VLOOKUP(B268,Countries!$AB$1:$AC$6,2)*15</f>
        <v>45</v>
      </c>
      <c r="L268" s="16">
        <f>VLOOKUP(C268,Countries!$H$1:$K$43,4)*80</f>
        <v>1440</v>
      </c>
      <c r="M268" s="16">
        <f t="shared" si="31"/>
        <v>1735</v>
      </c>
      <c r="N268" s="17">
        <f t="shared" si="32"/>
        <v>8.5000000000000006E-2</v>
      </c>
      <c r="O268" s="17">
        <f t="shared" si="33"/>
        <v>0</v>
      </c>
      <c r="P268" s="17">
        <f t="shared" si="34"/>
        <v>0</v>
      </c>
    </row>
    <row r="269" spans="1:16" x14ac:dyDescent="0.35">
      <c r="A269" t="str">
        <f>VLOOKUP(C269,Countries!$H$1:$J$43,3)</f>
        <v>3-Central Europe</v>
      </c>
      <c r="B269" t="s">
        <v>23</v>
      </c>
      <c r="C269" t="s">
        <v>42</v>
      </c>
      <c r="D269" s="3">
        <v>8</v>
      </c>
      <c r="E269" s="3">
        <v>9</v>
      </c>
      <c r="F269" s="3">
        <v>10</v>
      </c>
      <c r="G269">
        <v>2050</v>
      </c>
      <c r="H269" s="3">
        <f t="shared" si="28"/>
        <v>1</v>
      </c>
      <c r="I269" s="3">
        <f t="shared" si="29"/>
        <v>1</v>
      </c>
      <c r="J269" s="8">
        <f t="shared" si="30"/>
        <v>250</v>
      </c>
      <c r="K269">
        <f>VLOOKUP(B269,Countries!$AB$1:$AC$6,2)*15</f>
        <v>45</v>
      </c>
      <c r="L269" s="16">
        <f>VLOOKUP(C269,Countries!$H$1:$K$43,4)*80</f>
        <v>1440</v>
      </c>
      <c r="M269" s="16">
        <f t="shared" si="31"/>
        <v>1735</v>
      </c>
      <c r="N269" s="17">
        <f t="shared" si="32"/>
        <v>0.09</v>
      </c>
      <c r="O269" s="17">
        <f t="shared" si="33"/>
        <v>0</v>
      </c>
      <c r="P269" s="17">
        <f t="shared" si="34"/>
        <v>0</v>
      </c>
    </row>
    <row r="270" spans="1:16" x14ac:dyDescent="0.35">
      <c r="A270" t="str">
        <f>VLOOKUP(C270,Countries!$H$1:$J$43,3)</f>
        <v>3-Central Europe</v>
      </c>
      <c r="B270" t="s">
        <v>23</v>
      </c>
      <c r="C270" t="s">
        <v>42</v>
      </c>
      <c r="D270" s="3">
        <v>4</v>
      </c>
      <c r="E270" s="3">
        <v>6</v>
      </c>
      <c r="F270" s="3">
        <v>8</v>
      </c>
      <c r="G270">
        <v>2080</v>
      </c>
      <c r="H270" s="3">
        <f t="shared" si="28"/>
        <v>2</v>
      </c>
      <c r="I270" s="3">
        <f t="shared" si="29"/>
        <v>2</v>
      </c>
      <c r="J270" s="8">
        <f t="shared" si="30"/>
        <v>250</v>
      </c>
      <c r="K270">
        <f>VLOOKUP(B270,Countries!$AB$1:$AC$6,2)*15</f>
        <v>45</v>
      </c>
      <c r="L270" s="16">
        <f>VLOOKUP(C270,Countries!$H$1:$K$43,4)*80</f>
        <v>1440</v>
      </c>
      <c r="M270" s="16">
        <f t="shared" si="31"/>
        <v>1735</v>
      </c>
      <c r="N270" s="17">
        <f t="shared" si="32"/>
        <v>0.06</v>
      </c>
      <c r="O270" s="17">
        <f t="shared" si="33"/>
        <v>0</v>
      </c>
      <c r="P270" s="17">
        <f t="shared" si="34"/>
        <v>0</v>
      </c>
    </row>
    <row r="271" spans="1:16" x14ac:dyDescent="0.35">
      <c r="A271" t="str">
        <f>VLOOKUP(C271,Countries!$H$1:$J$43,3)</f>
        <v>3-Central Europe</v>
      </c>
      <c r="B271" t="s">
        <v>23</v>
      </c>
      <c r="C271" t="s">
        <v>42</v>
      </c>
      <c r="D271" s="3">
        <v>-14.20048292191232</v>
      </c>
      <c r="E271" s="3">
        <v>-2.5143928234729227</v>
      </c>
      <c r="F271" s="3">
        <v>9.1943520582824849</v>
      </c>
      <c r="G271">
        <v>2050</v>
      </c>
      <c r="H271" s="3">
        <f t="shared" si="28"/>
        <v>11.686090098439397</v>
      </c>
      <c r="I271" s="3">
        <f t="shared" si="29"/>
        <v>11.708744881755408</v>
      </c>
      <c r="J271" s="8">
        <f t="shared" si="30"/>
        <v>250</v>
      </c>
      <c r="K271">
        <f>VLOOKUP(B271,Countries!$AB$1:$AC$6,2)*15</f>
        <v>45</v>
      </c>
      <c r="L271" s="16">
        <f>VLOOKUP(C271,Countries!$H$1:$K$43,4)*80</f>
        <v>1440</v>
      </c>
      <c r="M271" s="16">
        <f t="shared" si="31"/>
        <v>1735</v>
      </c>
      <c r="N271" s="17">
        <f t="shared" si="32"/>
        <v>-2.5143928234729229E-2</v>
      </c>
      <c r="O271" s="17">
        <f t="shared" si="33"/>
        <v>0.11686090098439397</v>
      </c>
      <c r="P271" s="17">
        <f t="shared" si="34"/>
        <v>0.11708744881755408</v>
      </c>
    </row>
    <row r="272" spans="1:16" x14ac:dyDescent="0.35">
      <c r="A272" t="str">
        <f>VLOOKUP(C272,Countries!$H$1:$J$43,3)</f>
        <v>3-Central Europe</v>
      </c>
      <c r="B272" t="s">
        <v>23</v>
      </c>
      <c r="C272" t="s">
        <v>42</v>
      </c>
      <c r="D272" s="3">
        <v>1.3212805002381034</v>
      </c>
      <c r="E272" s="3">
        <v>13.942209286008127</v>
      </c>
      <c r="F272" s="3">
        <v>22.752102905450091</v>
      </c>
      <c r="G272">
        <v>2050</v>
      </c>
      <c r="H272" s="3">
        <f t="shared" si="28"/>
        <v>12.620928785770024</v>
      </c>
      <c r="I272" s="3">
        <f t="shared" si="29"/>
        <v>8.8098936194419633</v>
      </c>
      <c r="J272" s="8">
        <f t="shared" si="30"/>
        <v>250</v>
      </c>
      <c r="K272">
        <f>VLOOKUP(B272,Countries!$AB$1:$AC$6,2)*15</f>
        <v>45</v>
      </c>
      <c r="L272" s="16">
        <f>VLOOKUP(C272,Countries!$H$1:$K$43,4)*80</f>
        <v>1440</v>
      </c>
      <c r="M272" s="16">
        <f t="shared" si="31"/>
        <v>1735</v>
      </c>
      <c r="N272" s="17">
        <f t="shared" si="32"/>
        <v>0.13942209286008128</v>
      </c>
      <c r="O272" s="17">
        <f t="shared" si="33"/>
        <v>0.12620928785770025</v>
      </c>
      <c r="P272" s="17">
        <f t="shared" si="34"/>
        <v>0</v>
      </c>
    </row>
    <row r="273" spans="1:16" x14ac:dyDescent="0.35">
      <c r="A273" t="str">
        <f>VLOOKUP(C273,Countries!$H$1:$J$43,3)</f>
        <v>3-Central Europe</v>
      </c>
      <c r="B273" t="s">
        <v>23</v>
      </c>
      <c r="C273" t="s">
        <v>37</v>
      </c>
      <c r="D273" s="3">
        <v>-4.0727248289775897</v>
      </c>
      <c r="E273" s="3">
        <v>26.189521081117203</v>
      </c>
      <c r="F273" s="3">
        <v>89.610298336043499</v>
      </c>
      <c r="G273">
        <v>2050</v>
      </c>
      <c r="H273" s="3">
        <f t="shared" si="28"/>
        <v>30.262245910094791</v>
      </c>
      <c r="I273" s="3">
        <f t="shared" si="29"/>
        <v>63.420777254926293</v>
      </c>
      <c r="J273" s="8">
        <f t="shared" si="30"/>
        <v>250</v>
      </c>
      <c r="K273">
        <f>VLOOKUP(B273,Countries!$AB$1:$AC$6,2)*15</f>
        <v>45</v>
      </c>
      <c r="L273" s="16">
        <f>VLOOKUP(C273,Countries!$H$1:$K$43,4)*80</f>
        <v>1520</v>
      </c>
      <c r="M273" s="16">
        <f t="shared" si="31"/>
        <v>1815</v>
      </c>
      <c r="N273" s="17">
        <f t="shared" si="32"/>
        <v>0.26189521081117201</v>
      </c>
      <c r="O273" s="17">
        <f t="shared" si="33"/>
        <v>0.30262245910094793</v>
      </c>
      <c r="P273" s="17">
        <f t="shared" si="34"/>
        <v>0.63420777254926297</v>
      </c>
    </row>
    <row r="274" spans="1:16" x14ac:dyDescent="0.35">
      <c r="A274" t="str">
        <f>VLOOKUP(C274,Countries!$H$1:$J$43,3)</f>
        <v>3-Central Europe</v>
      </c>
      <c r="B274" t="s">
        <v>23</v>
      </c>
      <c r="C274" t="s">
        <v>37</v>
      </c>
      <c r="D274" s="3">
        <v>5</v>
      </c>
      <c r="E274" s="3">
        <v>5.5</v>
      </c>
      <c r="F274" s="3">
        <v>6</v>
      </c>
      <c r="G274">
        <v>2030</v>
      </c>
      <c r="H274" s="3">
        <f t="shared" si="28"/>
        <v>0.5</v>
      </c>
      <c r="I274" s="3">
        <f t="shared" si="29"/>
        <v>0.5</v>
      </c>
      <c r="J274" s="8">
        <f t="shared" si="30"/>
        <v>250</v>
      </c>
      <c r="K274">
        <f>VLOOKUP(B274,Countries!$AB$1:$AC$6,2)*15</f>
        <v>45</v>
      </c>
      <c r="L274" s="16">
        <f>VLOOKUP(C274,Countries!$H$1:$K$43,4)*80</f>
        <v>1520</v>
      </c>
      <c r="M274" s="16">
        <f t="shared" si="31"/>
        <v>1815</v>
      </c>
      <c r="N274" s="17">
        <f t="shared" si="32"/>
        <v>5.5E-2</v>
      </c>
      <c r="O274" s="17">
        <f t="shared" si="33"/>
        <v>0</v>
      </c>
      <c r="P274" s="17">
        <f t="shared" si="34"/>
        <v>0</v>
      </c>
    </row>
    <row r="275" spans="1:16" x14ac:dyDescent="0.35">
      <c r="A275" t="str">
        <f>VLOOKUP(C275,Countries!$H$1:$J$43,3)</f>
        <v>3-Central Europe</v>
      </c>
      <c r="B275" t="s">
        <v>23</v>
      </c>
      <c r="C275" t="s">
        <v>37</v>
      </c>
      <c r="D275" s="3">
        <v>5</v>
      </c>
      <c r="E275" s="3">
        <v>5.5</v>
      </c>
      <c r="F275" s="3">
        <v>6</v>
      </c>
      <c r="G275">
        <v>2050</v>
      </c>
      <c r="H275" s="3">
        <f t="shared" si="28"/>
        <v>0.5</v>
      </c>
      <c r="I275" s="3">
        <f t="shared" si="29"/>
        <v>0.5</v>
      </c>
      <c r="J275" s="8">
        <f t="shared" si="30"/>
        <v>250</v>
      </c>
      <c r="K275">
        <f>VLOOKUP(B275,Countries!$AB$1:$AC$6,2)*15</f>
        <v>45</v>
      </c>
      <c r="L275" s="16">
        <f>VLOOKUP(C275,Countries!$H$1:$K$43,4)*80</f>
        <v>1520</v>
      </c>
      <c r="M275" s="16">
        <f t="shared" si="31"/>
        <v>1815</v>
      </c>
      <c r="N275" s="17">
        <f t="shared" si="32"/>
        <v>5.5E-2</v>
      </c>
      <c r="O275" s="17">
        <f t="shared" si="33"/>
        <v>0</v>
      </c>
      <c r="P275" s="17">
        <f t="shared" si="34"/>
        <v>0</v>
      </c>
    </row>
    <row r="276" spans="1:16" x14ac:dyDescent="0.35">
      <c r="A276" t="str">
        <f>VLOOKUP(C276,Countries!$H$1:$J$43,3)</f>
        <v>3-Central Europe</v>
      </c>
      <c r="B276" t="s">
        <v>23</v>
      </c>
      <c r="C276" t="s">
        <v>37</v>
      </c>
      <c r="D276" s="3">
        <v>0</v>
      </c>
      <c r="E276" s="3">
        <v>3</v>
      </c>
      <c r="F276" s="3">
        <v>6</v>
      </c>
      <c r="G276">
        <v>2080</v>
      </c>
      <c r="H276" s="3">
        <f t="shared" si="28"/>
        <v>3</v>
      </c>
      <c r="I276" s="3">
        <f t="shared" si="29"/>
        <v>3</v>
      </c>
      <c r="J276" s="8">
        <f t="shared" si="30"/>
        <v>250</v>
      </c>
      <c r="K276">
        <f>VLOOKUP(B276,Countries!$AB$1:$AC$6,2)*15</f>
        <v>45</v>
      </c>
      <c r="L276" s="16">
        <f>VLOOKUP(C276,Countries!$H$1:$K$43,4)*80</f>
        <v>1520</v>
      </c>
      <c r="M276" s="16">
        <f t="shared" si="31"/>
        <v>1815</v>
      </c>
      <c r="N276" s="17">
        <f t="shared" si="32"/>
        <v>0.03</v>
      </c>
      <c r="O276" s="17">
        <f t="shared" si="33"/>
        <v>0</v>
      </c>
      <c r="P276" s="17">
        <f t="shared" si="34"/>
        <v>0</v>
      </c>
    </row>
    <row r="277" spans="1:16" x14ac:dyDescent="0.35">
      <c r="A277" t="str">
        <f>VLOOKUP(C277,Countries!$H$1:$J$43,3)</f>
        <v>3-Central Europe</v>
      </c>
      <c r="B277" t="s">
        <v>23</v>
      </c>
      <c r="C277" t="s">
        <v>44</v>
      </c>
      <c r="D277" s="3">
        <v>-3.2718565996740887</v>
      </c>
      <c r="E277" s="3">
        <v>15.795747123954262</v>
      </c>
      <c r="F277" s="3">
        <v>39.459316193372871</v>
      </c>
      <c r="G277">
        <v>2050</v>
      </c>
      <c r="H277" s="3">
        <f t="shared" si="28"/>
        <v>19.067603723628352</v>
      </c>
      <c r="I277" s="3">
        <f t="shared" si="29"/>
        <v>23.663569069418607</v>
      </c>
      <c r="J277" s="8">
        <f t="shared" si="30"/>
        <v>250</v>
      </c>
      <c r="K277">
        <f>VLOOKUP(B277,Countries!$AB$1:$AC$6,2)*15</f>
        <v>45</v>
      </c>
      <c r="L277" s="16">
        <f>VLOOKUP(C277,Countries!$H$1:$K$43,4)*80</f>
        <v>1600</v>
      </c>
      <c r="M277" s="16">
        <f t="shared" si="31"/>
        <v>1895</v>
      </c>
      <c r="N277" s="17">
        <f t="shared" si="32"/>
        <v>0.15795747123954262</v>
      </c>
      <c r="O277" s="17">
        <f t="shared" si="33"/>
        <v>0.19067603723628351</v>
      </c>
      <c r="P277" s="17">
        <f t="shared" si="34"/>
        <v>0.23663569069418608</v>
      </c>
    </row>
    <row r="278" spans="1:16" x14ac:dyDescent="0.35">
      <c r="A278" t="str">
        <f>VLOOKUP(C278,Countries!$H$1:$J$43,3)</f>
        <v>3-Central Europe</v>
      </c>
      <c r="B278" t="s">
        <v>23</v>
      </c>
      <c r="C278" t="s">
        <v>44</v>
      </c>
      <c r="D278" s="3">
        <v>-4</v>
      </c>
      <c r="E278" s="3">
        <v>-2</v>
      </c>
      <c r="F278" s="3">
        <v>0</v>
      </c>
      <c r="G278">
        <v>2030</v>
      </c>
      <c r="H278" s="3">
        <f t="shared" si="28"/>
        <v>2</v>
      </c>
      <c r="I278" s="3">
        <f t="shared" si="29"/>
        <v>2</v>
      </c>
      <c r="J278" s="8">
        <f t="shared" si="30"/>
        <v>250</v>
      </c>
      <c r="K278">
        <f>VLOOKUP(B278,Countries!$AB$1:$AC$6,2)*15</f>
        <v>45</v>
      </c>
      <c r="L278" s="16">
        <f>VLOOKUP(C278,Countries!$H$1:$K$43,4)*80</f>
        <v>1600</v>
      </c>
      <c r="M278" s="16">
        <f t="shared" si="31"/>
        <v>1895</v>
      </c>
      <c r="N278" s="17">
        <f t="shared" si="32"/>
        <v>-0.02</v>
      </c>
      <c r="O278" s="17">
        <f t="shared" si="33"/>
        <v>0</v>
      </c>
      <c r="P278" s="17">
        <f t="shared" si="34"/>
        <v>0</v>
      </c>
    </row>
    <row r="279" spans="1:16" x14ac:dyDescent="0.35">
      <c r="A279" t="str">
        <f>VLOOKUP(C279,Countries!$H$1:$J$43,3)</f>
        <v>3-Central Europe</v>
      </c>
      <c r="B279" t="s">
        <v>23</v>
      </c>
      <c r="C279" t="s">
        <v>44</v>
      </c>
      <c r="D279" s="3">
        <v>-5</v>
      </c>
      <c r="E279" s="3">
        <v>-4.5</v>
      </c>
      <c r="F279" s="3">
        <v>-4</v>
      </c>
      <c r="G279">
        <v>2050</v>
      </c>
      <c r="H279" s="3">
        <f t="shared" si="28"/>
        <v>0.5</v>
      </c>
      <c r="I279" s="3">
        <f t="shared" si="29"/>
        <v>0.5</v>
      </c>
      <c r="J279" s="8">
        <f t="shared" si="30"/>
        <v>250</v>
      </c>
      <c r="K279">
        <f>VLOOKUP(B279,Countries!$AB$1:$AC$6,2)*15</f>
        <v>45</v>
      </c>
      <c r="L279" s="16">
        <f>VLOOKUP(C279,Countries!$H$1:$K$43,4)*80</f>
        <v>1600</v>
      </c>
      <c r="M279" s="16">
        <f t="shared" si="31"/>
        <v>1895</v>
      </c>
      <c r="N279" s="17">
        <f t="shared" si="32"/>
        <v>-4.4999999999999998E-2</v>
      </c>
      <c r="O279" s="17">
        <f t="shared" si="33"/>
        <v>0</v>
      </c>
      <c r="P279" s="17">
        <f t="shared" si="34"/>
        <v>0</v>
      </c>
    </row>
    <row r="280" spans="1:16" x14ac:dyDescent="0.35">
      <c r="A280" t="str">
        <f>VLOOKUP(C280,Countries!$H$1:$J$43,3)</f>
        <v>3-Central Europe</v>
      </c>
      <c r="B280" t="s">
        <v>23</v>
      </c>
      <c r="C280" t="s">
        <v>44</v>
      </c>
      <c r="D280" s="3">
        <v>-21</v>
      </c>
      <c r="E280" s="3">
        <v>-20</v>
      </c>
      <c r="F280" s="3">
        <v>-19</v>
      </c>
      <c r="G280">
        <v>2080</v>
      </c>
      <c r="H280" s="3">
        <f t="shared" si="28"/>
        <v>1</v>
      </c>
      <c r="I280" s="3">
        <f t="shared" si="29"/>
        <v>1</v>
      </c>
      <c r="J280" s="8">
        <f t="shared" si="30"/>
        <v>250</v>
      </c>
      <c r="K280">
        <f>VLOOKUP(B280,Countries!$AB$1:$AC$6,2)*15</f>
        <v>45</v>
      </c>
      <c r="L280" s="16">
        <f>VLOOKUP(C280,Countries!$H$1:$K$43,4)*80</f>
        <v>1600</v>
      </c>
      <c r="M280" s="16">
        <f t="shared" si="31"/>
        <v>1895</v>
      </c>
      <c r="N280" s="17">
        <f t="shared" si="32"/>
        <v>-0.2</v>
      </c>
      <c r="O280" s="17">
        <f t="shared" si="33"/>
        <v>0</v>
      </c>
      <c r="P280" s="17">
        <f t="shared" si="34"/>
        <v>0</v>
      </c>
    </row>
    <row r="281" spans="1:16" x14ac:dyDescent="0.35">
      <c r="A281" t="str">
        <f>VLOOKUP(C281,Countries!$H$1:$J$43,3)</f>
        <v>3-Central Europe</v>
      </c>
      <c r="B281" t="s">
        <v>23</v>
      </c>
      <c r="C281" t="s">
        <v>44</v>
      </c>
      <c r="D281" s="3">
        <v>-30.41712742236642</v>
      </c>
      <c r="E281" s="3">
        <v>-21.449909285211564</v>
      </c>
      <c r="F281" s="3">
        <v>-11.788698946757785</v>
      </c>
      <c r="G281">
        <v>2050</v>
      </c>
      <c r="H281" s="3">
        <f t="shared" si="28"/>
        <v>8.9672181371548554</v>
      </c>
      <c r="I281" s="3">
        <f t="shared" si="29"/>
        <v>9.6612103384537793</v>
      </c>
      <c r="J281" s="8">
        <f t="shared" si="30"/>
        <v>250</v>
      </c>
      <c r="K281">
        <f>VLOOKUP(B281,Countries!$AB$1:$AC$6,2)*15</f>
        <v>45</v>
      </c>
      <c r="L281" s="16">
        <f>VLOOKUP(C281,Countries!$H$1:$K$43,4)*80</f>
        <v>1600</v>
      </c>
      <c r="M281" s="16">
        <f t="shared" si="31"/>
        <v>1895</v>
      </c>
      <c r="N281" s="17">
        <f t="shared" si="32"/>
        <v>-0.21449909285211566</v>
      </c>
      <c r="O281" s="17">
        <f t="shared" si="33"/>
        <v>0</v>
      </c>
      <c r="P281" s="17">
        <f t="shared" si="34"/>
        <v>0</v>
      </c>
    </row>
    <row r="282" spans="1:16" x14ac:dyDescent="0.35">
      <c r="A282" t="str">
        <f>VLOOKUP(C282,Countries!$H$1:$J$43,3)</f>
        <v>3-Central Europe</v>
      </c>
      <c r="B282" t="s">
        <v>23</v>
      </c>
      <c r="C282" t="s">
        <v>44</v>
      </c>
      <c r="D282" s="3">
        <v>-12.098043385793387</v>
      </c>
      <c r="E282" s="3">
        <v>-3.190705820023608</v>
      </c>
      <c r="F282" s="3">
        <v>6.8811144193959812</v>
      </c>
      <c r="G282">
        <v>2050</v>
      </c>
      <c r="H282" s="3">
        <f t="shared" si="28"/>
        <v>8.9073375657697795</v>
      </c>
      <c r="I282" s="3">
        <f t="shared" si="29"/>
        <v>10.071820239419589</v>
      </c>
      <c r="J282" s="8">
        <f t="shared" si="30"/>
        <v>250</v>
      </c>
      <c r="K282">
        <f>VLOOKUP(B282,Countries!$AB$1:$AC$6,2)*15</f>
        <v>45</v>
      </c>
      <c r="L282" s="16">
        <f>VLOOKUP(C282,Countries!$H$1:$K$43,4)*80</f>
        <v>1600</v>
      </c>
      <c r="M282" s="16">
        <f t="shared" si="31"/>
        <v>1895</v>
      </c>
      <c r="N282" s="17">
        <f t="shared" si="32"/>
        <v>-3.190705820023608E-2</v>
      </c>
      <c r="O282" s="17">
        <f t="shared" si="33"/>
        <v>0</v>
      </c>
      <c r="P282" s="17">
        <f t="shared" si="34"/>
        <v>0.10071820239419589</v>
      </c>
    </row>
    <row r="283" spans="1:16" x14ac:dyDescent="0.35">
      <c r="A283" t="str">
        <f>VLOOKUP(C283,Countries!$H$1:$J$43,3)</f>
        <v>3-Central Europe</v>
      </c>
      <c r="B283" t="s">
        <v>23</v>
      </c>
      <c r="C283" t="s">
        <v>47</v>
      </c>
      <c r="D283" s="3">
        <v>-0.8231535898270621</v>
      </c>
      <c r="E283" s="3">
        <v>28.790627014206859</v>
      </c>
      <c r="F283" s="3">
        <v>91.362345003718019</v>
      </c>
      <c r="G283">
        <v>2050</v>
      </c>
      <c r="H283" s="3">
        <f t="shared" si="28"/>
        <v>29.61378060403392</v>
      </c>
      <c r="I283" s="3">
        <f t="shared" si="29"/>
        <v>62.571717989511157</v>
      </c>
      <c r="J283" s="8">
        <f t="shared" si="30"/>
        <v>250</v>
      </c>
      <c r="K283">
        <f>VLOOKUP(B283,Countries!$AB$1:$AC$6,2)*15</f>
        <v>45</v>
      </c>
      <c r="L283" s="16">
        <f>VLOOKUP(C283,Countries!$H$1:$K$43,4)*80</f>
        <v>1680</v>
      </c>
      <c r="M283" s="16">
        <f t="shared" si="31"/>
        <v>1975</v>
      </c>
      <c r="N283" s="17">
        <f t="shared" si="32"/>
        <v>0.2879062701420686</v>
      </c>
      <c r="O283" s="17">
        <f t="shared" si="33"/>
        <v>0.29613780604033918</v>
      </c>
      <c r="P283" s="17">
        <f t="shared" si="34"/>
        <v>0.62571717989511155</v>
      </c>
    </row>
    <row r="284" spans="1:16" x14ac:dyDescent="0.35">
      <c r="A284" t="str">
        <f>VLOOKUP(C284,Countries!$H$1:$J$43,3)</f>
        <v>3-Central Europe</v>
      </c>
      <c r="B284" t="s">
        <v>23</v>
      </c>
      <c r="C284" t="s">
        <v>72</v>
      </c>
      <c r="D284" s="3">
        <v>-4</v>
      </c>
      <c r="E284" s="3">
        <v>-2</v>
      </c>
      <c r="F284" s="3">
        <v>0</v>
      </c>
      <c r="G284">
        <v>2080</v>
      </c>
      <c r="H284" s="3">
        <f t="shared" si="28"/>
        <v>2</v>
      </c>
      <c r="I284" s="3">
        <f t="shared" si="29"/>
        <v>2</v>
      </c>
      <c r="J284" s="8">
        <f t="shared" si="30"/>
        <v>250</v>
      </c>
      <c r="K284">
        <f>VLOOKUP(B284,Countries!$AB$1:$AC$6,2)*15</f>
        <v>45</v>
      </c>
      <c r="L284" s="16">
        <f>VLOOKUP(C284,Countries!$H$1:$K$43,4)*80</f>
        <v>1760</v>
      </c>
      <c r="M284" s="16">
        <f t="shared" si="31"/>
        <v>2055</v>
      </c>
      <c r="N284" s="17">
        <f t="shared" si="32"/>
        <v>-0.02</v>
      </c>
      <c r="O284" s="17">
        <f t="shared" si="33"/>
        <v>0</v>
      </c>
      <c r="P284" s="17">
        <f t="shared" si="34"/>
        <v>0</v>
      </c>
    </row>
    <row r="285" spans="1:16" x14ac:dyDescent="0.35">
      <c r="A285" t="str">
        <f>VLOOKUP(C285,Countries!$H$1:$J$43,3)</f>
        <v>3-Central Europe</v>
      </c>
      <c r="B285" t="s">
        <v>23</v>
      </c>
      <c r="C285" t="s">
        <v>50</v>
      </c>
      <c r="D285" s="3">
        <v>-10.03504305708455</v>
      </c>
      <c r="E285" s="3">
        <v>17.70925053101961</v>
      </c>
      <c r="F285" s="3">
        <v>76.072641323336228</v>
      </c>
      <c r="G285">
        <v>2050</v>
      </c>
      <c r="H285" s="3">
        <f t="shared" si="28"/>
        <v>27.74429358810416</v>
      </c>
      <c r="I285" s="3">
        <f t="shared" si="29"/>
        <v>58.363390792316622</v>
      </c>
      <c r="J285" s="8">
        <f t="shared" si="30"/>
        <v>250</v>
      </c>
      <c r="K285">
        <f>VLOOKUP(B285,Countries!$AB$1:$AC$6,2)*15</f>
        <v>45</v>
      </c>
      <c r="L285" s="16">
        <f>VLOOKUP(C285,Countries!$H$1:$K$43,4)*80</f>
        <v>1840</v>
      </c>
      <c r="M285" s="16">
        <f t="shared" si="31"/>
        <v>2135</v>
      </c>
      <c r="N285" s="17">
        <f t="shared" si="32"/>
        <v>0.1770925053101961</v>
      </c>
      <c r="O285" s="17">
        <f t="shared" si="33"/>
        <v>0.27744293588104157</v>
      </c>
      <c r="P285" s="17">
        <f t="shared" si="34"/>
        <v>0.58363390792316627</v>
      </c>
    </row>
    <row r="286" spans="1:16" x14ac:dyDescent="0.35">
      <c r="A286" t="str">
        <f>VLOOKUP(C286,Countries!$H$1:$J$43,3)</f>
        <v>3-Central Europe</v>
      </c>
      <c r="B286" t="s">
        <v>23</v>
      </c>
      <c r="C286" t="s">
        <v>50</v>
      </c>
      <c r="D286" s="3">
        <v>8</v>
      </c>
      <c r="E286" s="3">
        <v>8</v>
      </c>
      <c r="F286" s="3">
        <v>8</v>
      </c>
      <c r="G286">
        <v>2030</v>
      </c>
      <c r="H286" s="3">
        <f t="shared" si="28"/>
        <v>0</v>
      </c>
      <c r="I286" s="3">
        <f t="shared" si="29"/>
        <v>0</v>
      </c>
      <c r="J286" s="8">
        <f t="shared" si="30"/>
        <v>250</v>
      </c>
      <c r="K286">
        <f>VLOOKUP(B286,Countries!$AB$1:$AC$6,2)*15</f>
        <v>45</v>
      </c>
      <c r="L286" s="16">
        <f>VLOOKUP(C286,Countries!$H$1:$K$43,4)*80</f>
        <v>1840</v>
      </c>
      <c r="M286" s="16">
        <f t="shared" si="31"/>
        <v>2135</v>
      </c>
      <c r="N286" s="17">
        <f t="shared" si="32"/>
        <v>0.08</v>
      </c>
      <c r="O286" s="17">
        <f t="shared" si="33"/>
        <v>0</v>
      </c>
      <c r="P286" s="17">
        <f t="shared" si="34"/>
        <v>0</v>
      </c>
    </row>
    <row r="287" spans="1:16" x14ac:dyDescent="0.35">
      <c r="A287" t="str">
        <f>VLOOKUP(C287,Countries!$H$1:$J$43,3)</f>
        <v>3-Central Europe</v>
      </c>
      <c r="B287" t="s">
        <v>23</v>
      </c>
      <c r="C287" t="s">
        <v>50</v>
      </c>
      <c r="D287" s="3">
        <v>8</v>
      </c>
      <c r="E287" s="3">
        <v>9</v>
      </c>
      <c r="F287" s="3">
        <v>10</v>
      </c>
      <c r="G287">
        <v>2050</v>
      </c>
      <c r="H287" s="3">
        <f t="shared" si="28"/>
        <v>1</v>
      </c>
      <c r="I287" s="3">
        <f t="shared" si="29"/>
        <v>1</v>
      </c>
      <c r="J287" s="8">
        <f t="shared" si="30"/>
        <v>250</v>
      </c>
      <c r="K287">
        <f>VLOOKUP(B287,Countries!$AB$1:$AC$6,2)*15</f>
        <v>45</v>
      </c>
      <c r="L287" s="16">
        <f>VLOOKUP(C287,Countries!$H$1:$K$43,4)*80</f>
        <v>1840</v>
      </c>
      <c r="M287" s="16">
        <f t="shared" si="31"/>
        <v>2135</v>
      </c>
      <c r="N287" s="17">
        <f t="shared" si="32"/>
        <v>0.09</v>
      </c>
      <c r="O287" s="17">
        <f t="shared" si="33"/>
        <v>0</v>
      </c>
      <c r="P287" s="17">
        <f t="shared" si="34"/>
        <v>0</v>
      </c>
    </row>
    <row r="288" spans="1:16" x14ac:dyDescent="0.35">
      <c r="A288" t="str">
        <f>VLOOKUP(C288,Countries!$H$1:$J$43,3)</f>
        <v>3-Central Europe</v>
      </c>
      <c r="B288" t="s">
        <v>23</v>
      </c>
      <c r="C288" t="s">
        <v>50</v>
      </c>
      <c r="D288" s="3">
        <v>6</v>
      </c>
      <c r="E288" s="3">
        <v>9.5</v>
      </c>
      <c r="F288" s="3">
        <v>13</v>
      </c>
      <c r="G288">
        <v>2080</v>
      </c>
      <c r="H288" s="3">
        <f t="shared" si="28"/>
        <v>3.5</v>
      </c>
      <c r="I288" s="3">
        <f t="shared" si="29"/>
        <v>3.5</v>
      </c>
      <c r="J288" s="8">
        <f t="shared" si="30"/>
        <v>250</v>
      </c>
      <c r="K288">
        <f>VLOOKUP(B288,Countries!$AB$1:$AC$6,2)*15</f>
        <v>45</v>
      </c>
      <c r="L288" s="16">
        <f>VLOOKUP(C288,Countries!$H$1:$K$43,4)*80</f>
        <v>1840</v>
      </c>
      <c r="M288" s="16">
        <f t="shared" si="31"/>
        <v>2135</v>
      </c>
      <c r="N288" s="17">
        <f t="shared" si="32"/>
        <v>9.5000000000000001E-2</v>
      </c>
      <c r="O288" s="17">
        <f t="shared" si="33"/>
        <v>0</v>
      </c>
      <c r="P288" s="17">
        <f t="shared" si="34"/>
        <v>0</v>
      </c>
    </row>
    <row r="289" spans="1:16" x14ac:dyDescent="0.35">
      <c r="A289" t="str">
        <f>VLOOKUP(C289,Countries!$H$1:$J$43,3)</f>
        <v>3-Central Europe</v>
      </c>
      <c r="B289" t="s">
        <v>23</v>
      </c>
      <c r="C289" t="s">
        <v>52</v>
      </c>
      <c r="D289" s="3">
        <v>7.1001098854281741</v>
      </c>
      <c r="E289" s="3">
        <v>28.006997266138072</v>
      </c>
      <c r="F289" s="3">
        <v>53.941832311442596</v>
      </c>
      <c r="G289">
        <v>2050</v>
      </c>
      <c r="H289" s="3">
        <f t="shared" si="28"/>
        <v>20.906887380709897</v>
      </c>
      <c r="I289" s="3">
        <f t="shared" si="29"/>
        <v>25.934835045304524</v>
      </c>
      <c r="J289" s="8">
        <f t="shared" si="30"/>
        <v>250</v>
      </c>
      <c r="K289">
        <f>VLOOKUP(B289,Countries!$AB$1:$AC$6,2)*15</f>
        <v>45</v>
      </c>
      <c r="L289" s="16">
        <f>VLOOKUP(C289,Countries!$H$1:$K$43,4)*80</f>
        <v>1920</v>
      </c>
      <c r="M289" s="16">
        <f t="shared" si="31"/>
        <v>2215</v>
      </c>
      <c r="N289" s="17">
        <f t="shared" si="32"/>
        <v>0.28006997266138073</v>
      </c>
      <c r="O289" s="17">
        <f t="shared" si="33"/>
        <v>0.20906887380709896</v>
      </c>
      <c r="P289" s="17">
        <f t="shared" si="34"/>
        <v>0.25934835045304522</v>
      </c>
    </row>
    <row r="290" spans="1:16" x14ac:dyDescent="0.35">
      <c r="A290" t="str">
        <f>VLOOKUP(C290,Countries!$H$1:$J$43,3)</f>
        <v>3-Central Europe</v>
      </c>
      <c r="B290" t="s">
        <v>23</v>
      </c>
      <c r="C290" t="s">
        <v>52</v>
      </c>
      <c r="D290" s="3">
        <v>0</v>
      </c>
      <c r="E290" s="3">
        <v>1.5</v>
      </c>
      <c r="F290" s="3">
        <v>3</v>
      </c>
      <c r="G290">
        <v>2050</v>
      </c>
      <c r="H290" s="3">
        <f t="shared" si="28"/>
        <v>1.5</v>
      </c>
      <c r="I290" s="3">
        <f t="shared" si="29"/>
        <v>1.5</v>
      </c>
      <c r="J290" s="8">
        <f t="shared" si="30"/>
        <v>250</v>
      </c>
      <c r="K290">
        <f>VLOOKUP(B290,Countries!$AB$1:$AC$6,2)*15</f>
        <v>45</v>
      </c>
      <c r="L290" s="16">
        <f>VLOOKUP(C290,Countries!$H$1:$K$43,4)*80</f>
        <v>1920</v>
      </c>
      <c r="M290" s="16">
        <f t="shared" si="31"/>
        <v>2215</v>
      </c>
      <c r="N290" s="17">
        <f t="shared" si="32"/>
        <v>1.4999999999999999E-2</v>
      </c>
      <c r="O290" s="17">
        <f t="shared" si="33"/>
        <v>0</v>
      </c>
      <c r="P290" s="17">
        <f t="shared" si="34"/>
        <v>0</v>
      </c>
    </row>
    <row r="291" spans="1:16" x14ac:dyDescent="0.35">
      <c r="A291" t="str">
        <f>VLOOKUP(C291,Countries!$H$1:$J$43,3)</f>
        <v>3-Central Europe</v>
      </c>
      <c r="B291" t="s">
        <v>23</v>
      </c>
      <c r="C291" t="s">
        <v>52</v>
      </c>
      <c r="D291" s="3">
        <v>-4</v>
      </c>
      <c r="E291" s="3">
        <v>-0.5</v>
      </c>
      <c r="F291" s="3">
        <v>3</v>
      </c>
      <c r="G291">
        <v>2080</v>
      </c>
      <c r="H291" s="3">
        <f t="shared" si="28"/>
        <v>3.5</v>
      </c>
      <c r="I291" s="3">
        <f t="shared" si="29"/>
        <v>3.5</v>
      </c>
      <c r="J291" s="8">
        <f t="shared" si="30"/>
        <v>250</v>
      </c>
      <c r="K291">
        <f>VLOOKUP(B291,Countries!$AB$1:$AC$6,2)*15</f>
        <v>45</v>
      </c>
      <c r="L291" s="16">
        <f>VLOOKUP(C291,Countries!$H$1:$K$43,4)*80</f>
        <v>1920</v>
      </c>
      <c r="M291" s="16">
        <f t="shared" si="31"/>
        <v>2215</v>
      </c>
      <c r="N291" s="17">
        <f t="shared" si="32"/>
        <v>-5.0000000000000001E-3</v>
      </c>
      <c r="O291" s="17">
        <f t="shared" si="33"/>
        <v>0</v>
      </c>
      <c r="P291" s="17">
        <f t="shared" si="34"/>
        <v>0</v>
      </c>
    </row>
    <row r="292" spans="1:16" x14ac:dyDescent="0.35">
      <c r="A292" t="str">
        <f>VLOOKUP(C292,Countries!$H$1:$J$43,3)</f>
        <v>3-Central Europe</v>
      </c>
      <c r="B292" t="s">
        <v>23</v>
      </c>
      <c r="C292" t="s">
        <v>52</v>
      </c>
      <c r="D292" s="3">
        <v>-11</v>
      </c>
      <c r="E292" s="3">
        <v>-11</v>
      </c>
      <c r="F292" s="3">
        <v>-11</v>
      </c>
      <c r="G292">
        <v>2080</v>
      </c>
      <c r="H292" s="3">
        <f t="shared" si="28"/>
        <v>0</v>
      </c>
      <c r="I292" s="3">
        <f t="shared" si="29"/>
        <v>0</v>
      </c>
      <c r="J292" s="8">
        <f t="shared" si="30"/>
        <v>250</v>
      </c>
      <c r="K292">
        <f>VLOOKUP(B292,Countries!$AB$1:$AC$6,2)*15</f>
        <v>45</v>
      </c>
      <c r="L292" s="16">
        <f>VLOOKUP(C292,Countries!$H$1:$K$43,4)*80</f>
        <v>1920</v>
      </c>
      <c r="M292" s="16">
        <f t="shared" si="31"/>
        <v>2215</v>
      </c>
      <c r="N292" s="17">
        <f t="shared" si="32"/>
        <v>-0.11</v>
      </c>
      <c r="O292" s="17">
        <f t="shared" si="33"/>
        <v>0</v>
      </c>
      <c r="P292" s="17">
        <f t="shared" si="34"/>
        <v>0</v>
      </c>
    </row>
    <row r="293" spans="1:16" x14ac:dyDescent="0.35">
      <c r="A293" t="str">
        <f>VLOOKUP(C293,Countries!$H$1:$J$43,3)</f>
        <v>3-Central Europe</v>
      </c>
      <c r="B293" t="s">
        <v>23</v>
      </c>
      <c r="C293" t="s">
        <v>54</v>
      </c>
      <c r="D293" s="3">
        <v>-10.507391401957566</v>
      </c>
      <c r="E293" s="3">
        <v>6.3900775575645783</v>
      </c>
      <c r="F293" s="3">
        <v>27.319310196653017</v>
      </c>
      <c r="G293">
        <v>2050</v>
      </c>
      <c r="H293" s="3">
        <f t="shared" si="28"/>
        <v>16.897468959522143</v>
      </c>
      <c r="I293" s="3">
        <f t="shared" si="29"/>
        <v>20.92923263908844</v>
      </c>
      <c r="J293" s="8">
        <f t="shared" si="30"/>
        <v>250</v>
      </c>
      <c r="K293">
        <f>VLOOKUP(B293,Countries!$AB$1:$AC$6,2)*15</f>
        <v>45</v>
      </c>
      <c r="L293" s="16">
        <f>VLOOKUP(C293,Countries!$H$1:$K$43,4)*80</f>
        <v>2000</v>
      </c>
      <c r="M293" s="16">
        <f t="shared" si="31"/>
        <v>2295</v>
      </c>
      <c r="N293" s="17">
        <f t="shared" si="32"/>
        <v>6.3900775575645788E-2</v>
      </c>
      <c r="O293" s="17">
        <f t="shared" si="33"/>
        <v>0.16897468959522144</v>
      </c>
      <c r="P293" s="17">
        <f t="shared" si="34"/>
        <v>0.20929232639088441</v>
      </c>
    </row>
    <row r="294" spans="1:16" x14ac:dyDescent="0.35">
      <c r="A294" t="str">
        <f>VLOOKUP(C294,Countries!$H$1:$J$43,3)</f>
        <v>3-Central Europe</v>
      </c>
      <c r="B294" t="s">
        <v>23</v>
      </c>
      <c r="C294" t="s">
        <v>54</v>
      </c>
      <c r="D294" s="3">
        <v>0</v>
      </c>
      <c r="E294" s="3">
        <v>1</v>
      </c>
      <c r="F294" s="3">
        <v>2</v>
      </c>
      <c r="G294">
        <v>2050</v>
      </c>
      <c r="H294" s="3">
        <f t="shared" si="28"/>
        <v>1</v>
      </c>
      <c r="I294" s="3">
        <f t="shared" si="29"/>
        <v>1</v>
      </c>
      <c r="J294" s="8">
        <f t="shared" si="30"/>
        <v>250</v>
      </c>
      <c r="K294">
        <f>VLOOKUP(B294,Countries!$AB$1:$AC$6,2)*15</f>
        <v>45</v>
      </c>
      <c r="L294" s="16">
        <f>VLOOKUP(C294,Countries!$H$1:$K$43,4)*80</f>
        <v>2000</v>
      </c>
      <c r="M294" s="16">
        <f t="shared" si="31"/>
        <v>2295</v>
      </c>
      <c r="N294" s="17">
        <f t="shared" si="32"/>
        <v>0.01</v>
      </c>
      <c r="O294" s="17">
        <f t="shared" si="33"/>
        <v>0</v>
      </c>
      <c r="P294" s="17">
        <f t="shared" si="34"/>
        <v>0</v>
      </c>
    </row>
    <row r="295" spans="1:16" x14ac:dyDescent="0.35">
      <c r="A295" t="str">
        <f>VLOOKUP(C295,Countries!$H$1:$J$43,3)</f>
        <v>3-Central Europe</v>
      </c>
      <c r="B295" t="s">
        <v>23</v>
      </c>
      <c r="C295" t="s">
        <v>54</v>
      </c>
      <c r="D295" s="3">
        <v>-6</v>
      </c>
      <c r="E295" s="3">
        <v>-2</v>
      </c>
      <c r="F295" s="3">
        <v>2</v>
      </c>
      <c r="G295">
        <v>2080</v>
      </c>
      <c r="H295" s="3">
        <f t="shared" si="28"/>
        <v>4</v>
      </c>
      <c r="I295" s="3">
        <f t="shared" si="29"/>
        <v>4</v>
      </c>
      <c r="J295" s="8">
        <f t="shared" si="30"/>
        <v>250</v>
      </c>
      <c r="K295">
        <f>VLOOKUP(B295,Countries!$AB$1:$AC$6,2)*15</f>
        <v>45</v>
      </c>
      <c r="L295" s="16">
        <f>VLOOKUP(C295,Countries!$H$1:$K$43,4)*80</f>
        <v>2000</v>
      </c>
      <c r="M295" s="16">
        <f t="shared" si="31"/>
        <v>2295</v>
      </c>
      <c r="N295" s="17">
        <f t="shared" si="32"/>
        <v>-0.02</v>
      </c>
      <c r="O295" s="17">
        <f t="shared" si="33"/>
        <v>0</v>
      </c>
      <c r="P295" s="17">
        <f t="shared" si="34"/>
        <v>0</v>
      </c>
    </row>
    <row r="296" spans="1:16" x14ac:dyDescent="0.35">
      <c r="A296" t="str">
        <f>VLOOKUP(C296,Countries!$H$1:$J$43,3)</f>
        <v>3-Central Europe</v>
      </c>
      <c r="B296" t="s">
        <v>23</v>
      </c>
      <c r="C296" t="s">
        <v>57</v>
      </c>
      <c r="D296" s="3">
        <v>-5.5693528902847813</v>
      </c>
      <c r="E296" s="3">
        <v>12.168329933007996</v>
      </c>
      <c r="F296" s="3">
        <v>34.132933592697412</v>
      </c>
      <c r="G296">
        <v>2050</v>
      </c>
      <c r="H296" s="3">
        <f t="shared" si="28"/>
        <v>17.737682823292779</v>
      </c>
      <c r="I296" s="3">
        <f t="shared" si="29"/>
        <v>21.964603659689416</v>
      </c>
      <c r="J296" s="8">
        <f t="shared" si="30"/>
        <v>250</v>
      </c>
      <c r="K296">
        <f>VLOOKUP(B296,Countries!$AB$1:$AC$6,2)*15</f>
        <v>45</v>
      </c>
      <c r="L296" s="16">
        <f>VLOOKUP(C296,Countries!$H$1:$K$43,4)*80</f>
        <v>2160</v>
      </c>
      <c r="M296" s="16">
        <f t="shared" si="31"/>
        <v>2455</v>
      </c>
      <c r="N296" s="17">
        <f t="shared" si="32"/>
        <v>0.12168329933007996</v>
      </c>
      <c r="O296" s="17">
        <f t="shared" si="33"/>
        <v>0.1773768282329278</v>
      </c>
      <c r="P296" s="17">
        <f t="shared" si="34"/>
        <v>0.21964603659689416</v>
      </c>
    </row>
    <row r="297" spans="1:16" x14ac:dyDescent="0.35">
      <c r="A297" t="str">
        <f>VLOOKUP(C297,Countries!$H$1:$J$43,3)</f>
        <v>3-Central Europe</v>
      </c>
      <c r="B297" t="s">
        <v>23</v>
      </c>
      <c r="C297" t="s">
        <v>57</v>
      </c>
      <c r="D297" s="3">
        <v>-9</v>
      </c>
      <c r="E297" s="3">
        <v>-8</v>
      </c>
      <c r="F297" s="3">
        <v>-7</v>
      </c>
      <c r="G297">
        <v>2080</v>
      </c>
      <c r="H297" s="3">
        <f t="shared" si="28"/>
        <v>1</v>
      </c>
      <c r="I297" s="3">
        <f t="shared" si="29"/>
        <v>1</v>
      </c>
      <c r="J297" s="8">
        <f t="shared" si="30"/>
        <v>250</v>
      </c>
      <c r="K297">
        <f>VLOOKUP(B297,Countries!$AB$1:$AC$6,2)*15</f>
        <v>45</v>
      </c>
      <c r="L297" s="16">
        <f>VLOOKUP(C297,Countries!$H$1:$K$43,4)*80</f>
        <v>2160</v>
      </c>
      <c r="M297" s="16">
        <f t="shared" si="31"/>
        <v>2455</v>
      </c>
      <c r="N297" s="17">
        <f t="shared" si="32"/>
        <v>-0.08</v>
      </c>
      <c r="O297" s="17">
        <f t="shared" si="33"/>
        <v>0</v>
      </c>
      <c r="P297" s="17">
        <f t="shared" si="34"/>
        <v>0</v>
      </c>
    </row>
    <row r="298" spans="1:16" x14ac:dyDescent="0.35">
      <c r="A298" t="str">
        <f>VLOOKUP(C298,Countries!$H$1:$J$43,3)</f>
        <v>3-Central Europe</v>
      </c>
      <c r="B298" t="s">
        <v>23</v>
      </c>
      <c r="C298" t="s">
        <v>31</v>
      </c>
      <c r="D298" s="3">
        <v>-16.876234022654032</v>
      </c>
      <c r="E298" s="3">
        <v>-16.182609420905834</v>
      </c>
      <c r="F298" s="3">
        <v>-15.542584239851376</v>
      </c>
      <c r="G298">
        <v>2050</v>
      </c>
      <c r="H298" s="3">
        <f t="shared" si="28"/>
        <v>0.69362460174819773</v>
      </c>
      <c r="I298" s="3">
        <f t="shared" si="29"/>
        <v>0.64002518105445816</v>
      </c>
      <c r="J298" s="8">
        <f t="shared" si="30"/>
        <v>250</v>
      </c>
      <c r="K298">
        <f>VLOOKUP(B298,Countries!$AB$1:$AC$6,2)*15</f>
        <v>45</v>
      </c>
      <c r="L298" s="16">
        <f>VLOOKUP(C298,Countries!$H$1:$K$43,4)*80</f>
        <v>2240</v>
      </c>
      <c r="M298" s="16">
        <f t="shared" si="31"/>
        <v>2535</v>
      </c>
      <c r="N298" s="17">
        <f t="shared" si="32"/>
        <v>-0.16182609420905833</v>
      </c>
      <c r="O298" s="17">
        <f t="shared" si="33"/>
        <v>0</v>
      </c>
      <c r="P298" s="17">
        <f t="shared" si="34"/>
        <v>0</v>
      </c>
    </row>
    <row r="299" spans="1:16" x14ac:dyDescent="0.35">
      <c r="A299" t="str">
        <f>VLOOKUP(C299,Countries!$H$1:$J$43,3)</f>
        <v>3-Central Europe</v>
      </c>
      <c r="B299" t="s">
        <v>23</v>
      </c>
      <c r="C299" t="s">
        <v>73</v>
      </c>
      <c r="D299" s="3">
        <v>-4</v>
      </c>
      <c r="E299" s="3">
        <v>-2</v>
      </c>
      <c r="F299" s="3">
        <v>0</v>
      </c>
      <c r="G299">
        <v>2080</v>
      </c>
      <c r="H299" s="3">
        <f t="shared" si="28"/>
        <v>2</v>
      </c>
      <c r="I299" s="3">
        <f t="shared" si="29"/>
        <v>2</v>
      </c>
      <c r="J299" s="8">
        <f t="shared" si="30"/>
        <v>250</v>
      </c>
      <c r="K299">
        <f>VLOOKUP(B299,Countries!$AB$1:$AC$6,2)*15</f>
        <v>45</v>
      </c>
      <c r="L299" s="16">
        <f>VLOOKUP(C299,Countries!$H$1:$K$43,4)*80</f>
        <v>2320</v>
      </c>
      <c r="M299" s="16">
        <f t="shared" si="31"/>
        <v>2615</v>
      </c>
      <c r="N299" s="17">
        <f t="shared" si="32"/>
        <v>-0.02</v>
      </c>
      <c r="O299" s="17">
        <f t="shared" si="33"/>
        <v>0</v>
      </c>
      <c r="P299" s="17">
        <f t="shared" si="34"/>
        <v>0</v>
      </c>
    </row>
    <row r="300" spans="1:16" x14ac:dyDescent="0.35">
      <c r="A300" t="str">
        <f>VLOOKUP(C300,Countries!$H$1:$J$43,3)</f>
        <v>4-Southern Europe</v>
      </c>
      <c r="B300" t="s">
        <v>23</v>
      </c>
      <c r="C300" t="s">
        <v>68</v>
      </c>
      <c r="D300" s="3">
        <v>-12</v>
      </c>
      <c r="E300" s="3">
        <v>-9</v>
      </c>
      <c r="F300" s="3">
        <v>-6</v>
      </c>
      <c r="G300">
        <v>2080</v>
      </c>
      <c r="H300" s="3">
        <f t="shared" si="28"/>
        <v>3</v>
      </c>
      <c r="I300" s="3">
        <f t="shared" si="29"/>
        <v>3</v>
      </c>
      <c r="J300" s="8">
        <f t="shared" si="30"/>
        <v>350</v>
      </c>
      <c r="K300">
        <f>VLOOKUP(B300,Countries!$AB$1:$AC$6,2)*15</f>
        <v>45</v>
      </c>
      <c r="L300" s="16">
        <f>VLOOKUP(C300,Countries!$H$1:$K$43,4)*80</f>
        <v>2400</v>
      </c>
      <c r="M300" s="16">
        <f t="shared" si="31"/>
        <v>2795</v>
      </c>
      <c r="N300" s="17">
        <f t="shared" si="32"/>
        <v>-0.09</v>
      </c>
      <c r="O300" s="17">
        <f t="shared" si="33"/>
        <v>0</v>
      </c>
      <c r="P300" s="17">
        <f t="shared" si="34"/>
        <v>0</v>
      </c>
    </row>
    <row r="301" spans="1:16" x14ac:dyDescent="0.35">
      <c r="A301" t="str">
        <f>VLOOKUP(C301,Countries!$H$1:$J$43,3)</f>
        <v>4-Southern Europe</v>
      </c>
      <c r="B301" t="s">
        <v>23</v>
      </c>
      <c r="C301" t="s">
        <v>65</v>
      </c>
      <c r="D301" s="3">
        <v>-8</v>
      </c>
      <c r="E301" s="3">
        <v>-4</v>
      </c>
      <c r="F301" s="3">
        <v>0</v>
      </c>
      <c r="G301">
        <v>2050</v>
      </c>
      <c r="H301" s="3">
        <f t="shared" si="28"/>
        <v>4</v>
      </c>
      <c r="I301" s="3">
        <f t="shared" si="29"/>
        <v>4</v>
      </c>
      <c r="J301" s="8">
        <f t="shared" si="30"/>
        <v>350</v>
      </c>
      <c r="K301">
        <f>VLOOKUP(B301,Countries!$AB$1:$AC$6,2)*15</f>
        <v>45</v>
      </c>
      <c r="L301" s="16">
        <f>VLOOKUP(C301,Countries!$H$1:$K$43,4)*80</f>
        <v>2480</v>
      </c>
      <c r="M301" s="16">
        <f t="shared" si="31"/>
        <v>2875</v>
      </c>
      <c r="N301" s="17">
        <f t="shared" si="32"/>
        <v>-0.04</v>
      </c>
      <c r="O301" s="17">
        <f t="shared" si="33"/>
        <v>0</v>
      </c>
      <c r="P301" s="17">
        <f t="shared" si="34"/>
        <v>0</v>
      </c>
    </row>
    <row r="302" spans="1:16" x14ac:dyDescent="0.35">
      <c r="A302" t="str">
        <f>VLOOKUP(C302,Countries!$H$1:$J$43,3)</f>
        <v>4-Southern Europe</v>
      </c>
      <c r="B302" t="s">
        <v>23</v>
      </c>
      <c r="C302" t="s">
        <v>65</v>
      </c>
      <c r="D302" s="3">
        <v>-14</v>
      </c>
      <c r="E302" s="3">
        <v>-12.5</v>
      </c>
      <c r="F302" s="3">
        <v>-11</v>
      </c>
      <c r="G302">
        <v>2080</v>
      </c>
      <c r="H302" s="3">
        <f t="shared" si="28"/>
        <v>1.5</v>
      </c>
      <c r="I302" s="3">
        <f t="shared" si="29"/>
        <v>1.5</v>
      </c>
      <c r="J302" s="8">
        <f t="shared" si="30"/>
        <v>350</v>
      </c>
      <c r="K302">
        <f>VLOOKUP(B302,Countries!$AB$1:$AC$6,2)*15</f>
        <v>45</v>
      </c>
      <c r="L302" s="16">
        <f>VLOOKUP(C302,Countries!$H$1:$K$43,4)*80</f>
        <v>2480</v>
      </c>
      <c r="M302" s="16">
        <f t="shared" si="31"/>
        <v>2875</v>
      </c>
      <c r="N302" s="17">
        <f t="shared" si="32"/>
        <v>-0.125</v>
      </c>
      <c r="O302" s="17">
        <f t="shared" si="33"/>
        <v>0</v>
      </c>
      <c r="P302" s="17">
        <f t="shared" si="34"/>
        <v>0</v>
      </c>
    </row>
    <row r="303" spans="1:16" x14ac:dyDescent="0.35">
      <c r="A303" t="str">
        <f>VLOOKUP(C303,Countries!$H$1:$J$43,3)</f>
        <v>4-Southern Europe</v>
      </c>
      <c r="B303" t="s">
        <v>23</v>
      </c>
      <c r="C303" t="s">
        <v>35</v>
      </c>
      <c r="D303" s="3">
        <v>0</v>
      </c>
      <c r="E303" s="3">
        <v>18.449270833333223</v>
      </c>
      <c r="F303" s="3">
        <v>41.275624999999692</v>
      </c>
      <c r="G303">
        <v>2050</v>
      </c>
      <c r="H303" s="3">
        <f t="shared" si="28"/>
        <v>18.449270833333223</v>
      </c>
      <c r="I303" s="3">
        <f t="shared" si="29"/>
        <v>22.826354166666469</v>
      </c>
      <c r="J303" s="8">
        <f t="shared" si="30"/>
        <v>350</v>
      </c>
      <c r="K303">
        <f>VLOOKUP(B303,Countries!$AB$1:$AC$6,2)*15</f>
        <v>45</v>
      </c>
      <c r="L303" s="16">
        <f>VLOOKUP(C303,Countries!$H$1:$K$43,4)*80</f>
        <v>2560</v>
      </c>
      <c r="M303" s="16">
        <f t="shared" si="31"/>
        <v>2955</v>
      </c>
      <c r="N303" s="17">
        <f t="shared" si="32"/>
        <v>0.18449270833333223</v>
      </c>
      <c r="O303" s="17">
        <f t="shared" si="33"/>
        <v>0.18449270833333223</v>
      </c>
      <c r="P303" s="17">
        <f t="shared" si="34"/>
        <v>0.22826354166666468</v>
      </c>
    </row>
    <row r="304" spans="1:16" x14ac:dyDescent="0.35">
      <c r="A304" t="str">
        <f>VLOOKUP(C304,Countries!$H$1:$J$43,3)</f>
        <v>4-Southern Europe</v>
      </c>
      <c r="B304" t="s">
        <v>23</v>
      </c>
      <c r="C304" t="s">
        <v>43</v>
      </c>
      <c r="D304" s="3">
        <v>-10.931882266929579</v>
      </c>
      <c r="E304" s="3">
        <v>14.302868456004292</v>
      </c>
      <c r="F304" s="3">
        <v>64.7319059733491</v>
      </c>
      <c r="G304">
        <v>2050</v>
      </c>
      <c r="H304" s="3">
        <f t="shared" si="28"/>
        <v>25.234750722933871</v>
      </c>
      <c r="I304" s="3">
        <f t="shared" si="29"/>
        <v>50.42903751734481</v>
      </c>
      <c r="J304" s="8">
        <f t="shared" si="30"/>
        <v>350</v>
      </c>
      <c r="K304">
        <f>VLOOKUP(B304,Countries!$AB$1:$AC$6,2)*15</f>
        <v>45</v>
      </c>
      <c r="L304" s="16">
        <f>VLOOKUP(C304,Countries!$H$1:$K$43,4)*80</f>
        <v>2720</v>
      </c>
      <c r="M304" s="16">
        <f t="shared" si="31"/>
        <v>3115</v>
      </c>
      <c r="N304" s="17">
        <f t="shared" si="32"/>
        <v>0.14302868456004292</v>
      </c>
      <c r="O304" s="17">
        <f t="shared" si="33"/>
        <v>0.25234750722933869</v>
      </c>
      <c r="P304" s="17">
        <f t="shared" si="34"/>
        <v>0.5042903751734481</v>
      </c>
    </row>
    <row r="305" spans="1:16" x14ac:dyDescent="0.35">
      <c r="A305" t="str">
        <f>VLOOKUP(C305,Countries!$H$1:$J$43,3)</f>
        <v>4-Southern Europe</v>
      </c>
      <c r="B305" t="s">
        <v>23</v>
      </c>
      <c r="C305" t="s">
        <v>43</v>
      </c>
      <c r="D305" s="3">
        <v>6</v>
      </c>
      <c r="E305" s="3">
        <v>7</v>
      </c>
      <c r="F305" s="3">
        <v>8</v>
      </c>
      <c r="G305">
        <v>2030</v>
      </c>
      <c r="H305" s="3">
        <f t="shared" si="28"/>
        <v>1</v>
      </c>
      <c r="I305" s="3">
        <f t="shared" si="29"/>
        <v>1</v>
      </c>
      <c r="J305" s="8">
        <f t="shared" si="30"/>
        <v>350</v>
      </c>
      <c r="K305">
        <f>VLOOKUP(B305,Countries!$AB$1:$AC$6,2)*15</f>
        <v>45</v>
      </c>
      <c r="L305" s="16">
        <f>VLOOKUP(C305,Countries!$H$1:$K$43,4)*80</f>
        <v>2720</v>
      </c>
      <c r="M305" s="16">
        <f t="shared" si="31"/>
        <v>3115</v>
      </c>
      <c r="N305" s="17">
        <f t="shared" si="32"/>
        <v>7.0000000000000007E-2</v>
      </c>
      <c r="O305" s="17">
        <f t="shared" si="33"/>
        <v>0</v>
      </c>
      <c r="P305" s="17">
        <f t="shared" si="34"/>
        <v>0</v>
      </c>
    </row>
    <row r="306" spans="1:16" x14ac:dyDescent="0.35">
      <c r="A306" t="str">
        <f>VLOOKUP(C306,Countries!$H$1:$J$43,3)</f>
        <v>4-Southern Europe</v>
      </c>
      <c r="B306" t="s">
        <v>23</v>
      </c>
      <c r="C306" t="s">
        <v>43</v>
      </c>
      <c r="D306" s="3">
        <v>6</v>
      </c>
      <c r="E306" s="3">
        <v>7</v>
      </c>
      <c r="F306" s="3">
        <v>8</v>
      </c>
      <c r="G306">
        <v>2050</v>
      </c>
      <c r="H306" s="3">
        <f t="shared" si="28"/>
        <v>1</v>
      </c>
      <c r="I306" s="3">
        <f t="shared" si="29"/>
        <v>1</v>
      </c>
      <c r="J306" s="8">
        <f t="shared" si="30"/>
        <v>350</v>
      </c>
      <c r="K306">
        <f>VLOOKUP(B306,Countries!$AB$1:$AC$6,2)*15</f>
        <v>45</v>
      </c>
      <c r="L306" s="16">
        <f>VLOOKUP(C306,Countries!$H$1:$K$43,4)*80</f>
        <v>2720</v>
      </c>
      <c r="M306" s="16">
        <f t="shared" si="31"/>
        <v>3115</v>
      </c>
      <c r="N306" s="17">
        <f t="shared" si="32"/>
        <v>7.0000000000000007E-2</v>
      </c>
      <c r="O306" s="17">
        <f t="shared" si="33"/>
        <v>0</v>
      </c>
      <c r="P306" s="17">
        <f t="shared" si="34"/>
        <v>0</v>
      </c>
    </row>
    <row r="307" spans="1:16" x14ac:dyDescent="0.35">
      <c r="A307" t="str">
        <f>VLOOKUP(C307,Countries!$H$1:$J$43,3)</f>
        <v>4-Southern Europe</v>
      </c>
      <c r="B307" t="s">
        <v>23</v>
      </c>
      <c r="C307" t="s">
        <v>43</v>
      </c>
      <c r="D307" s="3">
        <v>-5</v>
      </c>
      <c r="E307" s="3">
        <v>-1</v>
      </c>
      <c r="F307" s="3">
        <v>3</v>
      </c>
      <c r="G307">
        <v>2080</v>
      </c>
      <c r="H307" s="3">
        <f t="shared" si="28"/>
        <v>4</v>
      </c>
      <c r="I307" s="3">
        <f t="shared" si="29"/>
        <v>4</v>
      </c>
      <c r="J307" s="8">
        <f t="shared" si="30"/>
        <v>350</v>
      </c>
      <c r="K307">
        <f>VLOOKUP(B307,Countries!$AB$1:$AC$6,2)*15</f>
        <v>45</v>
      </c>
      <c r="L307" s="16">
        <f>VLOOKUP(C307,Countries!$H$1:$K$43,4)*80</f>
        <v>2720</v>
      </c>
      <c r="M307" s="16">
        <f t="shared" si="31"/>
        <v>3115</v>
      </c>
      <c r="N307" s="17">
        <f t="shared" si="32"/>
        <v>-0.01</v>
      </c>
      <c r="O307" s="17">
        <f t="shared" si="33"/>
        <v>0</v>
      </c>
      <c r="P307" s="17">
        <f t="shared" si="34"/>
        <v>0</v>
      </c>
    </row>
    <row r="308" spans="1:16" x14ac:dyDescent="0.35">
      <c r="A308" t="str">
        <f>VLOOKUP(C308,Countries!$H$1:$J$43,3)</f>
        <v>4-Southern Europe</v>
      </c>
      <c r="B308" t="s">
        <v>23</v>
      </c>
      <c r="C308" t="s">
        <v>27</v>
      </c>
      <c r="D308" s="3">
        <v>-7.748412295783111</v>
      </c>
      <c r="E308" s="3">
        <v>21.382163510960456</v>
      </c>
      <c r="F308" s="3">
        <v>82.421678372931723</v>
      </c>
      <c r="G308">
        <v>2050</v>
      </c>
      <c r="H308" s="3">
        <f t="shared" si="28"/>
        <v>29.130575806743568</v>
      </c>
      <c r="I308" s="3">
        <f t="shared" si="29"/>
        <v>61.03951486197127</v>
      </c>
      <c r="J308" s="8">
        <f t="shared" si="30"/>
        <v>350</v>
      </c>
      <c r="K308">
        <f>VLOOKUP(B308,Countries!$AB$1:$AC$6,2)*15</f>
        <v>45</v>
      </c>
      <c r="L308" s="16">
        <f>VLOOKUP(C308,Countries!$H$1:$K$43,4)*80</f>
        <v>2800</v>
      </c>
      <c r="M308" s="16">
        <f t="shared" si="31"/>
        <v>3195</v>
      </c>
      <c r="N308" s="17">
        <f t="shared" si="32"/>
        <v>0.21382163510960456</v>
      </c>
      <c r="O308" s="17">
        <f t="shared" si="33"/>
        <v>0.29130575806743569</v>
      </c>
      <c r="P308" s="17">
        <f t="shared" si="34"/>
        <v>0.61039514861971267</v>
      </c>
    </row>
    <row r="309" spans="1:16" x14ac:dyDescent="0.35">
      <c r="A309" t="str">
        <f>VLOOKUP(C309,Countries!$H$1:$J$43,3)</f>
        <v>4-Southern Europe</v>
      </c>
      <c r="B309" t="s">
        <v>23</v>
      </c>
      <c r="C309" t="s">
        <v>27</v>
      </c>
      <c r="D309" s="3">
        <v>11</v>
      </c>
      <c r="E309" s="3">
        <v>12</v>
      </c>
      <c r="F309" s="3">
        <v>13</v>
      </c>
      <c r="G309">
        <v>2030</v>
      </c>
      <c r="H309" s="3">
        <f t="shared" si="28"/>
        <v>1</v>
      </c>
      <c r="I309" s="3">
        <f t="shared" si="29"/>
        <v>1</v>
      </c>
      <c r="J309" s="8">
        <f t="shared" si="30"/>
        <v>350</v>
      </c>
      <c r="K309">
        <f>VLOOKUP(B309,Countries!$AB$1:$AC$6,2)*15</f>
        <v>45</v>
      </c>
      <c r="L309" s="16">
        <f>VLOOKUP(C309,Countries!$H$1:$K$43,4)*80</f>
        <v>2800</v>
      </c>
      <c r="M309" s="16">
        <f t="shared" si="31"/>
        <v>3195</v>
      </c>
      <c r="N309" s="17">
        <f t="shared" si="32"/>
        <v>0.12</v>
      </c>
      <c r="O309" s="17">
        <f t="shared" si="33"/>
        <v>0</v>
      </c>
      <c r="P309" s="17">
        <f t="shared" si="34"/>
        <v>0</v>
      </c>
    </row>
    <row r="310" spans="1:16" x14ac:dyDescent="0.35">
      <c r="A310" t="str">
        <f>VLOOKUP(C310,Countries!$H$1:$J$43,3)</f>
        <v>4-Southern Europe</v>
      </c>
      <c r="B310" t="s">
        <v>23</v>
      </c>
      <c r="C310" t="s">
        <v>27</v>
      </c>
      <c r="D310" s="3">
        <v>10</v>
      </c>
      <c r="E310" s="3">
        <v>11.5</v>
      </c>
      <c r="F310" s="3">
        <v>13</v>
      </c>
      <c r="G310">
        <v>2050</v>
      </c>
      <c r="H310" s="3">
        <f t="shared" si="28"/>
        <v>1.5</v>
      </c>
      <c r="I310" s="3">
        <f t="shared" si="29"/>
        <v>1.5</v>
      </c>
      <c r="J310" s="8">
        <f t="shared" si="30"/>
        <v>350</v>
      </c>
      <c r="K310">
        <f>VLOOKUP(B310,Countries!$AB$1:$AC$6,2)*15</f>
        <v>45</v>
      </c>
      <c r="L310" s="16">
        <f>VLOOKUP(C310,Countries!$H$1:$K$43,4)*80</f>
        <v>2800</v>
      </c>
      <c r="M310" s="16">
        <f t="shared" si="31"/>
        <v>3195</v>
      </c>
      <c r="N310" s="17">
        <f t="shared" si="32"/>
        <v>0.115</v>
      </c>
      <c r="O310" s="17">
        <f t="shared" si="33"/>
        <v>0</v>
      </c>
      <c r="P310" s="17">
        <f t="shared" si="34"/>
        <v>0</v>
      </c>
    </row>
    <row r="311" spans="1:16" x14ac:dyDescent="0.35">
      <c r="A311" t="str">
        <f>VLOOKUP(C311,Countries!$H$1:$J$43,3)</f>
        <v>4-Southern Europe</v>
      </c>
      <c r="B311" t="s">
        <v>23</v>
      </c>
      <c r="C311" t="s">
        <v>27</v>
      </c>
      <c r="D311" s="3">
        <v>0</v>
      </c>
      <c r="E311" s="3">
        <v>1.5</v>
      </c>
      <c r="F311" s="3">
        <v>3</v>
      </c>
      <c r="G311">
        <v>2080</v>
      </c>
      <c r="H311" s="3">
        <f t="shared" si="28"/>
        <v>1.5</v>
      </c>
      <c r="I311" s="3">
        <f t="shared" si="29"/>
        <v>1.5</v>
      </c>
      <c r="J311" s="8">
        <f t="shared" si="30"/>
        <v>350</v>
      </c>
      <c r="K311">
        <f>VLOOKUP(B311,Countries!$AB$1:$AC$6,2)*15</f>
        <v>45</v>
      </c>
      <c r="L311" s="16">
        <f>VLOOKUP(C311,Countries!$H$1:$K$43,4)*80</f>
        <v>2800</v>
      </c>
      <c r="M311" s="16">
        <f t="shared" si="31"/>
        <v>3195</v>
      </c>
      <c r="N311" s="17">
        <f t="shared" si="32"/>
        <v>1.4999999999999999E-2</v>
      </c>
      <c r="O311" s="17">
        <f t="shared" si="33"/>
        <v>0</v>
      </c>
      <c r="P311" s="17">
        <f t="shared" si="34"/>
        <v>0</v>
      </c>
    </row>
    <row r="312" spans="1:16" x14ac:dyDescent="0.35">
      <c r="A312" t="str">
        <f>VLOOKUP(C312,Countries!$H$1:$J$43,3)</f>
        <v>4-Southern Europe</v>
      </c>
      <c r="B312" t="s">
        <v>23</v>
      </c>
      <c r="C312" t="s">
        <v>27</v>
      </c>
      <c r="D312" s="3">
        <v>-23.258694485350212</v>
      </c>
      <c r="E312" s="3">
        <v>-12.542636091192078</v>
      </c>
      <c r="F312" s="3">
        <v>2.5873456378685709</v>
      </c>
      <c r="G312">
        <v>2050</v>
      </c>
      <c r="H312" s="3">
        <f t="shared" si="28"/>
        <v>10.716058394158134</v>
      </c>
      <c r="I312" s="3">
        <f t="shared" si="29"/>
        <v>15.129981729060649</v>
      </c>
      <c r="J312" s="8">
        <f t="shared" si="30"/>
        <v>350</v>
      </c>
      <c r="K312">
        <f>VLOOKUP(B312,Countries!$AB$1:$AC$6,2)*15</f>
        <v>45</v>
      </c>
      <c r="L312" s="16">
        <f>VLOOKUP(C312,Countries!$H$1:$K$43,4)*80</f>
        <v>2800</v>
      </c>
      <c r="M312" s="16">
        <f t="shared" si="31"/>
        <v>3195</v>
      </c>
      <c r="N312" s="17">
        <f t="shared" si="32"/>
        <v>-0.12542636091192078</v>
      </c>
      <c r="O312" s="17">
        <f t="shared" si="33"/>
        <v>0.10716058394158134</v>
      </c>
      <c r="P312" s="17">
        <f t="shared" si="34"/>
        <v>0.15129981729060649</v>
      </c>
    </row>
    <row r="313" spans="1:16" x14ac:dyDescent="0.35">
      <c r="A313" t="str">
        <f>VLOOKUP(C313,Countries!$H$1:$J$43,3)</f>
        <v>4-Southern Europe</v>
      </c>
      <c r="B313" t="s">
        <v>23</v>
      </c>
      <c r="C313" t="s">
        <v>27</v>
      </c>
      <c r="D313" s="3">
        <v>-6.7558356180981827</v>
      </c>
      <c r="E313" s="3">
        <v>5.5034847198526506</v>
      </c>
      <c r="F313" s="3">
        <v>20.828632228395204</v>
      </c>
      <c r="G313">
        <v>2050</v>
      </c>
      <c r="H313" s="3">
        <f t="shared" si="28"/>
        <v>12.259320337950832</v>
      </c>
      <c r="I313" s="3">
        <f t="shared" si="29"/>
        <v>15.325147508542553</v>
      </c>
      <c r="J313" s="8">
        <f t="shared" si="30"/>
        <v>350</v>
      </c>
      <c r="K313">
        <f>VLOOKUP(B313,Countries!$AB$1:$AC$6,2)*15</f>
        <v>45</v>
      </c>
      <c r="L313" s="16">
        <f>VLOOKUP(C313,Countries!$H$1:$K$43,4)*80</f>
        <v>2800</v>
      </c>
      <c r="M313" s="16">
        <f t="shared" si="31"/>
        <v>3195</v>
      </c>
      <c r="N313" s="17">
        <f t="shared" si="32"/>
        <v>5.5034847198526506E-2</v>
      </c>
      <c r="O313" s="17">
        <f t="shared" si="33"/>
        <v>0.12259320337950833</v>
      </c>
      <c r="P313" s="17">
        <f t="shared" si="34"/>
        <v>0.15325147508542553</v>
      </c>
    </row>
    <row r="314" spans="1:16" x14ac:dyDescent="0.35">
      <c r="A314" t="str">
        <f>VLOOKUP(C314,Countries!$H$1:$J$43,3)</f>
        <v>4-Southern Europe</v>
      </c>
      <c r="B314" t="s">
        <v>23</v>
      </c>
      <c r="C314" t="s">
        <v>67</v>
      </c>
      <c r="D314" s="3">
        <v>-5</v>
      </c>
      <c r="E314" s="3">
        <v>-2.5</v>
      </c>
      <c r="F314" s="3">
        <v>0</v>
      </c>
      <c r="G314">
        <v>2050</v>
      </c>
      <c r="H314" s="3">
        <f t="shared" si="28"/>
        <v>2.5</v>
      </c>
      <c r="I314" s="3">
        <f t="shared" si="29"/>
        <v>2.5</v>
      </c>
      <c r="J314" s="8">
        <f t="shared" si="30"/>
        <v>350</v>
      </c>
      <c r="K314">
        <f>VLOOKUP(B314,Countries!$AB$1:$AC$6,2)*15</f>
        <v>45</v>
      </c>
      <c r="L314" s="16">
        <f>VLOOKUP(C314,Countries!$H$1:$K$43,4)*80</f>
        <v>2880</v>
      </c>
      <c r="M314" s="16">
        <f t="shared" si="31"/>
        <v>3275</v>
      </c>
      <c r="N314" s="17">
        <f t="shared" si="32"/>
        <v>-2.5000000000000001E-2</v>
      </c>
      <c r="O314" s="17">
        <f t="shared" si="33"/>
        <v>0</v>
      </c>
      <c r="P314" s="17">
        <f t="shared" si="34"/>
        <v>0</v>
      </c>
    </row>
    <row r="315" spans="1:16" x14ac:dyDescent="0.35">
      <c r="A315" t="str">
        <f>VLOOKUP(C315,Countries!$H$1:$J$43,3)</f>
        <v>4-Southern Europe</v>
      </c>
      <c r="B315" t="s">
        <v>23</v>
      </c>
      <c r="C315" t="s">
        <v>67</v>
      </c>
      <c r="D315" s="3">
        <v>-25</v>
      </c>
      <c r="E315" s="3">
        <v>-19.5</v>
      </c>
      <c r="F315" s="3">
        <v>-14</v>
      </c>
      <c r="G315">
        <v>2080</v>
      </c>
      <c r="H315" s="3">
        <f t="shared" si="28"/>
        <v>5.5</v>
      </c>
      <c r="I315" s="3">
        <f t="shared" si="29"/>
        <v>5.5</v>
      </c>
      <c r="J315" s="8">
        <f t="shared" si="30"/>
        <v>350</v>
      </c>
      <c r="K315">
        <f>VLOOKUP(B315,Countries!$AB$1:$AC$6,2)*15</f>
        <v>45</v>
      </c>
      <c r="L315" s="16">
        <f>VLOOKUP(C315,Countries!$H$1:$K$43,4)*80</f>
        <v>2880</v>
      </c>
      <c r="M315" s="16">
        <f t="shared" si="31"/>
        <v>3275</v>
      </c>
      <c r="N315" s="17">
        <f t="shared" si="32"/>
        <v>-0.19500000000000001</v>
      </c>
      <c r="O315" s="17">
        <f t="shared" si="33"/>
        <v>0</v>
      </c>
      <c r="P315" s="17">
        <f t="shared" si="34"/>
        <v>0</v>
      </c>
    </row>
    <row r="316" spans="1:16" x14ac:dyDescent="0.35">
      <c r="A316" t="str">
        <f>VLOOKUP(C316,Countries!$H$1:$J$43,3)</f>
        <v>4-Southern Europe</v>
      </c>
      <c r="B316" t="s">
        <v>23</v>
      </c>
      <c r="C316" t="s">
        <v>49</v>
      </c>
      <c r="D316" s="3">
        <v>0</v>
      </c>
      <c r="E316" s="3">
        <v>18.449270833333223</v>
      </c>
      <c r="F316" s="3">
        <v>41.2756249999997</v>
      </c>
      <c r="G316">
        <v>2050</v>
      </c>
      <c r="H316" s="3">
        <f t="shared" si="28"/>
        <v>18.449270833333223</v>
      </c>
      <c r="I316" s="3">
        <f t="shared" si="29"/>
        <v>22.826354166666476</v>
      </c>
      <c r="J316" s="8">
        <f t="shared" si="30"/>
        <v>350</v>
      </c>
      <c r="K316">
        <f>VLOOKUP(B316,Countries!$AB$1:$AC$6,2)*15</f>
        <v>45</v>
      </c>
      <c r="L316" s="16">
        <f>VLOOKUP(C316,Countries!$H$1:$K$43,4)*80</f>
        <v>2960</v>
      </c>
      <c r="M316" s="16">
        <f t="shared" si="31"/>
        <v>3355</v>
      </c>
      <c r="N316" s="17">
        <f t="shared" si="32"/>
        <v>0.18449270833333223</v>
      </c>
      <c r="O316" s="17">
        <f t="shared" si="33"/>
        <v>0.18449270833333223</v>
      </c>
      <c r="P316" s="17">
        <f t="shared" si="34"/>
        <v>0.22826354166666477</v>
      </c>
    </row>
    <row r="317" spans="1:16" x14ac:dyDescent="0.35">
      <c r="A317" t="str">
        <f>VLOOKUP(C317,Countries!$H$1:$J$43,3)</f>
        <v>4-Southern Europe</v>
      </c>
      <c r="B317" t="s">
        <v>23</v>
      </c>
      <c r="C317" t="s">
        <v>53</v>
      </c>
      <c r="D317" s="3">
        <v>1.227408084105176</v>
      </c>
      <c r="E317" s="3">
        <v>31.765099297911636</v>
      </c>
      <c r="F317" s="3">
        <v>95.318916569580708</v>
      </c>
      <c r="G317">
        <v>2050</v>
      </c>
      <c r="H317" s="3">
        <f t="shared" si="28"/>
        <v>30.537691213806461</v>
      </c>
      <c r="I317" s="3">
        <f t="shared" si="29"/>
        <v>63.553817271669075</v>
      </c>
      <c r="J317" s="8">
        <f t="shared" si="30"/>
        <v>350</v>
      </c>
      <c r="K317">
        <f>VLOOKUP(B317,Countries!$AB$1:$AC$6,2)*15</f>
        <v>45</v>
      </c>
      <c r="L317" s="16">
        <f>VLOOKUP(C317,Countries!$H$1:$K$43,4)*80</f>
        <v>3040</v>
      </c>
      <c r="M317" s="16">
        <f t="shared" si="31"/>
        <v>3435</v>
      </c>
      <c r="N317" s="17">
        <f t="shared" si="32"/>
        <v>0.31765099297911636</v>
      </c>
      <c r="O317" s="17">
        <f t="shared" si="33"/>
        <v>0.30537691213806462</v>
      </c>
      <c r="P317" s="17">
        <f t="shared" si="34"/>
        <v>0.63553817271669077</v>
      </c>
    </row>
    <row r="318" spans="1:16" x14ac:dyDescent="0.35">
      <c r="A318" t="str">
        <f>VLOOKUP(C318,Countries!$H$1:$J$43,3)</f>
        <v>4-Southern Europe</v>
      </c>
      <c r="B318" t="s">
        <v>23</v>
      </c>
      <c r="C318" t="s">
        <v>53</v>
      </c>
      <c r="D318" s="3">
        <v>9</v>
      </c>
      <c r="E318" s="3">
        <v>9.5</v>
      </c>
      <c r="F318" s="3">
        <v>10</v>
      </c>
      <c r="G318">
        <v>2030</v>
      </c>
      <c r="H318" s="3">
        <f t="shared" si="28"/>
        <v>0.5</v>
      </c>
      <c r="I318" s="3">
        <f t="shared" si="29"/>
        <v>0.5</v>
      </c>
      <c r="J318" s="8">
        <f t="shared" si="30"/>
        <v>350</v>
      </c>
      <c r="K318">
        <f>VLOOKUP(B318,Countries!$AB$1:$AC$6,2)*15</f>
        <v>45</v>
      </c>
      <c r="L318" s="16">
        <f>VLOOKUP(C318,Countries!$H$1:$K$43,4)*80</f>
        <v>3040</v>
      </c>
      <c r="M318" s="16">
        <f t="shared" si="31"/>
        <v>3435</v>
      </c>
      <c r="N318" s="17">
        <f t="shared" si="32"/>
        <v>9.5000000000000001E-2</v>
      </c>
      <c r="O318" s="17">
        <f t="shared" si="33"/>
        <v>0</v>
      </c>
      <c r="P318" s="17">
        <f t="shared" si="34"/>
        <v>0</v>
      </c>
    </row>
    <row r="319" spans="1:16" x14ac:dyDescent="0.35">
      <c r="A319" t="str">
        <f>VLOOKUP(C319,Countries!$H$1:$J$43,3)</f>
        <v>4-Southern Europe</v>
      </c>
      <c r="B319" t="s">
        <v>23</v>
      </c>
      <c r="C319" t="s">
        <v>53</v>
      </c>
      <c r="D319" s="3">
        <v>6</v>
      </c>
      <c r="E319" s="3">
        <v>8.5</v>
      </c>
      <c r="F319" s="3">
        <v>11</v>
      </c>
      <c r="G319">
        <v>2050</v>
      </c>
      <c r="H319" s="3">
        <f t="shared" si="28"/>
        <v>2.5</v>
      </c>
      <c r="I319" s="3">
        <f t="shared" si="29"/>
        <v>2.5</v>
      </c>
      <c r="J319" s="8">
        <f t="shared" si="30"/>
        <v>350</v>
      </c>
      <c r="K319">
        <f>VLOOKUP(B319,Countries!$AB$1:$AC$6,2)*15</f>
        <v>45</v>
      </c>
      <c r="L319" s="16">
        <f>VLOOKUP(C319,Countries!$H$1:$K$43,4)*80</f>
        <v>3040</v>
      </c>
      <c r="M319" s="16">
        <f t="shared" si="31"/>
        <v>3435</v>
      </c>
      <c r="N319" s="17">
        <f t="shared" si="32"/>
        <v>8.5000000000000006E-2</v>
      </c>
      <c r="O319" s="17">
        <f t="shared" si="33"/>
        <v>0</v>
      </c>
      <c r="P319" s="17">
        <f t="shared" si="34"/>
        <v>0</v>
      </c>
    </row>
    <row r="320" spans="1:16" x14ac:dyDescent="0.35">
      <c r="A320" t="str">
        <f>VLOOKUP(C320,Countries!$H$1:$J$43,3)</f>
        <v>4-Southern Europe</v>
      </c>
      <c r="B320" t="s">
        <v>23</v>
      </c>
      <c r="C320" t="s">
        <v>53</v>
      </c>
      <c r="D320" s="3">
        <v>-6</v>
      </c>
      <c r="E320" s="3">
        <v>-5</v>
      </c>
      <c r="F320" s="3">
        <v>-4</v>
      </c>
      <c r="G320">
        <v>2080</v>
      </c>
      <c r="H320" s="3">
        <f t="shared" si="28"/>
        <v>1</v>
      </c>
      <c r="I320" s="3">
        <f t="shared" si="29"/>
        <v>1</v>
      </c>
      <c r="J320" s="8">
        <f t="shared" si="30"/>
        <v>350</v>
      </c>
      <c r="K320">
        <f>VLOOKUP(B320,Countries!$AB$1:$AC$6,2)*15</f>
        <v>45</v>
      </c>
      <c r="L320" s="16">
        <f>VLOOKUP(C320,Countries!$H$1:$K$43,4)*80</f>
        <v>3040</v>
      </c>
      <c r="M320" s="16">
        <f t="shared" si="31"/>
        <v>3435</v>
      </c>
      <c r="N320" s="17">
        <f t="shared" si="32"/>
        <v>-0.05</v>
      </c>
      <c r="O320" s="17">
        <f t="shared" si="33"/>
        <v>0</v>
      </c>
      <c r="P320" s="17">
        <f t="shared" si="34"/>
        <v>0</v>
      </c>
    </row>
    <row r="321" spans="1:16" x14ac:dyDescent="0.35">
      <c r="A321" t="str">
        <f>VLOOKUP(C321,Countries!$H$1:$J$43,3)</f>
        <v>4-Southern Europe</v>
      </c>
      <c r="B321" t="s">
        <v>23</v>
      </c>
      <c r="C321" t="s">
        <v>66</v>
      </c>
      <c r="D321" s="3">
        <v>-4</v>
      </c>
      <c r="E321" s="3">
        <v>-4</v>
      </c>
      <c r="F321" s="3">
        <v>-4</v>
      </c>
      <c r="G321">
        <v>2050</v>
      </c>
      <c r="H321" s="3">
        <f t="shared" si="28"/>
        <v>0</v>
      </c>
      <c r="I321" s="3">
        <f t="shared" si="29"/>
        <v>0</v>
      </c>
      <c r="J321" s="8">
        <f t="shared" si="30"/>
        <v>350</v>
      </c>
      <c r="K321">
        <f>VLOOKUP(B321,Countries!$AB$1:$AC$6,2)*15</f>
        <v>45</v>
      </c>
      <c r="L321" s="16">
        <f>VLOOKUP(C321,Countries!$H$1:$K$43,4)*80</f>
        <v>3120</v>
      </c>
      <c r="M321" s="16">
        <f t="shared" si="31"/>
        <v>3515</v>
      </c>
      <c r="N321" s="17">
        <f t="shared" si="32"/>
        <v>-0.04</v>
      </c>
      <c r="O321" s="17">
        <f t="shared" si="33"/>
        <v>0</v>
      </c>
      <c r="P321" s="17">
        <f t="shared" si="34"/>
        <v>0</v>
      </c>
    </row>
    <row r="322" spans="1:16" x14ac:dyDescent="0.35">
      <c r="A322" t="str">
        <f>VLOOKUP(C322,Countries!$H$1:$J$43,3)</f>
        <v>4-Southern Europe</v>
      </c>
      <c r="B322" t="s">
        <v>23</v>
      </c>
      <c r="C322" t="s">
        <v>66</v>
      </c>
      <c r="D322" s="3">
        <v>-17</v>
      </c>
      <c r="E322" s="3">
        <v>-17</v>
      </c>
      <c r="F322" s="3">
        <v>-17</v>
      </c>
      <c r="G322">
        <v>2080</v>
      </c>
      <c r="H322" s="3">
        <f t="shared" si="28"/>
        <v>0</v>
      </c>
      <c r="I322" s="3">
        <f t="shared" si="29"/>
        <v>0</v>
      </c>
      <c r="J322" s="8">
        <f t="shared" si="30"/>
        <v>350</v>
      </c>
      <c r="K322">
        <f>VLOOKUP(B322,Countries!$AB$1:$AC$6,2)*15</f>
        <v>45</v>
      </c>
      <c r="L322" s="16">
        <f>VLOOKUP(C322,Countries!$H$1:$K$43,4)*80</f>
        <v>3120</v>
      </c>
      <c r="M322" s="16">
        <f t="shared" si="31"/>
        <v>3515</v>
      </c>
      <c r="N322" s="17">
        <f t="shared" si="32"/>
        <v>-0.17</v>
      </c>
      <c r="O322" s="17">
        <f t="shared" si="33"/>
        <v>0</v>
      </c>
      <c r="P322" s="17">
        <f t="shared" si="34"/>
        <v>0</v>
      </c>
    </row>
    <row r="323" spans="1:16" x14ac:dyDescent="0.35">
      <c r="A323" t="str">
        <f>VLOOKUP(C323,Countries!$H$1:$J$43,3)</f>
        <v>4-Southern Europe</v>
      </c>
      <c r="B323" t="s">
        <v>23</v>
      </c>
      <c r="C323" t="s">
        <v>56</v>
      </c>
      <c r="D323" s="3">
        <v>-17.150745793315096</v>
      </c>
      <c r="E323" s="3">
        <v>2.1712771584400823</v>
      </c>
      <c r="F323" s="3">
        <v>26.31590950067223</v>
      </c>
      <c r="G323">
        <v>2050</v>
      </c>
      <c r="H323" s="3">
        <f t="shared" ref="H323:H386" si="35">E323-D323</f>
        <v>19.32202295175518</v>
      </c>
      <c r="I323" s="3">
        <f t="shared" ref="I323:I386" si="36">F323-E323</f>
        <v>24.14463234223215</v>
      </c>
      <c r="J323" s="8">
        <f t="shared" ref="J323:J386" si="37">VALUE(CONCATENATE(MID(A323,1,1),"00"))-50</f>
        <v>350</v>
      </c>
      <c r="K323">
        <f>VLOOKUP(B323,Countries!$AB$1:$AC$6,2)*15</f>
        <v>45</v>
      </c>
      <c r="L323" s="16">
        <f>VLOOKUP(C323,Countries!$H$1:$K$43,4)*80</f>
        <v>3200</v>
      </c>
      <c r="M323" s="16">
        <f t="shared" si="31"/>
        <v>3595</v>
      </c>
      <c r="N323" s="17">
        <f t="shared" si="32"/>
        <v>2.1712771584400822E-2</v>
      </c>
      <c r="O323" s="17">
        <f t="shared" si="33"/>
        <v>0.1932202295175518</v>
      </c>
      <c r="P323" s="17">
        <f t="shared" si="34"/>
        <v>0.2414463234223215</v>
      </c>
    </row>
    <row r="324" spans="1:16" x14ac:dyDescent="0.35">
      <c r="A324" t="str">
        <f>VLOOKUP(C324,Countries!$H$1:$J$43,3)</f>
        <v>4-Southern Europe</v>
      </c>
      <c r="B324" t="s">
        <v>23</v>
      </c>
      <c r="C324" t="s">
        <v>59</v>
      </c>
      <c r="D324" s="3">
        <v>0</v>
      </c>
      <c r="E324" s="3">
        <v>21.428571428571427</v>
      </c>
      <c r="F324" s="3">
        <v>42.857142857142854</v>
      </c>
      <c r="G324">
        <v>2050</v>
      </c>
      <c r="H324" s="3">
        <f t="shared" si="35"/>
        <v>21.428571428571427</v>
      </c>
      <c r="I324" s="3">
        <f t="shared" si="36"/>
        <v>21.428571428571427</v>
      </c>
      <c r="J324" s="8">
        <f t="shared" si="37"/>
        <v>350</v>
      </c>
      <c r="K324">
        <f>VLOOKUP(B324,Countries!$AB$1:$AC$6,2)*15</f>
        <v>45</v>
      </c>
      <c r="L324" s="16">
        <f>VLOOKUP(C324,Countries!$H$1:$K$43,4)*80</f>
        <v>3280</v>
      </c>
      <c r="M324" s="16">
        <f t="shared" ref="M324:M387" si="38">L324+K324+J324</f>
        <v>3675</v>
      </c>
      <c r="N324" s="17">
        <f t="shared" ref="N324:N385" si="39">E324/100</f>
        <v>0.21428571428571427</v>
      </c>
      <c r="O324" s="17">
        <f t="shared" ref="O324:O387" si="40">IF(H324&lt;10,0,H324/100)</f>
        <v>0.21428571428571427</v>
      </c>
      <c r="P324" s="17">
        <f t="shared" ref="P324:P387" si="41">IF(I324&lt;10,0,I324/100)</f>
        <v>0.21428571428571427</v>
      </c>
    </row>
    <row r="325" spans="1:16" x14ac:dyDescent="0.35">
      <c r="A325" t="str">
        <f>VLOOKUP(C325,Countries!$H$1:$J$43,3)</f>
        <v>4-Southern Europe</v>
      </c>
      <c r="B325" t="s">
        <v>23</v>
      </c>
      <c r="C325" t="s">
        <v>40</v>
      </c>
      <c r="D325" s="3">
        <v>-4.2350655300910525</v>
      </c>
      <c r="E325" s="3">
        <v>24.597735322430882</v>
      </c>
      <c r="F325" s="3">
        <v>85.497724642665162</v>
      </c>
      <c r="G325">
        <v>2050</v>
      </c>
      <c r="H325" s="3">
        <f t="shared" si="35"/>
        <v>28.832800852521935</v>
      </c>
      <c r="I325" s="3">
        <f t="shared" si="36"/>
        <v>60.899989320234283</v>
      </c>
      <c r="J325" s="8">
        <f t="shared" si="37"/>
        <v>350</v>
      </c>
      <c r="K325">
        <f>VLOOKUP(B325,Countries!$AB$1:$AC$6,2)*15</f>
        <v>45</v>
      </c>
      <c r="L325" s="16">
        <f>VLOOKUP(C325,Countries!$H$1:$K$43,4)*80</f>
        <v>3360</v>
      </c>
      <c r="M325" s="16">
        <f t="shared" si="38"/>
        <v>3755</v>
      </c>
      <c r="N325" s="17">
        <f t="shared" si="39"/>
        <v>0.24597735322430883</v>
      </c>
      <c r="O325" s="17">
        <f t="shared" si="40"/>
        <v>0.28832800852521934</v>
      </c>
      <c r="P325" s="17">
        <f t="shared" si="41"/>
        <v>0.60899989320234282</v>
      </c>
    </row>
    <row r="326" spans="1:16" x14ac:dyDescent="0.35">
      <c r="A326" t="str">
        <f>VLOOKUP(C326,Countries!$H$1:$J$43,3)</f>
        <v>4-Southern Europe</v>
      </c>
      <c r="B326" t="s">
        <v>23</v>
      </c>
      <c r="C326" t="s">
        <v>40</v>
      </c>
      <c r="D326" s="3">
        <v>15</v>
      </c>
      <c r="E326" s="3">
        <v>16</v>
      </c>
      <c r="F326" s="3">
        <v>17</v>
      </c>
      <c r="G326">
        <v>2030</v>
      </c>
      <c r="H326" s="3">
        <f t="shared" si="35"/>
        <v>1</v>
      </c>
      <c r="I326" s="3">
        <f t="shared" si="36"/>
        <v>1</v>
      </c>
      <c r="J326" s="8">
        <f t="shared" si="37"/>
        <v>350</v>
      </c>
      <c r="K326">
        <f>VLOOKUP(B326,Countries!$AB$1:$AC$6,2)*15</f>
        <v>45</v>
      </c>
      <c r="L326" s="16">
        <f>VLOOKUP(C326,Countries!$H$1:$K$43,4)*80</f>
        <v>3360</v>
      </c>
      <c r="M326" s="16">
        <f t="shared" si="38"/>
        <v>3755</v>
      </c>
      <c r="N326" s="17">
        <f t="shared" si="39"/>
        <v>0.16</v>
      </c>
      <c r="O326" s="17">
        <f t="shared" si="40"/>
        <v>0</v>
      </c>
      <c r="P326" s="17">
        <f t="shared" si="41"/>
        <v>0</v>
      </c>
    </row>
    <row r="327" spans="1:16" x14ac:dyDescent="0.35">
      <c r="A327" t="str">
        <f>VLOOKUP(C327,Countries!$H$1:$J$43,3)</f>
        <v>4-Southern Europe</v>
      </c>
      <c r="B327" t="s">
        <v>23</v>
      </c>
      <c r="C327" t="s">
        <v>40</v>
      </c>
      <c r="D327" s="3">
        <v>13</v>
      </c>
      <c r="E327" s="3">
        <v>14</v>
      </c>
      <c r="F327" s="3">
        <v>15</v>
      </c>
      <c r="G327">
        <v>2050</v>
      </c>
      <c r="H327" s="3">
        <f t="shared" si="35"/>
        <v>1</v>
      </c>
      <c r="I327" s="3">
        <f t="shared" si="36"/>
        <v>1</v>
      </c>
      <c r="J327" s="8">
        <f t="shared" si="37"/>
        <v>350</v>
      </c>
      <c r="K327">
        <f>VLOOKUP(B327,Countries!$AB$1:$AC$6,2)*15</f>
        <v>45</v>
      </c>
      <c r="L327" s="16">
        <f>VLOOKUP(C327,Countries!$H$1:$K$43,4)*80</f>
        <v>3360</v>
      </c>
      <c r="M327" s="16">
        <f t="shared" si="38"/>
        <v>3755</v>
      </c>
      <c r="N327" s="17">
        <f t="shared" si="39"/>
        <v>0.14000000000000001</v>
      </c>
      <c r="O327" s="17">
        <f t="shared" si="40"/>
        <v>0</v>
      </c>
      <c r="P327" s="17">
        <f t="shared" si="41"/>
        <v>0</v>
      </c>
    </row>
    <row r="328" spans="1:16" x14ac:dyDescent="0.35">
      <c r="A328" t="str">
        <f>VLOOKUP(C328,Countries!$H$1:$J$43,3)</f>
        <v>4-Southern Europe</v>
      </c>
      <c r="B328" t="s">
        <v>23</v>
      </c>
      <c r="C328" t="s">
        <v>69</v>
      </c>
      <c r="D328" s="3">
        <v>-4</v>
      </c>
      <c r="E328" s="3">
        <v>-2</v>
      </c>
      <c r="F328" s="3">
        <v>0</v>
      </c>
      <c r="G328">
        <v>2050</v>
      </c>
      <c r="H328" s="3">
        <f t="shared" si="35"/>
        <v>2</v>
      </c>
      <c r="I328" s="3">
        <f t="shared" si="36"/>
        <v>2</v>
      </c>
      <c r="J328" s="8">
        <f t="shared" si="37"/>
        <v>350</v>
      </c>
      <c r="K328">
        <f>VLOOKUP(B328,Countries!$AB$1:$AC$6,2)*15</f>
        <v>45</v>
      </c>
      <c r="L328" s="16">
        <f>VLOOKUP(C328,Countries!$H$1:$K$43,4)*80</f>
        <v>3440</v>
      </c>
      <c r="M328" s="16">
        <f t="shared" si="38"/>
        <v>3835</v>
      </c>
      <c r="N328" s="17">
        <f t="shared" si="39"/>
        <v>-0.02</v>
      </c>
      <c r="O328" s="17">
        <f t="shared" si="40"/>
        <v>0</v>
      </c>
      <c r="P328" s="17">
        <f t="shared" si="41"/>
        <v>0</v>
      </c>
    </row>
    <row r="329" spans="1:16" x14ac:dyDescent="0.35">
      <c r="A329" t="str">
        <f>VLOOKUP(C329,Countries!$H$1:$J$43,3)</f>
        <v>4-Southern Europe</v>
      </c>
      <c r="B329" t="s">
        <v>23</v>
      </c>
      <c r="C329" t="s">
        <v>69</v>
      </c>
      <c r="D329" s="3">
        <v>-21</v>
      </c>
      <c r="E329" s="3">
        <v>-16.5</v>
      </c>
      <c r="F329" s="3">
        <v>-12</v>
      </c>
      <c r="G329">
        <v>2080</v>
      </c>
      <c r="H329" s="3">
        <f t="shared" si="35"/>
        <v>4.5</v>
      </c>
      <c r="I329" s="3">
        <f t="shared" si="36"/>
        <v>4.5</v>
      </c>
      <c r="J329" s="8">
        <f t="shared" si="37"/>
        <v>350</v>
      </c>
      <c r="K329">
        <f>VLOOKUP(B329,Countries!$AB$1:$AC$6,2)*15</f>
        <v>45</v>
      </c>
      <c r="L329" s="16">
        <f>VLOOKUP(C329,Countries!$H$1:$K$43,4)*80</f>
        <v>3440</v>
      </c>
      <c r="M329" s="16">
        <f t="shared" si="38"/>
        <v>3835</v>
      </c>
      <c r="N329" s="17">
        <f t="shared" si="39"/>
        <v>-0.16500000000000001</v>
      </c>
      <c r="O329" s="17">
        <f t="shared" si="40"/>
        <v>0</v>
      </c>
      <c r="P329" s="17">
        <f t="shared" si="41"/>
        <v>0</v>
      </c>
    </row>
    <row r="330" spans="1:16" x14ac:dyDescent="0.35">
      <c r="A330" t="str">
        <f>VLOOKUP(C330,Countries!$H$1:$J$43,3)</f>
        <v>4-Southern Europe</v>
      </c>
      <c r="B330" t="s">
        <v>92</v>
      </c>
      <c r="C330" t="s">
        <v>27</v>
      </c>
      <c r="D330" s="3">
        <v>8.4558823529412503</v>
      </c>
      <c r="E330" s="3">
        <v>13.112745098039232</v>
      </c>
      <c r="F330" s="3">
        <v>17.279411764705888</v>
      </c>
      <c r="G330">
        <v>2050</v>
      </c>
      <c r="H330" s="3">
        <f t="shared" si="35"/>
        <v>4.6568627450979818</v>
      </c>
      <c r="I330" s="3">
        <f t="shared" si="36"/>
        <v>4.1666666666666554</v>
      </c>
      <c r="J330" s="8">
        <f t="shared" si="37"/>
        <v>350</v>
      </c>
      <c r="K330">
        <f>VLOOKUP(B330,Countries!$AB$1:$AC$6,2)*15</f>
        <v>60</v>
      </c>
      <c r="L330" s="16">
        <f>VLOOKUP(C330,Countries!$H$1:$K$43,4)*80</f>
        <v>2800</v>
      </c>
      <c r="M330" s="16">
        <f t="shared" si="38"/>
        <v>3210</v>
      </c>
      <c r="N330" s="17">
        <f t="shared" si="39"/>
        <v>0.13112745098039233</v>
      </c>
      <c r="O330" s="17">
        <f t="shared" si="40"/>
        <v>0</v>
      </c>
      <c r="P330" s="17">
        <f t="shared" si="41"/>
        <v>0</v>
      </c>
    </row>
    <row r="331" spans="1:16" x14ac:dyDescent="0.35">
      <c r="A331" t="str">
        <f>VLOOKUP(C331,Countries!$H$1:$J$43,3)</f>
        <v>4-Southern Europe</v>
      </c>
      <c r="B331" t="s">
        <v>92</v>
      </c>
      <c r="C331" t="s">
        <v>27</v>
      </c>
      <c r="D331" s="3">
        <v>-5.5147058823529953</v>
      </c>
      <c r="E331" s="3">
        <v>0.49019607843137553</v>
      </c>
      <c r="F331" s="3">
        <v>4.779411764705924</v>
      </c>
      <c r="G331">
        <v>2050</v>
      </c>
      <c r="H331" s="3">
        <f t="shared" si="35"/>
        <v>6.0049019607843706</v>
      </c>
      <c r="I331" s="3">
        <f t="shared" si="36"/>
        <v>4.2892156862745487</v>
      </c>
      <c r="J331" s="8">
        <f t="shared" si="37"/>
        <v>350</v>
      </c>
      <c r="K331">
        <f>VLOOKUP(B331,Countries!$AB$1:$AC$6,2)*15</f>
        <v>60</v>
      </c>
      <c r="L331" s="16">
        <f>VLOOKUP(C331,Countries!$H$1:$K$43,4)*80</f>
        <v>2800</v>
      </c>
      <c r="M331" s="16">
        <f t="shared" si="38"/>
        <v>3210</v>
      </c>
      <c r="N331" s="17">
        <f t="shared" si="39"/>
        <v>4.9019607843137549E-3</v>
      </c>
      <c r="O331" s="17">
        <f t="shared" si="40"/>
        <v>0</v>
      </c>
      <c r="P331" s="17">
        <f t="shared" si="41"/>
        <v>0</v>
      </c>
    </row>
    <row r="332" spans="1:16" x14ac:dyDescent="0.35">
      <c r="A332" t="str">
        <f>VLOOKUP(C332,Countries!$H$1:$J$43,3)</f>
        <v>4-Southern Europe</v>
      </c>
      <c r="B332" t="s">
        <v>92</v>
      </c>
      <c r="C332" t="s">
        <v>27</v>
      </c>
      <c r="D332" s="3">
        <v>-12.867647058823492</v>
      </c>
      <c r="E332" s="3">
        <v>1.470588235294126</v>
      </c>
      <c r="F332" s="3">
        <v>11.02941176470582</v>
      </c>
      <c r="G332">
        <v>2080</v>
      </c>
      <c r="H332" s="3">
        <f t="shared" si="35"/>
        <v>14.338235294117618</v>
      </c>
      <c r="I332" s="3">
        <f t="shared" si="36"/>
        <v>9.5588235294116934</v>
      </c>
      <c r="J332" s="8">
        <f t="shared" si="37"/>
        <v>350</v>
      </c>
      <c r="K332">
        <f>VLOOKUP(B332,Countries!$AB$1:$AC$6,2)*15</f>
        <v>60</v>
      </c>
      <c r="L332" s="16">
        <f>VLOOKUP(C332,Countries!$H$1:$K$43,4)*80</f>
        <v>2800</v>
      </c>
      <c r="M332" s="16">
        <f t="shared" si="38"/>
        <v>3210</v>
      </c>
      <c r="N332" s="17">
        <f t="shared" si="39"/>
        <v>1.470588235294126E-2</v>
      </c>
      <c r="O332" s="17">
        <f t="shared" si="40"/>
        <v>0.14338235294117618</v>
      </c>
      <c r="P332" s="17">
        <f t="shared" si="41"/>
        <v>0</v>
      </c>
    </row>
    <row r="333" spans="1:16" x14ac:dyDescent="0.35">
      <c r="A333" t="str">
        <f>VLOOKUP(C333,Countries!$H$1:$J$43,3)</f>
        <v>4-Southern Europe</v>
      </c>
      <c r="B333" t="s">
        <v>92</v>
      </c>
      <c r="C333" t="s">
        <v>27</v>
      </c>
      <c r="D333" s="3">
        <v>-19.852941176470615</v>
      </c>
      <c r="E333" s="3">
        <v>-13.112745098039239</v>
      </c>
      <c r="F333" s="3">
        <v>-7.3529411764706651</v>
      </c>
      <c r="G333">
        <v>2080</v>
      </c>
      <c r="H333" s="3">
        <f t="shared" si="35"/>
        <v>6.7401960784313761</v>
      </c>
      <c r="I333" s="3">
        <f t="shared" si="36"/>
        <v>5.7598039215685741</v>
      </c>
      <c r="J333" s="8">
        <f t="shared" si="37"/>
        <v>350</v>
      </c>
      <c r="K333">
        <f>VLOOKUP(B333,Countries!$AB$1:$AC$6,2)*15</f>
        <v>60</v>
      </c>
      <c r="L333" s="16">
        <f>VLOOKUP(C333,Countries!$H$1:$K$43,4)*80</f>
        <v>2800</v>
      </c>
      <c r="M333" s="16">
        <f t="shared" si="38"/>
        <v>3210</v>
      </c>
      <c r="N333" s="17">
        <f t="shared" si="39"/>
        <v>-0.13112745098039238</v>
      </c>
      <c r="O333" s="17">
        <f t="shared" si="40"/>
        <v>0</v>
      </c>
      <c r="P333" s="17">
        <f t="shared" si="41"/>
        <v>0</v>
      </c>
    </row>
    <row r="334" spans="1:16" x14ac:dyDescent="0.35">
      <c r="A334" t="str">
        <f>VLOOKUP(C334,Countries!$H$1:$J$43,3)</f>
        <v>1-Europe</v>
      </c>
      <c r="B334" t="s">
        <v>63</v>
      </c>
      <c r="C334" t="s">
        <v>118</v>
      </c>
      <c r="D334" s="3">
        <v>-45.049063336306872</v>
      </c>
      <c r="E334" s="3">
        <v>65.269104965804317</v>
      </c>
      <c r="F334" s="3">
        <v>260.66012488849236</v>
      </c>
      <c r="G334">
        <v>2050</v>
      </c>
      <c r="H334" s="3">
        <f t="shared" si="35"/>
        <v>110.31816830211119</v>
      </c>
      <c r="I334" s="3">
        <f t="shared" si="36"/>
        <v>195.39101992268803</v>
      </c>
      <c r="J334" s="8">
        <f t="shared" si="37"/>
        <v>50</v>
      </c>
      <c r="K334">
        <f>VLOOKUP(B334,Countries!$AB$1:$AC$6,2)*15</f>
        <v>75</v>
      </c>
      <c r="L334" s="16">
        <f>VLOOKUP(C334,Countries!$H$1:$K$43,4)*80</f>
        <v>80</v>
      </c>
      <c r="M334" s="16">
        <f t="shared" si="38"/>
        <v>205</v>
      </c>
      <c r="N334" s="17">
        <f t="shared" si="39"/>
        <v>0.65269104965804314</v>
      </c>
      <c r="O334" s="17">
        <f t="shared" si="40"/>
        <v>1.1031816830211119</v>
      </c>
      <c r="P334" s="17">
        <f t="shared" si="41"/>
        <v>1.9539101992268804</v>
      </c>
    </row>
    <row r="335" spans="1:16" x14ac:dyDescent="0.35">
      <c r="A335" t="str">
        <f>VLOOKUP(C335,Countries!$H$1:$J$43,3)</f>
        <v>2-Northern Europe</v>
      </c>
      <c r="B335" t="s">
        <v>63</v>
      </c>
      <c r="C335" t="s">
        <v>38</v>
      </c>
      <c r="D335" s="3">
        <v>6</v>
      </c>
      <c r="E335" s="3">
        <v>6.5</v>
      </c>
      <c r="F335" s="3">
        <v>7</v>
      </c>
      <c r="G335">
        <v>2030</v>
      </c>
      <c r="H335" s="3">
        <f t="shared" si="35"/>
        <v>0.5</v>
      </c>
      <c r="I335" s="3">
        <f t="shared" si="36"/>
        <v>0.5</v>
      </c>
      <c r="J335" s="8">
        <f t="shared" si="37"/>
        <v>150</v>
      </c>
      <c r="K335">
        <f>VLOOKUP(B335,Countries!$AB$1:$AC$6,2)*15</f>
        <v>75</v>
      </c>
      <c r="L335" s="16">
        <f>VLOOKUP(C335,Countries!$H$1:$K$43,4)*80</f>
        <v>160</v>
      </c>
      <c r="M335" s="16">
        <f t="shared" si="38"/>
        <v>385</v>
      </c>
      <c r="N335" s="17">
        <f t="shared" si="39"/>
        <v>6.5000000000000002E-2</v>
      </c>
      <c r="O335" s="17">
        <f t="shared" si="40"/>
        <v>0</v>
      </c>
      <c r="P335" s="17">
        <f t="shared" si="41"/>
        <v>0</v>
      </c>
    </row>
    <row r="336" spans="1:16" x14ac:dyDescent="0.35">
      <c r="A336" t="str">
        <f>VLOOKUP(C336,Countries!$H$1:$J$43,3)</f>
        <v>2-Northern Europe</v>
      </c>
      <c r="B336" t="s">
        <v>63</v>
      </c>
      <c r="C336" t="s">
        <v>38</v>
      </c>
      <c r="D336" s="3">
        <v>8</v>
      </c>
      <c r="E336" s="3">
        <v>9</v>
      </c>
      <c r="F336" s="3">
        <v>10</v>
      </c>
      <c r="G336">
        <v>2050</v>
      </c>
      <c r="H336" s="3">
        <f t="shared" si="35"/>
        <v>1</v>
      </c>
      <c r="I336" s="3">
        <f t="shared" si="36"/>
        <v>1</v>
      </c>
      <c r="J336" s="8">
        <f t="shared" si="37"/>
        <v>150</v>
      </c>
      <c r="K336">
        <f>VLOOKUP(B336,Countries!$AB$1:$AC$6,2)*15</f>
        <v>75</v>
      </c>
      <c r="L336" s="16">
        <f>VLOOKUP(C336,Countries!$H$1:$K$43,4)*80</f>
        <v>160</v>
      </c>
      <c r="M336" s="16">
        <f t="shared" si="38"/>
        <v>385</v>
      </c>
      <c r="N336" s="17">
        <f t="shared" si="39"/>
        <v>0.09</v>
      </c>
      <c r="O336" s="17">
        <f t="shared" si="40"/>
        <v>0</v>
      </c>
      <c r="P336" s="17">
        <f t="shared" si="41"/>
        <v>0</v>
      </c>
    </row>
    <row r="337" spans="1:16" x14ac:dyDescent="0.35">
      <c r="A337" t="str">
        <f>VLOOKUP(C337,Countries!$H$1:$J$43,3)</f>
        <v>2-Northern Europe</v>
      </c>
      <c r="B337" t="s">
        <v>63</v>
      </c>
      <c r="C337" t="s">
        <v>38</v>
      </c>
      <c r="D337" s="3">
        <v>8</v>
      </c>
      <c r="E337" s="3">
        <v>13.5</v>
      </c>
      <c r="F337" s="3">
        <v>19</v>
      </c>
      <c r="G337">
        <v>2080</v>
      </c>
      <c r="H337" s="3">
        <f t="shared" si="35"/>
        <v>5.5</v>
      </c>
      <c r="I337" s="3">
        <f t="shared" si="36"/>
        <v>5.5</v>
      </c>
      <c r="J337" s="8">
        <f t="shared" si="37"/>
        <v>150</v>
      </c>
      <c r="K337">
        <f>VLOOKUP(B337,Countries!$AB$1:$AC$6,2)*15</f>
        <v>75</v>
      </c>
      <c r="L337" s="16">
        <f>VLOOKUP(C337,Countries!$H$1:$K$43,4)*80</f>
        <v>160</v>
      </c>
      <c r="M337" s="16">
        <f t="shared" si="38"/>
        <v>385</v>
      </c>
      <c r="N337" s="17">
        <f t="shared" si="39"/>
        <v>0.13500000000000001</v>
      </c>
      <c r="O337" s="17">
        <f t="shared" si="40"/>
        <v>0</v>
      </c>
      <c r="P337" s="17">
        <f t="shared" si="41"/>
        <v>0</v>
      </c>
    </row>
    <row r="338" spans="1:16" x14ac:dyDescent="0.35">
      <c r="A338" t="str">
        <f>VLOOKUP(C338,Countries!$H$1:$J$43,3)</f>
        <v>2-Northern Europe</v>
      </c>
      <c r="B338" t="s">
        <v>63</v>
      </c>
      <c r="C338" t="s">
        <v>38</v>
      </c>
      <c r="D338" s="3">
        <v>5.1282051282051402</v>
      </c>
      <c r="E338" s="3">
        <v>7.7228327228327318</v>
      </c>
      <c r="F338" s="3">
        <v>10.317460317460323</v>
      </c>
      <c r="G338">
        <v>2020</v>
      </c>
      <c r="H338" s="3">
        <f t="shared" si="35"/>
        <v>2.5946275946275916</v>
      </c>
      <c r="I338" s="3">
        <f t="shared" si="36"/>
        <v>2.5946275946275916</v>
      </c>
      <c r="J338" s="8">
        <f t="shared" si="37"/>
        <v>150</v>
      </c>
      <c r="K338">
        <f>VLOOKUP(B338,Countries!$AB$1:$AC$6,2)*15</f>
        <v>75</v>
      </c>
      <c r="L338" s="16">
        <f>VLOOKUP(C338,Countries!$H$1:$K$43,4)*80</f>
        <v>160</v>
      </c>
      <c r="M338" s="16">
        <f t="shared" si="38"/>
        <v>385</v>
      </c>
      <c r="N338" s="17">
        <f t="shared" si="39"/>
        <v>7.7228327228327315E-2</v>
      </c>
      <c r="O338" s="17">
        <f t="shared" si="40"/>
        <v>0</v>
      </c>
      <c r="P338" s="17">
        <f t="shared" si="41"/>
        <v>0</v>
      </c>
    </row>
    <row r="339" spans="1:16" x14ac:dyDescent="0.35">
      <c r="A339" t="str">
        <f>VLOOKUP(C339,Countries!$H$1:$J$43,3)</f>
        <v>2-Northern Europe</v>
      </c>
      <c r="B339" t="s">
        <v>63</v>
      </c>
      <c r="C339" t="s">
        <v>38</v>
      </c>
      <c r="D339" s="3">
        <v>16.239316239316242</v>
      </c>
      <c r="E339" s="3">
        <v>20.421245421245423</v>
      </c>
      <c r="F339" s="3">
        <v>24.603174603174601</v>
      </c>
      <c r="G339">
        <v>2040</v>
      </c>
      <c r="H339" s="3">
        <f t="shared" si="35"/>
        <v>4.1819291819291813</v>
      </c>
      <c r="I339" s="3">
        <f t="shared" si="36"/>
        <v>4.1819291819291777</v>
      </c>
      <c r="J339" s="8">
        <f t="shared" si="37"/>
        <v>150</v>
      </c>
      <c r="K339">
        <f>VLOOKUP(B339,Countries!$AB$1:$AC$6,2)*15</f>
        <v>75</v>
      </c>
      <c r="L339" s="16">
        <f>VLOOKUP(C339,Countries!$H$1:$K$43,4)*80</f>
        <v>160</v>
      </c>
      <c r="M339" s="16">
        <f t="shared" si="38"/>
        <v>385</v>
      </c>
      <c r="N339" s="17">
        <f t="shared" si="39"/>
        <v>0.20421245421245424</v>
      </c>
      <c r="O339" s="17">
        <f t="shared" si="40"/>
        <v>0</v>
      </c>
      <c r="P339" s="17">
        <f t="shared" si="41"/>
        <v>0</v>
      </c>
    </row>
    <row r="340" spans="1:16" x14ac:dyDescent="0.35">
      <c r="A340" t="str">
        <f>VLOOKUP(C340,Countries!$H$1:$J$43,3)</f>
        <v>2-Northern Europe</v>
      </c>
      <c r="B340" t="s">
        <v>63</v>
      </c>
      <c r="C340" t="s">
        <v>38</v>
      </c>
      <c r="D340" s="3">
        <v>25.641025641025646</v>
      </c>
      <c r="E340" s="3">
        <v>28.693528693528705</v>
      </c>
      <c r="F340" s="3">
        <v>31.746031746031761</v>
      </c>
      <c r="G340">
        <v>2060</v>
      </c>
      <c r="H340" s="3">
        <f t="shared" si="35"/>
        <v>3.0525030525030594</v>
      </c>
      <c r="I340" s="3">
        <f t="shared" si="36"/>
        <v>3.0525030525030559</v>
      </c>
      <c r="J340" s="8">
        <f t="shared" si="37"/>
        <v>150</v>
      </c>
      <c r="K340">
        <f>VLOOKUP(B340,Countries!$AB$1:$AC$6,2)*15</f>
        <v>75</v>
      </c>
      <c r="L340" s="16">
        <f>VLOOKUP(C340,Countries!$H$1:$K$43,4)*80</f>
        <v>160</v>
      </c>
      <c r="M340" s="16">
        <f t="shared" si="38"/>
        <v>385</v>
      </c>
      <c r="N340" s="17">
        <f t="shared" si="39"/>
        <v>0.28693528693528703</v>
      </c>
      <c r="O340" s="17">
        <f t="shared" si="40"/>
        <v>0</v>
      </c>
      <c r="P340" s="17">
        <f t="shared" si="41"/>
        <v>0</v>
      </c>
    </row>
    <row r="341" spans="1:16" x14ac:dyDescent="0.35">
      <c r="A341" t="str">
        <f>VLOOKUP(C341,Countries!$H$1:$J$43,3)</f>
        <v>2-Northern Europe</v>
      </c>
      <c r="B341" t="s">
        <v>63</v>
      </c>
      <c r="C341" t="s">
        <v>38</v>
      </c>
      <c r="D341" s="3">
        <v>34.126984126984119</v>
      </c>
      <c r="E341" s="3">
        <v>35.012210012210019</v>
      </c>
      <c r="F341" s="3">
        <v>35.897435897435912</v>
      </c>
      <c r="G341">
        <v>2080</v>
      </c>
      <c r="H341" s="3">
        <f t="shared" si="35"/>
        <v>0.88522588522589984</v>
      </c>
      <c r="I341" s="3">
        <f t="shared" si="36"/>
        <v>0.88522588522589274</v>
      </c>
      <c r="J341" s="8">
        <f t="shared" si="37"/>
        <v>150</v>
      </c>
      <c r="K341">
        <f>VLOOKUP(B341,Countries!$AB$1:$AC$6,2)*15</f>
        <v>75</v>
      </c>
      <c r="L341" s="16">
        <f>VLOOKUP(C341,Countries!$H$1:$K$43,4)*80</f>
        <v>160</v>
      </c>
      <c r="M341" s="16">
        <f t="shared" si="38"/>
        <v>385</v>
      </c>
      <c r="N341" s="17">
        <f t="shared" si="39"/>
        <v>0.35012210012210021</v>
      </c>
      <c r="O341" s="17">
        <f t="shared" si="40"/>
        <v>0</v>
      </c>
      <c r="P341" s="17">
        <f t="shared" si="41"/>
        <v>0</v>
      </c>
    </row>
    <row r="342" spans="1:16" x14ac:dyDescent="0.35">
      <c r="A342" t="str">
        <f>VLOOKUP(C342,Countries!$H$1:$J$43,3)</f>
        <v>2-Northern Europe</v>
      </c>
      <c r="B342" t="s">
        <v>63</v>
      </c>
      <c r="C342" t="s">
        <v>38</v>
      </c>
      <c r="D342" s="3">
        <v>5.1282051282051402</v>
      </c>
      <c r="E342" s="3">
        <v>13.675213675213683</v>
      </c>
      <c r="F342" s="3">
        <v>22.222222222222229</v>
      </c>
      <c r="G342">
        <v>2020</v>
      </c>
      <c r="H342" s="3">
        <f t="shared" si="35"/>
        <v>8.5470085470085433</v>
      </c>
      <c r="I342" s="3">
        <f t="shared" si="36"/>
        <v>8.5470085470085451</v>
      </c>
      <c r="J342" s="8">
        <f t="shared" si="37"/>
        <v>150</v>
      </c>
      <c r="K342">
        <f>VLOOKUP(B342,Countries!$AB$1:$AC$6,2)*15</f>
        <v>75</v>
      </c>
      <c r="L342" s="16">
        <f>VLOOKUP(C342,Countries!$H$1:$K$43,4)*80</f>
        <v>160</v>
      </c>
      <c r="M342" s="16">
        <f t="shared" si="38"/>
        <v>385</v>
      </c>
      <c r="N342" s="17">
        <f t="shared" si="39"/>
        <v>0.13675213675213682</v>
      </c>
      <c r="O342" s="17">
        <f t="shared" si="40"/>
        <v>0</v>
      </c>
      <c r="P342" s="17">
        <f t="shared" si="41"/>
        <v>0</v>
      </c>
    </row>
    <row r="343" spans="1:16" x14ac:dyDescent="0.35">
      <c r="A343" t="str">
        <f>VLOOKUP(C343,Countries!$H$1:$J$43,3)</f>
        <v>2-Northern Europe</v>
      </c>
      <c r="B343" t="s">
        <v>63</v>
      </c>
      <c r="C343" t="s">
        <v>38</v>
      </c>
      <c r="D343" s="3">
        <v>16.239316239316242</v>
      </c>
      <c r="E343" s="3">
        <v>24.786324786324791</v>
      </c>
      <c r="F343" s="3">
        <v>33.333333333333343</v>
      </c>
      <c r="G343">
        <v>2040</v>
      </c>
      <c r="H343" s="3">
        <f t="shared" si="35"/>
        <v>8.5470085470085486</v>
      </c>
      <c r="I343" s="3">
        <f t="shared" si="36"/>
        <v>8.5470085470085522</v>
      </c>
      <c r="J343" s="8">
        <f t="shared" si="37"/>
        <v>150</v>
      </c>
      <c r="K343">
        <f>VLOOKUP(B343,Countries!$AB$1:$AC$6,2)*15</f>
        <v>75</v>
      </c>
      <c r="L343" s="16">
        <f>VLOOKUP(C343,Countries!$H$1:$K$43,4)*80</f>
        <v>160</v>
      </c>
      <c r="M343" s="16">
        <f t="shared" si="38"/>
        <v>385</v>
      </c>
      <c r="N343" s="17">
        <f t="shared" si="39"/>
        <v>0.2478632478632479</v>
      </c>
      <c r="O343" s="17">
        <f t="shared" si="40"/>
        <v>0</v>
      </c>
      <c r="P343" s="17">
        <f t="shared" si="41"/>
        <v>0</v>
      </c>
    </row>
    <row r="344" spans="1:16" x14ac:dyDescent="0.35">
      <c r="A344" t="str">
        <f>VLOOKUP(C344,Countries!$H$1:$J$43,3)</f>
        <v>2-Northern Europe</v>
      </c>
      <c r="B344" t="s">
        <v>63</v>
      </c>
      <c r="C344" t="s">
        <v>38</v>
      </c>
      <c r="D344" s="3">
        <v>25.641025641025646</v>
      </c>
      <c r="E344" s="3">
        <v>33.852258852258849</v>
      </c>
      <c r="F344" s="3">
        <v>42.063492063492056</v>
      </c>
      <c r="G344">
        <v>2060</v>
      </c>
      <c r="H344" s="3">
        <f t="shared" si="35"/>
        <v>8.2112332112332034</v>
      </c>
      <c r="I344" s="3">
        <f t="shared" si="36"/>
        <v>8.2112332112332069</v>
      </c>
      <c r="J344" s="8">
        <f t="shared" si="37"/>
        <v>150</v>
      </c>
      <c r="K344">
        <f>VLOOKUP(B344,Countries!$AB$1:$AC$6,2)*15</f>
        <v>75</v>
      </c>
      <c r="L344" s="16">
        <f>VLOOKUP(C344,Countries!$H$1:$K$43,4)*80</f>
        <v>160</v>
      </c>
      <c r="M344" s="16">
        <f t="shared" si="38"/>
        <v>385</v>
      </c>
      <c r="N344" s="17">
        <f t="shared" si="39"/>
        <v>0.33852258852258849</v>
      </c>
      <c r="O344" s="17">
        <f t="shared" si="40"/>
        <v>0</v>
      </c>
      <c r="P344" s="17">
        <f t="shared" si="41"/>
        <v>0</v>
      </c>
    </row>
    <row r="345" spans="1:16" x14ac:dyDescent="0.35">
      <c r="A345" t="str">
        <f>VLOOKUP(C345,Countries!$H$1:$J$43,3)</f>
        <v>2-Northern Europe</v>
      </c>
      <c r="B345" t="s">
        <v>63</v>
      </c>
      <c r="C345" t="s">
        <v>38</v>
      </c>
      <c r="D345" s="3">
        <v>34.126984126984119</v>
      </c>
      <c r="E345" s="3">
        <v>42.857142857142861</v>
      </c>
      <c r="F345" s="3">
        <v>51.587301587301603</v>
      </c>
      <c r="G345">
        <v>2080</v>
      </c>
      <c r="H345" s="3">
        <f t="shared" si="35"/>
        <v>8.7301587301587418</v>
      </c>
      <c r="I345" s="3">
        <f t="shared" si="36"/>
        <v>8.7301587301587418</v>
      </c>
      <c r="J345" s="8">
        <f t="shared" si="37"/>
        <v>150</v>
      </c>
      <c r="K345">
        <f>VLOOKUP(B345,Countries!$AB$1:$AC$6,2)*15</f>
        <v>75</v>
      </c>
      <c r="L345" s="16">
        <f>VLOOKUP(C345,Countries!$H$1:$K$43,4)*80</f>
        <v>160</v>
      </c>
      <c r="M345" s="16">
        <f t="shared" si="38"/>
        <v>385</v>
      </c>
      <c r="N345" s="17">
        <f t="shared" si="39"/>
        <v>0.4285714285714286</v>
      </c>
      <c r="O345" s="17">
        <f t="shared" si="40"/>
        <v>0</v>
      </c>
      <c r="P345" s="17">
        <f t="shared" si="41"/>
        <v>0</v>
      </c>
    </row>
    <row r="346" spans="1:16" x14ac:dyDescent="0.35">
      <c r="A346" t="str">
        <f>VLOOKUP(C346,Countries!$H$1:$J$43,3)</f>
        <v>2-Northern Europe</v>
      </c>
      <c r="B346" t="s">
        <v>63</v>
      </c>
      <c r="C346" t="s">
        <v>39</v>
      </c>
      <c r="D346" s="3">
        <v>6</v>
      </c>
      <c r="E346" s="3">
        <v>6</v>
      </c>
      <c r="F346" s="3">
        <v>6</v>
      </c>
      <c r="G346">
        <v>2030</v>
      </c>
      <c r="H346" s="3">
        <f t="shared" si="35"/>
        <v>0</v>
      </c>
      <c r="I346" s="3">
        <f t="shared" si="36"/>
        <v>0</v>
      </c>
      <c r="J346" s="8">
        <f t="shared" si="37"/>
        <v>150</v>
      </c>
      <c r="K346">
        <f>VLOOKUP(B346,Countries!$AB$1:$AC$6,2)*15</f>
        <v>75</v>
      </c>
      <c r="L346" s="16">
        <f>VLOOKUP(C346,Countries!$H$1:$K$43,4)*80</f>
        <v>240</v>
      </c>
      <c r="M346" s="16">
        <f t="shared" si="38"/>
        <v>465</v>
      </c>
      <c r="N346" s="17">
        <f t="shared" si="39"/>
        <v>0.06</v>
      </c>
      <c r="O346" s="17">
        <f t="shared" si="40"/>
        <v>0</v>
      </c>
      <c r="P346" s="17">
        <f t="shared" si="41"/>
        <v>0</v>
      </c>
    </row>
    <row r="347" spans="1:16" x14ac:dyDescent="0.35">
      <c r="A347" t="str">
        <f>VLOOKUP(C347,Countries!$H$1:$J$43,3)</f>
        <v>2-Northern Europe</v>
      </c>
      <c r="B347" t="s">
        <v>63</v>
      </c>
      <c r="C347" t="s">
        <v>39</v>
      </c>
      <c r="D347" s="3">
        <v>6</v>
      </c>
      <c r="E347" s="3">
        <v>7.5</v>
      </c>
      <c r="F347" s="3">
        <v>9</v>
      </c>
      <c r="G347">
        <v>2050</v>
      </c>
      <c r="H347" s="3">
        <f t="shared" si="35"/>
        <v>1.5</v>
      </c>
      <c r="I347" s="3">
        <f t="shared" si="36"/>
        <v>1.5</v>
      </c>
      <c r="J347" s="8">
        <f t="shared" si="37"/>
        <v>150</v>
      </c>
      <c r="K347">
        <f>VLOOKUP(B347,Countries!$AB$1:$AC$6,2)*15</f>
        <v>75</v>
      </c>
      <c r="L347" s="16">
        <f>VLOOKUP(C347,Countries!$H$1:$K$43,4)*80</f>
        <v>240</v>
      </c>
      <c r="M347" s="16">
        <f t="shared" si="38"/>
        <v>465</v>
      </c>
      <c r="N347" s="17">
        <f t="shared" si="39"/>
        <v>7.4999999999999997E-2</v>
      </c>
      <c r="O347" s="17">
        <f t="shared" si="40"/>
        <v>0</v>
      </c>
      <c r="P347" s="17">
        <f t="shared" si="41"/>
        <v>0</v>
      </c>
    </row>
    <row r="348" spans="1:16" x14ac:dyDescent="0.35">
      <c r="A348" t="str">
        <f>VLOOKUP(C348,Countries!$H$1:$J$43,3)</f>
        <v>2-Northern Europe</v>
      </c>
      <c r="B348" t="s">
        <v>63</v>
      </c>
      <c r="C348" t="s">
        <v>39</v>
      </c>
      <c r="D348" s="3">
        <v>3</v>
      </c>
      <c r="E348" s="3">
        <v>6</v>
      </c>
      <c r="F348" s="3">
        <v>9</v>
      </c>
      <c r="G348">
        <v>2080</v>
      </c>
      <c r="H348" s="3">
        <f t="shared" si="35"/>
        <v>3</v>
      </c>
      <c r="I348" s="3">
        <f t="shared" si="36"/>
        <v>3</v>
      </c>
      <c r="J348" s="8">
        <f t="shared" si="37"/>
        <v>150</v>
      </c>
      <c r="K348">
        <f>VLOOKUP(B348,Countries!$AB$1:$AC$6,2)*15</f>
        <v>75</v>
      </c>
      <c r="L348" s="16">
        <f>VLOOKUP(C348,Countries!$H$1:$K$43,4)*80</f>
        <v>240</v>
      </c>
      <c r="M348" s="16">
        <f t="shared" si="38"/>
        <v>465</v>
      </c>
      <c r="N348" s="17">
        <f t="shared" si="39"/>
        <v>0.06</v>
      </c>
      <c r="O348" s="17">
        <f t="shared" si="40"/>
        <v>0</v>
      </c>
      <c r="P348" s="17">
        <f t="shared" si="41"/>
        <v>0</v>
      </c>
    </row>
    <row r="349" spans="1:16" x14ac:dyDescent="0.35">
      <c r="A349" t="str">
        <f>VLOOKUP(C349,Countries!$H$1:$J$43,3)</f>
        <v>2-Northern Europe</v>
      </c>
      <c r="B349" t="s">
        <v>63</v>
      </c>
      <c r="C349" t="s">
        <v>45</v>
      </c>
      <c r="D349" s="3">
        <v>10</v>
      </c>
      <c r="E349" s="3">
        <v>11</v>
      </c>
      <c r="F349" s="3">
        <v>12</v>
      </c>
      <c r="G349">
        <v>2030</v>
      </c>
      <c r="H349" s="3">
        <f t="shared" si="35"/>
        <v>1</v>
      </c>
      <c r="I349" s="3">
        <f t="shared" si="36"/>
        <v>1</v>
      </c>
      <c r="J349" s="8">
        <f t="shared" si="37"/>
        <v>150</v>
      </c>
      <c r="K349">
        <f>VLOOKUP(B349,Countries!$AB$1:$AC$6,2)*15</f>
        <v>75</v>
      </c>
      <c r="L349" s="16">
        <f>VLOOKUP(C349,Countries!$H$1:$K$43,4)*80</f>
        <v>400</v>
      </c>
      <c r="M349" s="16">
        <f t="shared" si="38"/>
        <v>625</v>
      </c>
      <c r="N349" s="17">
        <f t="shared" si="39"/>
        <v>0.11</v>
      </c>
      <c r="O349" s="17">
        <f t="shared" si="40"/>
        <v>0</v>
      </c>
      <c r="P349" s="17">
        <f t="shared" si="41"/>
        <v>0</v>
      </c>
    </row>
    <row r="350" spans="1:16" x14ac:dyDescent="0.35">
      <c r="A350" t="str">
        <f>VLOOKUP(C350,Countries!$H$1:$J$43,3)</f>
        <v>2-Northern Europe</v>
      </c>
      <c r="B350" t="s">
        <v>63</v>
      </c>
      <c r="C350" t="s">
        <v>45</v>
      </c>
      <c r="D350" s="3">
        <v>13</v>
      </c>
      <c r="E350" s="3">
        <v>15.5</v>
      </c>
      <c r="F350" s="3">
        <v>18</v>
      </c>
      <c r="G350">
        <v>2050</v>
      </c>
      <c r="H350" s="3">
        <f t="shared" si="35"/>
        <v>2.5</v>
      </c>
      <c r="I350" s="3">
        <f t="shared" si="36"/>
        <v>2.5</v>
      </c>
      <c r="J350" s="8">
        <f t="shared" si="37"/>
        <v>150</v>
      </c>
      <c r="K350">
        <f>VLOOKUP(B350,Countries!$AB$1:$AC$6,2)*15</f>
        <v>75</v>
      </c>
      <c r="L350" s="16">
        <f>VLOOKUP(C350,Countries!$H$1:$K$43,4)*80</f>
        <v>400</v>
      </c>
      <c r="M350" s="16">
        <f t="shared" si="38"/>
        <v>625</v>
      </c>
      <c r="N350" s="17">
        <f t="shared" si="39"/>
        <v>0.155</v>
      </c>
      <c r="O350" s="17">
        <f t="shared" si="40"/>
        <v>0</v>
      </c>
      <c r="P350" s="17">
        <f t="shared" si="41"/>
        <v>0</v>
      </c>
    </row>
    <row r="351" spans="1:16" x14ac:dyDescent="0.35">
      <c r="A351" t="str">
        <f>VLOOKUP(C351,Countries!$H$1:$J$43,3)</f>
        <v>2-Northern Europe</v>
      </c>
      <c r="B351" t="s">
        <v>63</v>
      </c>
      <c r="C351" t="s">
        <v>45</v>
      </c>
      <c r="D351" s="3">
        <v>13</v>
      </c>
      <c r="E351" s="3">
        <v>20</v>
      </c>
      <c r="F351" s="3">
        <v>27</v>
      </c>
      <c r="G351">
        <v>2080</v>
      </c>
      <c r="H351" s="3">
        <f t="shared" si="35"/>
        <v>7</v>
      </c>
      <c r="I351" s="3">
        <f t="shared" si="36"/>
        <v>7</v>
      </c>
      <c r="J351" s="8">
        <f t="shared" si="37"/>
        <v>150</v>
      </c>
      <c r="K351">
        <f>VLOOKUP(B351,Countries!$AB$1:$AC$6,2)*15</f>
        <v>75</v>
      </c>
      <c r="L351" s="16">
        <f>VLOOKUP(C351,Countries!$H$1:$K$43,4)*80</f>
        <v>400</v>
      </c>
      <c r="M351" s="16">
        <f t="shared" si="38"/>
        <v>625</v>
      </c>
      <c r="N351" s="17">
        <f t="shared" si="39"/>
        <v>0.2</v>
      </c>
      <c r="O351" s="17">
        <f t="shared" si="40"/>
        <v>0</v>
      </c>
      <c r="P351" s="17">
        <f t="shared" si="41"/>
        <v>0</v>
      </c>
    </row>
    <row r="352" spans="1:16" x14ac:dyDescent="0.35">
      <c r="A352" t="str">
        <f>VLOOKUP(C352,Countries!$H$1:$J$43,3)</f>
        <v>2-Northern Europe</v>
      </c>
      <c r="B352" t="s">
        <v>63</v>
      </c>
      <c r="C352" t="s">
        <v>48</v>
      </c>
      <c r="D352" s="3">
        <v>6</v>
      </c>
      <c r="E352" s="3">
        <v>6</v>
      </c>
      <c r="F352" s="3">
        <v>6</v>
      </c>
      <c r="G352">
        <v>2030</v>
      </c>
      <c r="H352" s="3">
        <f t="shared" si="35"/>
        <v>0</v>
      </c>
      <c r="I352" s="3">
        <f t="shared" si="36"/>
        <v>0</v>
      </c>
      <c r="J352" s="8">
        <f t="shared" si="37"/>
        <v>150</v>
      </c>
      <c r="K352">
        <f>VLOOKUP(B352,Countries!$AB$1:$AC$6,2)*15</f>
        <v>75</v>
      </c>
      <c r="L352" s="16">
        <f>VLOOKUP(C352,Countries!$H$1:$K$43,4)*80</f>
        <v>480</v>
      </c>
      <c r="M352" s="16">
        <f t="shared" si="38"/>
        <v>705</v>
      </c>
      <c r="N352" s="17">
        <f t="shared" si="39"/>
        <v>0.06</v>
      </c>
      <c r="O352" s="17">
        <f t="shared" si="40"/>
        <v>0</v>
      </c>
      <c r="P352" s="17">
        <f t="shared" si="41"/>
        <v>0</v>
      </c>
    </row>
    <row r="353" spans="1:16" x14ac:dyDescent="0.35">
      <c r="A353" t="str">
        <f>VLOOKUP(C353,Countries!$H$1:$J$43,3)</f>
        <v>2-Northern Europe</v>
      </c>
      <c r="B353" t="s">
        <v>63</v>
      </c>
      <c r="C353" t="s">
        <v>48</v>
      </c>
      <c r="D353" s="3">
        <v>6</v>
      </c>
      <c r="E353" s="3">
        <v>8</v>
      </c>
      <c r="F353" s="3">
        <v>10</v>
      </c>
      <c r="G353">
        <v>2050</v>
      </c>
      <c r="H353" s="3">
        <f t="shared" si="35"/>
        <v>2</v>
      </c>
      <c r="I353" s="3">
        <f t="shared" si="36"/>
        <v>2</v>
      </c>
      <c r="J353" s="8">
        <f t="shared" si="37"/>
        <v>150</v>
      </c>
      <c r="K353">
        <f>VLOOKUP(B353,Countries!$AB$1:$AC$6,2)*15</f>
        <v>75</v>
      </c>
      <c r="L353" s="16">
        <f>VLOOKUP(C353,Countries!$H$1:$K$43,4)*80</f>
        <v>480</v>
      </c>
      <c r="M353" s="16">
        <f t="shared" si="38"/>
        <v>705</v>
      </c>
      <c r="N353" s="17">
        <f t="shared" si="39"/>
        <v>0.08</v>
      </c>
      <c r="O353" s="17">
        <f t="shared" si="40"/>
        <v>0</v>
      </c>
      <c r="P353" s="17">
        <f t="shared" si="41"/>
        <v>0</v>
      </c>
    </row>
    <row r="354" spans="1:16" x14ac:dyDescent="0.35">
      <c r="A354" t="str">
        <f>VLOOKUP(C354,Countries!$H$1:$J$43,3)</f>
        <v>2-Northern Europe</v>
      </c>
      <c r="B354" t="s">
        <v>63</v>
      </c>
      <c r="C354" t="s">
        <v>48</v>
      </c>
      <c r="D354" s="3">
        <v>3</v>
      </c>
      <c r="E354" s="3">
        <v>6.5</v>
      </c>
      <c r="F354" s="3">
        <v>10</v>
      </c>
      <c r="G354">
        <v>2080</v>
      </c>
      <c r="H354" s="3">
        <f t="shared" si="35"/>
        <v>3.5</v>
      </c>
      <c r="I354" s="3">
        <f t="shared" si="36"/>
        <v>3.5</v>
      </c>
      <c r="J354" s="8">
        <f t="shared" si="37"/>
        <v>150</v>
      </c>
      <c r="K354">
        <f>VLOOKUP(B354,Countries!$AB$1:$AC$6,2)*15</f>
        <v>75</v>
      </c>
      <c r="L354" s="16">
        <f>VLOOKUP(C354,Countries!$H$1:$K$43,4)*80</f>
        <v>480</v>
      </c>
      <c r="M354" s="16">
        <f t="shared" si="38"/>
        <v>705</v>
      </c>
      <c r="N354" s="17">
        <f t="shared" si="39"/>
        <v>6.5000000000000002E-2</v>
      </c>
      <c r="O354" s="17">
        <f t="shared" si="40"/>
        <v>0</v>
      </c>
      <c r="P354" s="17">
        <f t="shared" si="41"/>
        <v>0</v>
      </c>
    </row>
    <row r="355" spans="1:16" x14ac:dyDescent="0.35">
      <c r="A355" t="str">
        <f>VLOOKUP(C355,Countries!$H$1:$J$43,3)</f>
        <v>2-Northern Europe</v>
      </c>
      <c r="B355" t="s">
        <v>63</v>
      </c>
      <c r="C355" t="s">
        <v>55</v>
      </c>
      <c r="D355" s="3">
        <v>6</v>
      </c>
      <c r="E355" s="3">
        <v>6</v>
      </c>
      <c r="F355" s="3">
        <v>6</v>
      </c>
      <c r="G355">
        <v>2030</v>
      </c>
      <c r="H355" s="3">
        <f t="shared" si="35"/>
        <v>0</v>
      </c>
      <c r="I355" s="3">
        <f t="shared" si="36"/>
        <v>0</v>
      </c>
      <c r="J355" s="8">
        <f t="shared" si="37"/>
        <v>150</v>
      </c>
      <c r="K355">
        <f>VLOOKUP(B355,Countries!$AB$1:$AC$6,2)*15</f>
        <v>75</v>
      </c>
      <c r="L355" s="16">
        <f>VLOOKUP(C355,Countries!$H$1:$K$43,4)*80</f>
        <v>800</v>
      </c>
      <c r="M355" s="16">
        <f t="shared" si="38"/>
        <v>1025</v>
      </c>
      <c r="N355" s="17">
        <f t="shared" si="39"/>
        <v>0.06</v>
      </c>
      <c r="O355" s="17">
        <f t="shared" si="40"/>
        <v>0</v>
      </c>
      <c r="P355" s="17">
        <f t="shared" si="41"/>
        <v>0</v>
      </c>
    </row>
    <row r="356" spans="1:16" x14ac:dyDescent="0.35">
      <c r="A356" t="str">
        <f>VLOOKUP(C356,Countries!$H$1:$J$43,3)</f>
        <v>2-Northern Europe</v>
      </c>
      <c r="B356" t="s">
        <v>63</v>
      </c>
      <c r="C356" t="s">
        <v>55</v>
      </c>
      <c r="D356" s="3">
        <v>6</v>
      </c>
      <c r="E356" s="3">
        <v>7.5</v>
      </c>
      <c r="F356" s="3">
        <v>9</v>
      </c>
      <c r="G356">
        <v>2050</v>
      </c>
      <c r="H356" s="3">
        <f t="shared" si="35"/>
        <v>1.5</v>
      </c>
      <c r="I356" s="3">
        <f t="shared" si="36"/>
        <v>1.5</v>
      </c>
      <c r="J356" s="8">
        <f t="shared" si="37"/>
        <v>150</v>
      </c>
      <c r="K356">
        <f>VLOOKUP(B356,Countries!$AB$1:$AC$6,2)*15</f>
        <v>75</v>
      </c>
      <c r="L356" s="16">
        <f>VLOOKUP(C356,Countries!$H$1:$K$43,4)*80</f>
        <v>800</v>
      </c>
      <c r="M356" s="16">
        <f t="shared" si="38"/>
        <v>1025</v>
      </c>
      <c r="N356" s="17">
        <f t="shared" si="39"/>
        <v>7.4999999999999997E-2</v>
      </c>
      <c r="O356" s="17">
        <f t="shared" si="40"/>
        <v>0</v>
      </c>
      <c r="P356" s="17">
        <f t="shared" si="41"/>
        <v>0</v>
      </c>
    </row>
    <row r="357" spans="1:16" x14ac:dyDescent="0.35">
      <c r="A357" t="str">
        <f>VLOOKUP(C357,Countries!$H$1:$J$43,3)</f>
        <v>2-Northern Europe</v>
      </c>
      <c r="B357" t="s">
        <v>63</v>
      </c>
      <c r="C357" t="s">
        <v>55</v>
      </c>
      <c r="D357" s="3">
        <v>6</v>
      </c>
      <c r="E357" s="3">
        <v>12.5</v>
      </c>
      <c r="F357" s="3">
        <v>19</v>
      </c>
      <c r="G357">
        <v>2080</v>
      </c>
      <c r="H357" s="3">
        <f t="shared" si="35"/>
        <v>6.5</v>
      </c>
      <c r="I357" s="3">
        <f t="shared" si="36"/>
        <v>6.5</v>
      </c>
      <c r="J357" s="8">
        <f t="shared" si="37"/>
        <v>150</v>
      </c>
      <c r="K357">
        <f>VLOOKUP(B357,Countries!$AB$1:$AC$6,2)*15</f>
        <v>75</v>
      </c>
      <c r="L357" s="16">
        <f>VLOOKUP(C357,Countries!$H$1:$K$43,4)*80</f>
        <v>800</v>
      </c>
      <c r="M357" s="16">
        <f t="shared" si="38"/>
        <v>1025</v>
      </c>
      <c r="N357" s="17">
        <f t="shared" si="39"/>
        <v>0.125</v>
      </c>
      <c r="O357" s="17">
        <f t="shared" si="40"/>
        <v>0</v>
      </c>
      <c r="P357" s="17">
        <f t="shared" si="41"/>
        <v>0</v>
      </c>
    </row>
    <row r="358" spans="1:16" x14ac:dyDescent="0.35">
      <c r="A358" t="str">
        <f>VLOOKUP(C358,Countries!$H$1:$J$43,3)</f>
        <v>2-Northern Europe</v>
      </c>
      <c r="B358" t="s">
        <v>63</v>
      </c>
      <c r="C358" t="s">
        <v>22</v>
      </c>
      <c r="D358" s="3">
        <v>8.08</v>
      </c>
      <c r="E358" s="3">
        <v>9.59</v>
      </c>
      <c r="F358" s="3">
        <v>11.11</v>
      </c>
      <c r="G358">
        <v>2020</v>
      </c>
      <c r="H358" s="3">
        <f t="shared" si="35"/>
        <v>1.5099999999999998</v>
      </c>
      <c r="I358" s="3">
        <f t="shared" si="36"/>
        <v>1.5199999999999996</v>
      </c>
      <c r="J358" s="8">
        <f t="shared" si="37"/>
        <v>150</v>
      </c>
      <c r="K358">
        <f>VLOOKUP(B358,Countries!$AB$1:$AC$6,2)*15</f>
        <v>75</v>
      </c>
      <c r="L358" s="16">
        <f>VLOOKUP(C358,Countries!$H$1:$K$43,4)*80</f>
        <v>880</v>
      </c>
      <c r="M358" s="16">
        <f t="shared" si="38"/>
        <v>1105</v>
      </c>
      <c r="N358" s="17">
        <f t="shared" si="39"/>
        <v>9.5899999999999999E-2</v>
      </c>
      <c r="O358" s="17">
        <f t="shared" si="40"/>
        <v>0</v>
      </c>
      <c r="P358" s="17">
        <f t="shared" si="41"/>
        <v>0</v>
      </c>
    </row>
    <row r="359" spans="1:16" x14ac:dyDescent="0.35">
      <c r="A359" t="str">
        <f>VLOOKUP(C359,Countries!$H$1:$J$43,3)</f>
        <v>2-Northern Europe</v>
      </c>
      <c r="B359" t="s">
        <v>63</v>
      </c>
      <c r="C359" t="s">
        <v>22</v>
      </c>
      <c r="D359" s="3">
        <v>13.13</v>
      </c>
      <c r="E359" s="3">
        <v>17.510000000000002</v>
      </c>
      <c r="F359" s="3">
        <v>24.21</v>
      </c>
      <c r="G359">
        <v>2050</v>
      </c>
      <c r="H359" s="3">
        <f t="shared" si="35"/>
        <v>4.3800000000000008</v>
      </c>
      <c r="I359" s="3">
        <f t="shared" si="36"/>
        <v>6.6999999999999993</v>
      </c>
      <c r="J359" s="8">
        <f t="shared" si="37"/>
        <v>150</v>
      </c>
      <c r="K359">
        <f>VLOOKUP(B359,Countries!$AB$1:$AC$6,2)*15</f>
        <v>75</v>
      </c>
      <c r="L359" s="16">
        <f>VLOOKUP(C359,Countries!$H$1:$K$43,4)*80</f>
        <v>880</v>
      </c>
      <c r="M359" s="16">
        <f t="shared" si="38"/>
        <v>1105</v>
      </c>
      <c r="N359" s="17">
        <f t="shared" si="39"/>
        <v>0.17510000000000001</v>
      </c>
      <c r="O359" s="17">
        <f t="shared" si="40"/>
        <v>0</v>
      </c>
      <c r="P359" s="17">
        <f t="shared" si="41"/>
        <v>0</v>
      </c>
    </row>
    <row r="360" spans="1:16" x14ac:dyDescent="0.35">
      <c r="A360" t="str">
        <f>VLOOKUP(C360,Countries!$H$1:$J$43,3)</f>
        <v>2-Northern Europe</v>
      </c>
      <c r="B360" t="s">
        <v>63</v>
      </c>
      <c r="C360" t="s">
        <v>22</v>
      </c>
      <c r="D360" s="3">
        <v>15.09</v>
      </c>
      <c r="E360" s="3">
        <v>23.07</v>
      </c>
      <c r="F360" s="3">
        <v>33.68</v>
      </c>
      <c r="G360">
        <v>2080</v>
      </c>
      <c r="H360" s="3">
        <f t="shared" si="35"/>
        <v>7.98</v>
      </c>
      <c r="I360" s="3">
        <f t="shared" si="36"/>
        <v>10.61</v>
      </c>
      <c r="J360" s="8">
        <f t="shared" si="37"/>
        <v>150</v>
      </c>
      <c r="K360">
        <f>VLOOKUP(B360,Countries!$AB$1:$AC$6,2)*15</f>
        <v>75</v>
      </c>
      <c r="L360" s="16">
        <f>VLOOKUP(C360,Countries!$H$1:$K$43,4)*80</f>
        <v>880</v>
      </c>
      <c r="M360" s="16">
        <f t="shared" si="38"/>
        <v>1105</v>
      </c>
      <c r="N360" s="17">
        <f t="shared" si="39"/>
        <v>0.23070000000000002</v>
      </c>
      <c r="O360" s="17">
        <f t="shared" si="40"/>
        <v>0</v>
      </c>
      <c r="P360" s="17">
        <f t="shared" si="41"/>
        <v>0.1061</v>
      </c>
    </row>
    <row r="361" spans="1:16" x14ac:dyDescent="0.35">
      <c r="A361" t="str">
        <f>VLOOKUP(C361,Countries!$H$1:$J$43,3)</f>
        <v>2-Northern Europe</v>
      </c>
      <c r="B361" t="s">
        <v>63</v>
      </c>
      <c r="C361" t="s">
        <v>22</v>
      </c>
      <c r="D361" s="3">
        <v>15</v>
      </c>
      <c r="E361" s="3">
        <v>15</v>
      </c>
      <c r="F361" s="3">
        <v>15</v>
      </c>
      <c r="G361">
        <v>2030</v>
      </c>
      <c r="H361" s="3">
        <f t="shared" si="35"/>
        <v>0</v>
      </c>
      <c r="I361" s="3">
        <f t="shared" si="36"/>
        <v>0</v>
      </c>
      <c r="J361" s="8">
        <f t="shared" si="37"/>
        <v>150</v>
      </c>
      <c r="K361">
        <f>VLOOKUP(B361,Countries!$AB$1:$AC$6,2)*15</f>
        <v>75</v>
      </c>
      <c r="L361" s="16">
        <f>VLOOKUP(C361,Countries!$H$1:$K$43,4)*80</f>
        <v>880</v>
      </c>
      <c r="M361" s="16">
        <f t="shared" si="38"/>
        <v>1105</v>
      </c>
      <c r="N361" s="17">
        <f t="shared" si="39"/>
        <v>0.15</v>
      </c>
      <c r="O361" s="17">
        <f t="shared" si="40"/>
        <v>0</v>
      </c>
      <c r="P361" s="17">
        <f t="shared" si="41"/>
        <v>0</v>
      </c>
    </row>
    <row r="362" spans="1:16" x14ac:dyDescent="0.35">
      <c r="A362" t="str">
        <f>VLOOKUP(C362,Countries!$H$1:$J$43,3)</f>
        <v>2-Northern Europe</v>
      </c>
      <c r="B362" t="s">
        <v>63</v>
      </c>
      <c r="C362" t="s">
        <v>22</v>
      </c>
      <c r="D362" s="3">
        <v>23</v>
      </c>
      <c r="E362" s="3">
        <v>26</v>
      </c>
      <c r="F362" s="3">
        <v>29</v>
      </c>
      <c r="G362">
        <v>2050</v>
      </c>
      <c r="H362" s="3">
        <f t="shared" si="35"/>
        <v>3</v>
      </c>
      <c r="I362" s="3">
        <f t="shared" si="36"/>
        <v>3</v>
      </c>
      <c r="J362" s="8">
        <f t="shared" si="37"/>
        <v>150</v>
      </c>
      <c r="K362">
        <f>VLOOKUP(B362,Countries!$AB$1:$AC$6,2)*15</f>
        <v>75</v>
      </c>
      <c r="L362" s="16">
        <f>VLOOKUP(C362,Countries!$H$1:$K$43,4)*80</f>
        <v>880</v>
      </c>
      <c r="M362" s="16">
        <f t="shared" si="38"/>
        <v>1105</v>
      </c>
      <c r="N362" s="17">
        <f t="shared" si="39"/>
        <v>0.26</v>
      </c>
      <c r="O362" s="17">
        <f t="shared" si="40"/>
        <v>0</v>
      </c>
      <c r="P362" s="17">
        <f t="shared" si="41"/>
        <v>0</v>
      </c>
    </row>
    <row r="363" spans="1:16" x14ac:dyDescent="0.35">
      <c r="A363" t="str">
        <f>VLOOKUP(C363,Countries!$H$1:$J$43,3)</f>
        <v>2-Northern Europe</v>
      </c>
      <c r="B363" t="s">
        <v>63</v>
      </c>
      <c r="C363" t="s">
        <v>22</v>
      </c>
      <c r="D363" s="3">
        <v>28</v>
      </c>
      <c r="E363" s="3">
        <v>39.5</v>
      </c>
      <c r="F363" s="3">
        <v>51</v>
      </c>
      <c r="G363">
        <v>2080</v>
      </c>
      <c r="H363" s="3">
        <f t="shared" si="35"/>
        <v>11.5</v>
      </c>
      <c r="I363" s="3">
        <f t="shared" si="36"/>
        <v>11.5</v>
      </c>
      <c r="J363" s="8">
        <f t="shared" si="37"/>
        <v>150</v>
      </c>
      <c r="K363">
        <f>VLOOKUP(B363,Countries!$AB$1:$AC$6,2)*15</f>
        <v>75</v>
      </c>
      <c r="L363" s="16">
        <f>VLOOKUP(C363,Countries!$H$1:$K$43,4)*80</f>
        <v>880</v>
      </c>
      <c r="M363" s="16">
        <f t="shared" si="38"/>
        <v>1105</v>
      </c>
      <c r="N363" s="17">
        <f t="shared" si="39"/>
        <v>0.39500000000000002</v>
      </c>
      <c r="O363" s="17">
        <f t="shared" si="40"/>
        <v>0.115</v>
      </c>
      <c r="P363" s="17">
        <f t="shared" si="41"/>
        <v>0.115</v>
      </c>
    </row>
    <row r="364" spans="1:16" x14ac:dyDescent="0.35">
      <c r="A364" t="str">
        <f>VLOOKUP(C364,Countries!$H$1:$J$43,3)</f>
        <v>3-Central Europe</v>
      </c>
      <c r="B364" t="s">
        <v>63</v>
      </c>
      <c r="C364" t="s">
        <v>11</v>
      </c>
      <c r="D364" s="3">
        <v>13</v>
      </c>
      <c r="E364" s="3">
        <v>13.5</v>
      </c>
      <c r="F364" s="3">
        <v>14</v>
      </c>
      <c r="G364">
        <v>2030</v>
      </c>
      <c r="H364" s="3">
        <f t="shared" si="35"/>
        <v>0.5</v>
      </c>
      <c r="I364" s="3">
        <f t="shared" si="36"/>
        <v>0.5</v>
      </c>
      <c r="J364" s="8">
        <f t="shared" si="37"/>
        <v>250</v>
      </c>
      <c r="K364">
        <f>VLOOKUP(B364,Countries!$AB$1:$AC$6,2)*15</f>
        <v>75</v>
      </c>
      <c r="L364" s="16">
        <f>VLOOKUP(C364,Countries!$H$1:$K$43,4)*80</f>
        <v>960</v>
      </c>
      <c r="M364" s="16">
        <f t="shared" si="38"/>
        <v>1285</v>
      </c>
      <c r="N364" s="17">
        <f t="shared" si="39"/>
        <v>0.13500000000000001</v>
      </c>
      <c r="O364" s="17">
        <f t="shared" si="40"/>
        <v>0</v>
      </c>
      <c r="P364" s="17">
        <f t="shared" si="41"/>
        <v>0</v>
      </c>
    </row>
    <row r="365" spans="1:16" x14ac:dyDescent="0.35">
      <c r="A365" t="str">
        <f>VLOOKUP(C365,Countries!$H$1:$J$43,3)</f>
        <v>3-Central Europe</v>
      </c>
      <c r="B365" t="s">
        <v>63</v>
      </c>
      <c r="C365" t="s">
        <v>11</v>
      </c>
      <c r="D365" s="3">
        <v>19</v>
      </c>
      <c r="E365" s="3">
        <v>21</v>
      </c>
      <c r="F365" s="3">
        <v>23</v>
      </c>
      <c r="G365">
        <v>2050</v>
      </c>
      <c r="H365" s="3">
        <f t="shared" si="35"/>
        <v>2</v>
      </c>
      <c r="I365" s="3">
        <f t="shared" si="36"/>
        <v>2</v>
      </c>
      <c r="J365" s="8">
        <f t="shared" si="37"/>
        <v>250</v>
      </c>
      <c r="K365">
        <f>VLOOKUP(B365,Countries!$AB$1:$AC$6,2)*15</f>
        <v>75</v>
      </c>
      <c r="L365" s="16">
        <f>VLOOKUP(C365,Countries!$H$1:$K$43,4)*80</f>
        <v>960</v>
      </c>
      <c r="M365" s="16">
        <f t="shared" si="38"/>
        <v>1285</v>
      </c>
      <c r="N365" s="17">
        <f t="shared" si="39"/>
        <v>0.21</v>
      </c>
      <c r="O365" s="17">
        <f t="shared" si="40"/>
        <v>0</v>
      </c>
      <c r="P365" s="17">
        <f t="shared" si="41"/>
        <v>0</v>
      </c>
    </row>
    <row r="366" spans="1:16" x14ac:dyDescent="0.35">
      <c r="A366" t="str">
        <f>VLOOKUP(C366,Countries!$H$1:$J$43,3)</f>
        <v>3-Central Europe</v>
      </c>
      <c r="B366" t="s">
        <v>63</v>
      </c>
      <c r="C366" t="s">
        <v>11</v>
      </c>
      <c r="D366" s="3">
        <v>19</v>
      </c>
      <c r="E366" s="3">
        <v>25.5</v>
      </c>
      <c r="F366" s="3">
        <v>32</v>
      </c>
      <c r="G366">
        <v>2080</v>
      </c>
      <c r="H366" s="3">
        <f t="shared" si="35"/>
        <v>6.5</v>
      </c>
      <c r="I366" s="3">
        <f t="shared" si="36"/>
        <v>6.5</v>
      </c>
      <c r="J366" s="8">
        <f t="shared" si="37"/>
        <v>250</v>
      </c>
      <c r="K366">
        <f>VLOOKUP(B366,Countries!$AB$1:$AC$6,2)*15</f>
        <v>75</v>
      </c>
      <c r="L366" s="16">
        <f>VLOOKUP(C366,Countries!$H$1:$K$43,4)*80</f>
        <v>960</v>
      </c>
      <c r="M366" s="16">
        <f t="shared" si="38"/>
        <v>1285</v>
      </c>
      <c r="N366" s="17">
        <f t="shared" si="39"/>
        <v>0.255</v>
      </c>
      <c r="O366" s="17">
        <f t="shared" si="40"/>
        <v>0</v>
      </c>
      <c r="P366" s="17">
        <f t="shared" si="41"/>
        <v>0</v>
      </c>
    </row>
    <row r="367" spans="1:16" x14ac:dyDescent="0.35">
      <c r="A367" t="str">
        <f>VLOOKUP(C367,Countries!$H$1:$J$43,3)</f>
        <v>3-Central Europe</v>
      </c>
      <c r="B367" t="s">
        <v>63</v>
      </c>
      <c r="C367" t="s">
        <v>34</v>
      </c>
      <c r="D367" s="3">
        <v>14</v>
      </c>
      <c r="E367" s="3">
        <v>15</v>
      </c>
      <c r="F367" s="3">
        <v>16</v>
      </c>
      <c r="G367">
        <v>2030</v>
      </c>
      <c r="H367" s="3">
        <f t="shared" si="35"/>
        <v>1</v>
      </c>
      <c r="I367" s="3">
        <f t="shared" si="36"/>
        <v>1</v>
      </c>
      <c r="J367" s="8">
        <f t="shared" si="37"/>
        <v>250</v>
      </c>
      <c r="K367">
        <f>VLOOKUP(B367,Countries!$AB$1:$AC$6,2)*15</f>
        <v>75</v>
      </c>
      <c r="L367" s="16">
        <f>VLOOKUP(C367,Countries!$H$1:$K$43,4)*80</f>
        <v>1120</v>
      </c>
      <c r="M367" s="16">
        <f t="shared" si="38"/>
        <v>1445</v>
      </c>
      <c r="N367" s="17">
        <f t="shared" si="39"/>
        <v>0.15</v>
      </c>
      <c r="O367" s="17">
        <f t="shared" si="40"/>
        <v>0</v>
      </c>
      <c r="P367" s="17">
        <f t="shared" si="41"/>
        <v>0</v>
      </c>
    </row>
    <row r="368" spans="1:16" x14ac:dyDescent="0.35">
      <c r="A368" t="str">
        <f>VLOOKUP(C368,Countries!$H$1:$J$43,3)</f>
        <v>3-Central Europe</v>
      </c>
      <c r="B368" t="s">
        <v>63</v>
      </c>
      <c r="C368" t="s">
        <v>34</v>
      </c>
      <c r="D368" s="3">
        <v>21</v>
      </c>
      <c r="E368" s="3">
        <v>22.5</v>
      </c>
      <c r="F368" s="3">
        <v>24</v>
      </c>
      <c r="G368">
        <v>2050</v>
      </c>
      <c r="H368" s="3">
        <f t="shared" si="35"/>
        <v>1.5</v>
      </c>
      <c r="I368" s="3">
        <f t="shared" si="36"/>
        <v>1.5</v>
      </c>
      <c r="J368" s="8">
        <f t="shared" si="37"/>
        <v>250</v>
      </c>
      <c r="K368">
        <f>VLOOKUP(B368,Countries!$AB$1:$AC$6,2)*15</f>
        <v>75</v>
      </c>
      <c r="L368" s="16">
        <f>VLOOKUP(C368,Countries!$H$1:$K$43,4)*80</f>
        <v>1120</v>
      </c>
      <c r="M368" s="16">
        <f t="shared" si="38"/>
        <v>1445</v>
      </c>
      <c r="N368" s="17">
        <f t="shared" si="39"/>
        <v>0.22500000000000001</v>
      </c>
      <c r="O368" s="17">
        <f t="shared" si="40"/>
        <v>0</v>
      </c>
      <c r="P368" s="17">
        <f t="shared" si="41"/>
        <v>0</v>
      </c>
    </row>
    <row r="369" spans="1:16" x14ac:dyDescent="0.35">
      <c r="A369" t="str">
        <f>VLOOKUP(C369,Countries!$H$1:$J$43,3)</f>
        <v>3-Central Europe</v>
      </c>
      <c r="B369" t="s">
        <v>63</v>
      </c>
      <c r="C369" t="s">
        <v>34</v>
      </c>
      <c r="D369" s="3">
        <v>21</v>
      </c>
      <c r="E369" s="3">
        <v>30</v>
      </c>
      <c r="F369" s="3">
        <v>39</v>
      </c>
      <c r="G369">
        <v>2080</v>
      </c>
      <c r="H369" s="3">
        <f t="shared" si="35"/>
        <v>9</v>
      </c>
      <c r="I369" s="3">
        <f t="shared" si="36"/>
        <v>9</v>
      </c>
      <c r="J369" s="8">
        <f t="shared" si="37"/>
        <v>250</v>
      </c>
      <c r="K369">
        <f>VLOOKUP(B369,Countries!$AB$1:$AC$6,2)*15</f>
        <v>75</v>
      </c>
      <c r="L369" s="16">
        <f>VLOOKUP(C369,Countries!$H$1:$K$43,4)*80</f>
        <v>1120</v>
      </c>
      <c r="M369" s="16">
        <f t="shared" si="38"/>
        <v>1445</v>
      </c>
      <c r="N369" s="17">
        <f t="shared" si="39"/>
        <v>0.3</v>
      </c>
      <c r="O369" s="17">
        <f t="shared" si="40"/>
        <v>0</v>
      </c>
      <c r="P369" s="17">
        <f t="shared" si="41"/>
        <v>0</v>
      </c>
    </row>
    <row r="370" spans="1:16" x14ac:dyDescent="0.35">
      <c r="A370" t="str">
        <f>VLOOKUP(C370,Countries!$H$1:$J$43,3)</f>
        <v>3-Central Europe</v>
      </c>
      <c r="B370" t="s">
        <v>63</v>
      </c>
      <c r="C370" t="s">
        <v>70</v>
      </c>
      <c r="D370" s="3">
        <v>8</v>
      </c>
      <c r="E370" s="3">
        <v>8</v>
      </c>
      <c r="F370" s="3">
        <v>8</v>
      </c>
      <c r="G370">
        <v>2030</v>
      </c>
      <c r="H370" s="3">
        <f t="shared" si="35"/>
        <v>0</v>
      </c>
      <c r="I370" s="3">
        <f t="shared" si="36"/>
        <v>0</v>
      </c>
      <c r="J370" s="8">
        <f t="shared" si="37"/>
        <v>250</v>
      </c>
      <c r="K370">
        <f>VLOOKUP(B370,Countries!$AB$1:$AC$6,2)*15</f>
        <v>75</v>
      </c>
      <c r="L370" s="16">
        <f>VLOOKUP(C370,Countries!$H$1:$K$43,4)*80</f>
        <v>1040</v>
      </c>
      <c r="M370" s="16">
        <f t="shared" si="38"/>
        <v>1365</v>
      </c>
      <c r="N370" s="17">
        <f t="shared" si="39"/>
        <v>0.08</v>
      </c>
      <c r="O370" s="17">
        <f t="shared" si="40"/>
        <v>0</v>
      </c>
      <c r="P370" s="17">
        <f t="shared" si="41"/>
        <v>0</v>
      </c>
    </row>
    <row r="371" spans="1:16" x14ac:dyDescent="0.35">
      <c r="A371" t="str">
        <f>VLOOKUP(C371,Countries!$H$1:$J$43,3)</f>
        <v>3-Central Europe</v>
      </c>
      <c r="B371" t="s">
        <v>63</v>
      </c>
      <c r="C371" t="s">
        <v>70</v>
      </c>
      <c r="D371" s="3">
        <v>13</v>
      </c>
      <c r="E371" s="3">
        <v>15</v>
      </c>
      <c r="F371" s="3">
        <v>17</v>
      </c>
      <c r="G371">
        <v>2050</v>
      </c>
      <c r="H371" s="3">
        <f t="shared" si="35"/>
        <v>2</v>
      </c>
      <c r="I371" s="3">
        <f t="shared" si="36"/>
        <v>2</v>
      </c>
      <c r="J371" s="8">
        <f t="shared" si="37"/>
        <v>250</v>
      </c>
      <c r="K371">
        <f>VLOOKUP(B371,Countries!$AB$1:$AC$6,2)*15</f>
        <v>75</v>
      </c>
      <c r="L371" s="16">
        <f>VLOOKUP(C371,Countries!$H$1:$K$43,4)*80</f>
        <v>1040</v>
      </c>
      <c r="M371" s="16">
        <f t="shared" si="38"/>
        <v>1365</v>
      </c>
      <c r="N371" s="17">
        <f t="shared" si="39"/>
        <v>0.15</v>
      </c>
      <c r="O371" s="17">
        <f t="shared" si="40"/>
        <v>0</v>
      </c>
      <c r="P371" s="17">
        <f t="shared" si="41"/>
        <v>0</v>
      </c>
    </row>
    <row r="372" spans="1:16" x14ac:dyDescent="0.35">
      <c r="A372" t="str">
        <f>VLOOKUP(C372,Countries!$H$1:$J$43,3)</f>
        <v>3-Central Europe</v>
      </c>
      <c r="B372" t="s">
        <v>63</v>
      </c>
      <c r="C372" t="s">
        <v>70</v>
      </c>
      <c r="D372" s="3">
        <v>17</v>
      </c>
      <c r="E372" s="3">
        <v>25</v>
      </c>
      <c r="F372" s="3">
        <v>33</v>
      </c>
      <c r="G372">
        <v>2080</v>
      </c>
      <c r="H372" s="3">
        <f t="shared" si="35"/>
        <v>8</v>
      </c>
      <c r="I372" s="3">
        <f t="shared" si="36"/>
        <v>8</v>
      </c>
      <c r="J372" s="8">
        <f t="shared" si="37"/>
        <v>250</v>
      </c>
      <c r="K372">
        <f>VLOOKUP(B372,Countries!$AB$1:$AC$6,2)*15</f>
        <v>75</v>
      </c>
      <c r="L372" s="16">
        <f>VLOOKUP(C372,Countries!$H$1:$K$43,4)*80</f>
        <v>1040</v>
      </c>
      <c r="M372" s="16">
        <f t="shared" si="38"/>
        <v>1365</v>
      </c>
      <c r="N372" s="17">
        <f t="shared" si="39"/>
        <v>0.25</v>
      </c>
      <c r="O372" s="17">
        <f t="shared" si="40"/>
        <v>0</v>
      </c>
      <c r="P372" s="17">
        <f t="shared" si="41"/>
        <v>0</v>
      </c>
    </row>
    <row r="373" spans="1:16" x14ac:dyDescent="0.35">
      <c r="A373" t="str">
        <f>VLOOKUP(C373,Countries!$H$1:$J$43,3)</f>
        <v>3-Central Europe</v>
      </c>
      <c r="B373" t="s">
        <v>63</v>
      </c>
      <c r="C373" t="s">
        <v>16</v>
      </c>
      <c r="D373" s="3">
        <v>-4</v>
      </c>
      <c r="E373" s="3">
        <v>-2</v>
      </c>
      <c r="F373" s="3">
        <v>0</v>
      </c>
      <c r="G373">
        <v>2050</v>
      </c>
      <c r="H373" s="3">
        <f t="shared" si="35"/>
        <v>2</v>
      </c>
      <c r="I373" s="3">
        <f t="shared" si="36"/>
        <v>2</v>
      </c>
      <c r="J373" s="8">
        <f t="shared" si="37"/>
        <v>250</v>
      </c>
      <c r="K373">
        <f>VLOOKUP(B373,Countries!$AB$1:$AC$6,2)*15</f>
        <v>75</v>
      </c>
      <c r="L373" s="16">
        <f>VLOOKUP(C373,Countries!$H$1:$K$43,4)*80</f>
        <v>1200</v>
      </c>
      <c r="M373" s="16">
        <f t="shared" si="38"/>
        <v>1525</v>
      </c>
      <c r="N373" s="17">
        <f t="shared" si="39"/>
        <v>-0.02</v>
      </c>
      <c r="O373" s="17">
        <f t="shared" si="40"/>
        <v>0</v>
      </c>
      <c r="P373" s="17">
        <f t="shared" si="41"/>
        <v>0</v>
      </c>
    </row>
    <row r="374" spans="1:16" x14ac:dyDescent="0.35">
      <c r="A374" t="str">
        <f>VLOOKUP(C374,Countries!$H$1:$J$43,3)</f>
        <v>3-Central Europe</v>
      </c>
      <c r="B374" t="s">
        <v>63</v>
      </c>
      <c r="C374" t="s">
        <v>16</v>
      </c>
      <c r="D374" s="3">
        <v>-26</v>
      </c>
      <c r="E374" s="3">
        <v>-22.5</v>
      </c>
      <c r="F374" s="3">
        <v>-19</v>
      </c>
      <c r="G374">
        <v>2080</v>
      </c>
      <c r="H374" s="3">
        <f t="shared" si="35"/>
        <v>3.5</v>
      </c>
      <c r="I374" s="3">
        <f t="shared" si="36"/>
        <v>3.5</v>
      </c>
      <c r="J374" s="8">
        <f t="shared" si="37"/>
        <v>250</v>
      </c>
      <c r="K374">
        <f>VLOOKUP(B374,Countries!$AB$1:$AC$6,2)*15</f>
        <v>75</v>
      </c>
      <c r="L374" s="16">
        <f>VLOOKUP(C374,Countries!$H$1:$K$43,4)*80</f>
        <v>1200</v>
      </c>
      <c r="M374" s="16">
        <f t="shared" si="38"/>
        <v>1525</v>
      </c>
      <c r="N374" s="17">
        <f t="shared" si="39"/>
        <v>-0.22500000000000001</v>
      </c>
      <c r="O374" s="17">
        <f t="shared" si="40"/>
        <v>0</v>
      </c>
      <c r="P374" s="17">
        <f t="shared" si="41"/>
        <v>0</v>
      </c>
    </row>
    <row r="375" spans="1:16" x14ac:dyDescent="0.35">
      <c r="A375" t="str">
        <f>VLOOKUP(C375,Countries!$H$1:$J$43,3)</f>
        <v>3-Central Europe</v>
      </c>
      <c r="B375" t="s">
        <v>63</v>
      </c>
      <c r="C375" t="s">
        <v>36</v>
      </c>
      <c r="D375" s="3">
        <v>18</v>
      </c>
      <c r="E375" s="3">
        <v>18</v>
      </c>
      <c r="F375" s="3">
        <v>18</v>
      </c>
      <c r="G375">
        <v>2030</v>
      </c>
      <c r="H375" s="3">
        <f t="shared" si="35"/>
        <v>0</v>
      </c>
      <c r="I375" s="3">
        <f t="shared" si="36"/>
        <v>0</v>
      </c>
      <c r="J375" s="8">
        <f t="shared" si="37"/>
        <v>250</v>
      </c>
      <c r="K375">
        <f>VLOOKUP(B375,Countries!$AB$1:$AC$6,2)*15</f>
        <v>75</v>
      </c>
      <c r="L375" s="16">
        <f>VLOOKUP(C375,Countries!$H$1:$K$43,4)*80</f>
        <v>1360</v>
      </c>
      <c r="M375" s="16">
        <f t="shared" si="38"/>
        <v>1685</v>
      </c>
      <c r="N375" s="17">
        <f t="shared" si="39"/>
        <v>0.18</v>
      </c>
      <c r="O375" s="17">
        <f t="shared" si="40"/>
        <v>0</v>
      </c>
      <c r="P375" s="17">
        <f t="shared" si="41"/>
        <v>0</v>
      </c>
    </row>
    <row r="376" spans="1:16" x14ac:dyDescent="0.35">
      <c r="A376" t="str">
        <f>VLOOKUP(C376,Countries!$H$1:$J$43,3)</f>
        <v>3-Central Europe</v>
      </c>
      <c r="B376" t="s">
        <v>63</v>
      </c>
      <c r="C376" t="s">
        <v>36</v>
      </c>
      <c r="D376" s="3">
        <v>25</v>
      </c>
      <c r="E376" s="3">
        <v>28.5</v>
      </c>
      <c r="F376" s="3">
        <v>32</v>
      </c>
      <c r="G376">
        <v>2050</v>
      </c>
      <c r="H376" s="3">
        <f t="shared" si="35"/>
        <v>3.5</v>
      </c>
      <c r="I376" s="3">
        <f t="shared" si="36"/>
        <v>3.5</v>
      </c>
      <c r="J376" s="8">
        <f t="shared" si="37"/>
        <v>250</v>
      </c>
      <c r="K376">
        <f>VLOOKUP(B376,Countries!$AB$1:$AC$6,2)*15</f>
        <v>75</v>
      </c>
      <c r="L376" s="16">
        <f>VLOOKUP(C376,Countries!$H$1:$K$43,4)*80</f>
        <v>1360</v>
      </c>
      <c r="M376" s="16">
        <f t="shared" si="38"/>
        <v>1685</v>
      </c>
      <c r="N376" s="17">
        <f t="shared" si="39"/>
        <v>0.28499999999999998</v>
      </c>
      <c r="O376" s="17">
        <f t="shared" si="40"/>
        <v>0</v>
      </c>
      <c r="P376" s="17">
        <f t="shared" si="41"/>
        <v>0</v>
      </c>
    </row>
    <row r="377" spans="1:16" x14ac:dyDescent="0.35">
      <c r="A377" t="str">
        <f>VLOOKUP(C377,Countries!$H$1:$J$43,3)</f>
        <v>3-Central Europe</v>
      </c>
      <c r="B377" t="s">
        <v>63</v>
      </c>
      <c r="C377" t="s">
        <v>36</v>
      </c>
      <c r="D377" s="3">
        <v>28</v>
      </c>
      <c r="E377" s="3">
        <v>40</v>
      </c>
      <c r="F377" s="3">
        <v>52</v>
      </c>
      <c r="G377">
        <v>2080</v>
      </c>
      <c r="H377" s="3">
        <f t="shared" si="35"/>
        <v>12</v>
      </c>
      <c r="I377" s="3">
        <f t="shared" si="36"/>
        <v>12</v>
      </c>
      <c r="J377" s="8">
        <f t="shared" si="37"/>
        <v>250</v>
      </c>
      <c r="K377">
        <f>VLOOKUP(B377,Countries!$AB$1:$AC$6,2)*15</f>
        <v>75</v>
      </c>
      <c r="L377" s="16">
        <f>VLOOKUP(C377,Countries!$H$1:$K$43,4)*80</f>
        <v>1360</v>
      </c>
      <c r="M377" s="16">
        <f t="shared" si="38"/>
        <v>1685</v>
      </c>
      <c r="N377" s="17">
        <f t="shared" si="39"/>
        <v>0.4</v>
      </c>
      <c r="O377" s="17">
        <f t="shared" si="40"/>
        <v>0.12</v>
      </c>
      <c r="P377" s="17">
        <f t="shared" si="41"/>
        <v>0.12</v>
      </c>
    </row>
    <row r="378" spans="1:16" x14ac:dyDescent="0.35">
      <c r="A378" t="str">
        <f>VLOOKUP(C378,Countries!$H$1:$J$43,3)</f>
        <v>3-Central Europe</v>
      </c>
      <c r="B378" t="s">
        <v>63</v>
      </c>
      <c r="C378" t="s">
        <v>42</v>
      </c>
      <c r="D378" s="3">
        <v>15</v>
      </c>
      <c r="E378" s="3">
        <v>15</v>
      </c>
      <c r="F378" s="3">
        <v>15</v>
      </c>
      <c r="G378">
        <v>2030</v>
      </c>
      <c r="H378" s="3">
        <f t="shared" si="35"/>
        <v>0</v>
      </c>
      <c r="I378" s="3">
        <f t="shared" si="36"/>
        <v>0</v>
      </c>
      <c r="J378" s="8">
        <f t="shared" si="37"/>
        <v>250</v>
      </c>
      <c r="K378">
        <f>VLOOKUP(B378,Countries!$AB$1:$AC$6,2)*15</f>
        <v>75</v>
      </c>
      <c r="L378" s="16">
        <f>VLOOKUP(C378,Countries!$H$1:$K$43,4)*80</f>
        <v>1440</v>
      </c>
      <c r="M378" s="16">
        <f t="shared" si="38"/>
        <v>1765</v>
      </c>
      <c r="N378" s="17">
        <f t="shared" si="39"/>
        <v>0.15</v>
      </c>
      <c r="O378" s="17">
        <f t="shared" si="40"/>
        <v>0</v>
      </c>
      <c r="P378" s="17">
        <f t="shared" si="41"/>
        <v>0</v>
      </c>
    </row>
    <row r="379" spans="1:16" x14ac:dyDescent="0.35">
      <c r="A379" t="str">
        <f>VLOOKUP(C379,Countries!$H$1:$J$43,3)</f>
        <v>3-Central Europe</v>
      </c>
      <c r="B379" t="s">
        <v>63</v>
      </c>
      <c r="C379" t="s">
        <v>42</v>
      </c>
      <c r="D379" s="3">
        <v>20</v>
      </c>
      <c r="E379" s="3">
        <v>22.5</v>
      </c>
      <c r="F379" s="3">
        <v>25</v>
      </c>
      <c r="G379">
        <v>2050</v>
      </c>
      <c r="H379" s="3">
        <f t="shared" si="35"/>
        <v>2.5</v>
      </c>
      <c r="I379" s="3">
        <f t="shared" si="36"/>
        <v>2.5</v>
      </c>
      <c r="J379" s="8">
        <f t="shared" si="37"/>
        <v>250</v>
      </c>
      <c r="K379">
        <f>VLOOKUP(B379,Countries!$AB$1:$AC$6,2)*15</f>
        <v>75</v>
      </c>
      <c r="L379" s="16">
        <f>VLOOKUP(C379,Countries!$H$1:$K$43,4)*80</f>
        <v>1440</v>
      </c>
      <c r="M379" s="16">
        <f t="shared" si="38"/>
        <v>1765</v>
      </c>
      <c r="N379" s="17">
        <f t="shared" si="39"/>
        <v>0.22500000000000001</v>
      </c>
      <c r="O379" s="17">
        <f t="shared" si="40"/>
        <v>0</v>
      </c>
      <c r="P379" s="17">
        <f t="shared" si="41"/>
        <v>0</v>
      </c>
    </row>
    <row r="380" spans="1:16" x14ac:dyDescent="0.35">
      <c r="A380" t="str">
        <f>VLOOKUP(C380,Countries!$H$1:$J$43,3)</f>
        <v>3-Central Europe</v>
      </c>
      <c r="B380" t="s">
        <v>63</v>
      </c>
      <c r="C380" t="s">
        <v>42</v>
      </c>
      <c r="D380" s="3">
        <v>22</v>
      </c>
      <c r="E380" s="3">
        <v>30.5</v>
      </c>
      <c r="F380" s="3">
        <v>39</v>
      </c>
      <c r="G380">
        <v>2080</v>
      </c>
      <c r="H380" s="3">
        <f t="shared" si="35"/>
        <v>8.5</v>
      </c>
      <c r="I380" s="3">
        <f t="shared" si="36"/>
        <v>8.5</v>
      </c>
      <c r="J380" s="8">
        <f t="shared" si="37"/>
        <v>250</v>
      </c>
      <c r="K380">
        <f>VLOOKUP(B380,Countries!$AB$1:$AC$6,2)*15</f>
        <v>75</v>
      </c>
      <c r="L380" s="16">
        <f>VLOOKUP(C380,Countries!$H$1:$K$43,4)*80</f>
        <v>1440</v>
      </c>
      <c r="M380" s="16">
        <f t="shared" si="38"/>
        <v>1765</v>
      </c>
      <c r="N380" s="17">
        <f t="shared" si="39"/>
        <v>0.30499999999999999</v>
      </c>
      <c r="O380" s="17">
        <f t="shared" si="40"/>
        <v>0</v>
      </c>
      <c r="P380" s="17">
        <f t="shared" si="41"/>
        <v>0</v>
      </c>
    </row>
    <row r="381" spans="1:16" x14ac:dyDescent="0.35">
      <c r="A381" t="str">
        <f>VLOOKUP(C381,Countries!$H$1:$J$43,3)</f>
        <v>3-Central Europe</v>
      </c>
      <c r="B381" t="s">
        <v>63</v>
      </c>
      <c r="C381" t="s">
        <v>37</v>
      </c>
      <c r="D381" s="3">
        <v>13</v>
      </c>
      <c r="E381" s="3">
        <v>13</v>
      </c>
      <c r="F381" s="3">
        <v>13</v>
      </c>
      <c r="G381">
        <v>2030</v>
      </c>
      <c r="H381" s="3">
        <f t="shared" si="35"/>
        <v>0</v>
      </c>
      <c r="I381" s="3">
        <f t="shared" si="36"/>
        <v>0</v>
      </c>
      <c r="J381" s="8">
        <f t="shared" si="37"/>
        <v>250</v>
      </c>
      <c r="K381">
        <f>VLOOKUP(B381,Countries!$AB$1:$AC$6,2)*15</f>
        <v>75</v>
      </c>
      <c r="L381" s="16">
        <f>VLOOKUP(C381,Countries!$H$1:$K$43,4)*80</f>
        <v>1520</v>
      </c>
      <c r="M381" s="16">
        <f t="shared" si="38"/>
        <v>1845</v>
      </c>
      <c r="N381" s="17">
        <f t="shared" si="39"/>
        <v>0.13</v>
      </c>
      <c r="O381" s="17">
        <f t="shared" si="40"/>
        <v>0</v>
      </c>
      <c r="P381" s="17">
        <f t="shared" si="41"/>
        <v>0</v>
      </c>
    </row>
    <row r="382" spans="1:16" x14ac:dyDescent="0.35">
      <c r="A382" t="str">
        <f>VLOOKUP(C382,Countries!$H$1:$J$43,3)</f>
        <v>3-Central Europe</v>
      </c>
      <c r="B382" t="s">
        <v>63</v>
      </c>
      <c r="C382" t="s">
        <v>37</v>
      </c>
      <c r="D382" s="3">
        <v>19</v>
      </c>
      <c r="E382" s="3">
        <v>22</v>
      </c>
      <c r="F382" s="3">
        <v>25</v>
      </c>
      <c r="G382">
        <v>2050</v>
      </c>
      <c r="H382" s="3">
        <f t="shared" si="35"/>
        <v>3</v>
      </c>
      <c r="I382" s="3">
        <f t="shared" si="36"/>
        <v>3</v>
      </c>
      <c r="J382" s="8">
        <f t="shared" si="37"/>
        <v>250</v>
      </c>
      <c r="K382">
        <f>VLOOKUP(B382,Countries!$AB$1:$AC$6,2)*15</f>
        <v>75</v>
      </c>
      <c r="L382" s="16">
        <f>VLOOKUP(C382,Countries!$H$1:$K$43,4)*80</f>
        <v>1520</v>
      </c>
      <c r="M382" s="16">
        <f t="shared" si="38"/>
        <v>1845</v>
      </c>
      <c r="N382" s="17">
        <f t="shared" si="39"/>
        <v>0.22</v>
      </c>
      <c r="O382" s="17">
        <f t="shared" si="40"/>
        <v>0</v>
      </c>
      <c r="P382" s="17">
        <f t="shared" si="41"/>
        <v>0</v>
      </c>
    </row>
    <row r="383" spans="1:16" x14ac:dyDescent="0.35">
      <c r="A383" t="str">
        <f>VLOOKUP(C383,Countries!$H$1:$J$43,3)</f>
        <v>3-Central Europe</v>
      </c>
      <c r="B383" t="s">
        <v>63</v>
      </c>
      <c r="C383" t="s">
        <v>37</v>
      </c>
      <c r="D383" s="3">
        <v>22</v>
      </c>
      <c r="E383" s="3">
        <v>31</v>
      </c>
      <c r="F383" s="3">
        <v>40</v>
      </c>
      <c r="G383">
        <v>2080</v>
      </c>
      <c r="H383" s="3">
        <f t="shared" si="35"/>
        <v>9</v>
      </c>
      <c r="I383" s="3">
        <f t="shared" si="36"/>
        <v>9</v>
      </c>
      <c r="J383" s="8">
        <f t="shared" si="37"/>
        <v>250</v>
      </c>
      <c r="K383">
        <f>VLOOKUP(B383,Countries!$AB$1:$AC$6,2)*15</f>
        <v>75</v>
      </c>
      <c r="L383" s="16">
        <f>VLOOKUP(C383,Countries!$H$1:$K$43,4)*80</f>
        <v>1520</v>
      </c>
      <c r="M383" s="16">
        <f t="shared" si="38"/>
        <v>1845</v>
      </c>
      <c r="N383" s="17">
        <f t="shared" si="39"/>
        <v>0.31</v>
      </c>
      <c r="O383" s="17">
        <f t="shared" si="40"/>
        <v>0</v>
      </c>
      <c r="P383" s="17">
        <f t="shared" si="41"/>
        <v>0</v>
      </c>
    </row>
    <row r="384" spans="1:16" x14ac:dyDescent="0.35">
      <c r="A384" t="str">
        <f>VLOOKUP(C384,Countries!$H$1:$J$43,3)</f>
        <v>3-Central Europe</v>
      </c>
      <c r="B384" t="s">
        <v>63</v>
      </c>
      <c r="C384" t="s">
        <v>44</v>
      </c>
      <c r="D384" s="3">
        <v>17</v>
      </c>
      <c r="E384" s="3">
        <v>19</v>
      </c>
      <c r="F384" s="3">
        <v>21</v>
      </c>
      <c r="G384">
        <v>2030</v>
      </c>
      <c r="H384" s="3">
        <f t="shared" si="35"/>
        <v>2</v>
      </c>
      <c r="I384" s="3">
        <f t="shared" si="36"/>
        <v>2</v>
      </c>
      <c r="J384" s="8">
        <f t="shared" si="37"/>
        <v>250</v>
      </c>
      <c r="K384">
        <f>VLOOKUP(B384,Countries!$AB$1:$AC$6,2)*15</f>
        <v>75</v>
      </c>
      <c r="L384" s="16">
        <f>VLOOKUP(C384,Countries!$H$1:$K$43,4)*80</f>
        <v>1600</v>
      </c>
      <c r="M384" s="16">
        <f t="shared" si="38"/>
        <v>1925</v>
      </c>
      <c r="N384" s="17">
        <f t="shared" si="39"/>
        <v>0.19</v>
      </c>
      <c r="O384" s="17">
        <f t="shared" si="40"/>
        <v>0</v>
      </c>
      <c r="P384" s="17">
        <f t="shared" si="41"/>
        <v>0</v>
      </c>
    </row>
    <row r="385" spans="1:16" x14ac:dyDescent="0.35">
      <c r="A385" t="str">
        <f>VLOOKUP(C385,Countries!$H$1:$J$43,3)</f>
        <v>3-Central Europe</v>
      </c>
      <c r="B385" t="s">
        <v>63</v>
      </c>
      <c r="C385" t="s">
        <v>44</v>
      </c>
      <c r="D385" s="3">
        <v>25</v>
      </c>
      <c r="E385" s="3">
        <v>28.5</v>
      </c>
      <c r="F385" s="3">
        <v>32</v>
      </c>
      <c r="G385">
        <v>2050</v>
      </c>
      <c r="H385" s="3">
        <f t="shared" si="35"/>
        <v>3.5</v>
      </c>
      <c r="I385" s="3">
        <f t="shared" si="36"/>
        <v>3.5</v>
      </c>
      <c r="J385" s="8">
        <f t="shared" si="37"/>
        <v>250</v>
      </c>
      <c r="K385">
        <f>VLOOKUP(B385,Countries!$AB$1:$AC$6,2)*15</f>
        <v>75</v>
      </c>
      <c r="L385" s="16">
        <f>VLOOKUP(C385,Countries!$H$1:$K$43,4)*80</f>
        <v>1600</v>
      </c>
      <c r="M385" s="16">
        <f t="shared" si="38"/>
        <v>1925</v>
      </c>
      <c r="N385" s="17">
        <f t="shared" si="39"/>
        <v>0.28499999999999998</v>
      </c>
      <c r="O385" s="17">
        <f t="shared" si="40"/>
        <v>0</v>
      </c>
      <c r="P385" s="17">
        <f t="shared" si="41"/>
        <v>0</v>
      </c>
    </row>
    <row r="386" spans="1:16" x14ac:dyDescent="0.35">
      <c r="A386" t="str">
        <f>VLOOKUP(C386,Countries!$H$1:$J$43,3)</f>
        <v>3-Central Europe</v>
      </c>
      <c r="B386" t="s">
        <v>63</v>
      </c>
      <c r="C386" t="s">
        <v>44</v>
      </c>
      <c r="D386" s="3">
        <v>16</v>
      </c>
      <c r="E386" s="3">
        <v>29</v>
      </c>
      <c r="F386" s="3">
        <v>42</v>
      </c>
      <c r="G386">
        <v>2080</v>
      </c>
      <c r="H386" s="3">
        <f t="shared" si="35"/>
        <v>13</v>
      </c>
      <c r="I386" s="3">
        <f t="shared" si="36"/>
        <v>13</v>
      </c>
      <c r="J386" s="8">
        <f t="shared" si="37"/>
        <v>250</v>
      </c>
      <c r="K386">
        <f>VLOOKUP(B386,Countries!$AB$1:$AC$6,2)*15</f>
        <v>75</v>
      </c>
      <c r="L386" s="16">
        <f>VLOOKUP(C386,Countries!$H$1:$K$43,4)*80</f>
        <v>1600</v>
      </c>
      <c r="M386" s="16">
        <f t="shared" si="38"/>
        <v>1925</v>
      </c>
      <c r="N386" s="17">
        <f t="shared" ref="N386:N449" si="42">E386/100</f>
        <v>0.28999999999999998</v>
      </c>
      <c r="O386" s="17">
        <f t="shared" si="40"/>
        <v>0.13</v>
      </c>
      <c r="P386" s="17">
        <f t="shared" si="41"/>
        <v>0.13</v>
      </c>
    </row>
    <row r="387" spans="1:16" x14ac:dyDescent="0.35">
      <c r="A387" t="str">
        <f>VLOOKUP(C387,Countries!$H$1:$J$43,3)</f>
        <v>3-Central Europe</v>
      </c>
      <c r="B387" t="s">
        <v>63</v>
      </c>
      <c r="C387" t="s">
        <v>72</v>
      </c>
      <c r="D387" s="3">
        <v>0</v>
      </c>
      <c r="E387" s="3">
        <v>4</v>
      </c>
      <c r="F387" s="3">
        <v>8</v>
      </c>
      <c r="G387">
        <v>2050</v>
      </c>
      <c r="H387" s="3">
        <f t="shared" ref="H387:H450" si="43">E387-D387</f>
        <v>4</v>
      </c>
      <c r="I387" s="3">
        <f t="shared" ref="I387:I450" si="44">F387-E387</f>
        <v>4</v>
      </c>
      <c r="J387" s="8">
        <f t="shared" ref="J387:J450" si="45">VALUE(CONCATENATE(MID(A387,1,1),"00"))-50</f>
        <v>250</v>
      </c>
      <c r="K387">
        <f>VLOOKUP(B387,Countries!$AB$1:$AC$6,2)*15</f>
        <v>75</v>
      </c>
      <c r="L387" s="16">
        <f>VLOOKUP(C387,Countries!$H$1:$K$43,4)*80</f>
        <v>1760</v>
      </c>
      <c r="M387" s="16">
        <f t="shared" si="38"/>
        <v>2085</v>
      </c>
      <c r="N387" s="17">
        <f t="shared" si="42"/>
        <v>0.04</v>
      </c>
      <c r="O387" s="17">
        <f t="shared" si="40"/>
        <v>0</v>
      </c>
      <c r="P387" s="17">
        <f t="shared" si="41"/>
        <v>0</v>
      </c>
    </row>
    <row r="388" spans="1:16" x14ac:dyDescent="0.35">
      <c r="A388" t="str">
        <f>VLOOKUP(C388,Countries!$H$1:$J$43,3)</f>
        <v>3-Central Europe</v>
      </c>
      <c r="B388" t="s">
        <v>63</v>
      </c>
      <c r="C388" t="s">
        <v>72</v>
      </c>
      <c r="D388" s="3">
        <v>-4</v>
      </c>
      <c r="E388" s="3">
        <v>2</v>
      </c>
      <c r="F388" s="3">
        <v>8</v>
      </c>
      <c r="G388">
        <v>2080</v>
      </c>
      <c r="H388" s="3">
        <f t="shared" si="43"/>
        <v>6</v>
      </c>
      <c r="I388" s="3">
        <f t="shared" si="44"/>
        <v>6</v>
      </c>
      <c r="J388" s="8">
        <f t="shared" si="45"/>
        <v>250</v>
      </c>
      <c r="K388">
        <f>VLOOKUP(B388,Countries!$AB$1:$AC$6,2)*15</f>
        <v>75</v>
      </c>
      <c r="L388" s="16">
        <f>VLOOKUP(C388,Countries!$H$1:$K$43,4)*80</f>
        <v>1760</v>
      </c>
      <c r="M388" s="16">
        <f t="shared" ref="M388:M451" si="46">L388+K388+J388</f>
        <v>2085</v>
      </c>
      <c r="N388" s="17">
        <f t="shared" si="42"/>
        <v>0.02</v>
      </c>
      <c r="O388" s="17">
        <f t="shared" ref="O388:O451" si="47">IF(H388&lt;10,0,H388/100)</f>
        <v>0</v>
      </c>
      <c r="P388" s="17">
        <f t="shared" ref="P388:P451" si="48">IF(I388&lt;10,0,I388/100)</f>
        <v>0</v>
      </c>
    </row>
    <row r="389" spans="1:16" x14ac:dyDescent="0.35">
      <c r="A389" t="str">
        <f>VLOOKUP(C389,Countries!$H$1:$J$43,3)</f>
        <v>3-Central Europe</v>
      </c>
      <c r="B389" t="s">
        <v>63</v>
      </c>
      <c r="C389" t="s">
        <v>50</v>
      </c>
      <c r="D389" s="3">
        <v>13</v>
      </c>
      <c r="E389" s="3">
        <v>14.5</v>
      </c>
      <c r="F389" s="3">
        <v>16</v>
      </c>
      <c r="G389">
        <v>2030</v>
      </c>
      <c r="H389" s="3">
        <f t="shared" si="43"/>
        <v>1.5</v>
      </c>
      <c r="I389" s="3">
        <f t="shared" si="44"/>
        <v>1.5</v>
      </c>
      <c r="J389" s="8">
        <f t="shared" si="45"/>
        <v>250</v>
      </c>
      <c r="K389">
        <f>VLOOKUP(B389,Countries!$AB$1:$AC$6,2)*15</f>
        <v>75</v>
      </c>
      <c r="L389" s="16">
        <f>VLOOKUP(C389,Countries!$H$1:$K$43,4)*80</f>
        <v>1840</v>
      </c>
      <c r="M389" s="16">
        <f t="shared" si="46"/>
        <v>2165</v>
      </c>
      <c r="N389" s="17">
        <f t="shared" si="42"/>
        <v>0.14499999999999999</v>
      </c>
      <c r="O389" s="17">
        <f t="shared" si="47"/>
        <v>0</v>
      </c>
      <c r="P389" s="17">
        <f t="shared" si="48"/>
        <v>0</v>
      </c>
    </row>
    <row r="390" spans="1:16" x14ac:dyDescent="0.35">
      <c r="A390" t="str">
        <f>VLOOKUP(C390,Countries!$H$1:$J$43,3)</f>
        <v>3-Central Europe</v>
      </c>
      <c r="B390" t="s">
        <v>63</v>
      </c>
      <c r="C390" t="s">
        <v>50</v>
      </c>
      <c r="D390" s="3">
        <v>22</v>
      </c>
      <c r="E390" s="3">
        <v>23</v>
      </c>
      <c r="F390" s="3">
        <v>24</v>
      </c>
      <c r="G390">
        <v>2050</v>
      </c>
      <c r="H390" s="3">
        <f t="shared" si="43"/>
        <v>1</v>
      </c>
      <c r="I390" s="3">
        <f t="shared" si="44"/>
        <v>1</v>
      </c>
      <c r="J390" s="8">
        <f t="shared" si="45"/>
        <v>250</v>
      </c>
      <c r="K390">
        <f>VLOOKUP(B390,Countries!$AB$1:$AC$6,2)*15</f>
        <v>75</v>
      </c>
      <c r="L390" s="16">
        <f>VLOOKUP(C390,Countries!$H$1:$K$43,4)*80</f>
        <v>1840</v>
      </c>
      <c r="M390" s="16">
        <f t="shared" si="46"/>
        <v>2165</v>
      </c>
      <c r="N390" s="17">
        <f t="shared" si="42"/>
        <v>0.23</v>
      </c>
      <c r="O390" s="17">
        <f t="shared" si="47"/>
        <v>0</v>
      </c>
      <c r="P390" s="17">
        <f t="shared" si="48"/>
        <v>0</v>
      </c>
    </row>
    <row r="391" spans="1:16" x14ac:dyDescent="0.35">
      <c r="A391" t="str">
        <f>VLOOKUP(C391,Countries!$H$1:$J$43,3)</f>
        <v>3-Central Europe</v>
      </c>
      <c r="B391" t="s">
        <v>63</v>
      </c>
      <c r="C391" t="s">
        <v>50</v>
      </c>
      <c r="D391" s="3">
        <v>24</v>
      </c>
      <c r="E391" s="3">
        <v>32</v>
      </c>
      <c r="F391" s="3">
        <v>40</v>
      </c>
      <c r="G391">
        <v>2080</v>
      </c>
      <c r="H391" s="3">
        <f t="shared" si="43"/>
        <v>8</v>
      </c>
      <c r="I391" s="3">
        <f t="shared" si="44"/>
        <v>8</v>
      </c>
      <c r="J391" s="8">
        <f t="shared" si="45"/>
        <v>250</v>
      </c>
      <c r="K391">
        <f>VLOOKUP(B391,Countries!$AB$1:$AC$6,2)*15</f>
        <v>75</v>
      </c>
      <c r="L391" s="16">
        <f>VLOOKUP(C391,Countries!$H$1:$K$43,4)*80</f>
        <v>1840</v>
      </c>
      <c r="M391" s="16">
        <f t="shared" si="46"/>
        <v>2165</v>
      </c>
      <c r="N391" s="17">
        <f t="shared" si="42"/>
        <v>0.32</v>
      </c>
      <c r="O391" s="17">
        <f t="shared" si="47"/>
        <v>0</v>
      </c>
      <c r="P391" s="17">
        <f t="shared" si="48"/>
        <v>0</v>
      </c>
    </row>
    <row r="392" spans="1:16" x14ac:dyDescent="0.35">
      <c r="A392" t="str">
        <f>VLOOKUP(C392,Countries!$H$1:$J$43,3)</f>
        <v>3-Central Europe</v>
      </c>
      <c r="B392" t="s">
        <v>63</v>
      </c>
      <c r="C392" t="s">
        <v>52</v>
      </c>
      <c r="D392" s="3">
        <v>13</v>
      </c>
      <c r="E392" s="3">
        <v>13</v>
      </c>
      <c r="F392" s="3">
        <v>13</v>
      </c>
      <c r="G392">
        <v>2030</v>
      </c>
      <c r="H392" s="3">
        <f t="shared" si="43"/>
        <v>0</v>
      </c>
      <c r="I392" s="3">
        <f t="shared" si="44"/>
        <v>0</v>
      </c>
      <c r="J392" s="8">
        <f t="shared" si="45"/>
        <v>250</v>
      </c>
      <c r="K392">
        <f>VLOOKUP(B392,Countries!$AB$1:$AC$6,2)*15</f>
        <v>75</v>
      </c>
      <c r="L392" s="16">
        <f>VLOOKUP(C392,Countries!$H$1:$K$43,4)*80</f>
        <v>1920</v>
      </c>
      <c r="M392" s="16">
        <f t="shared" si="46"/>
        <v>2245</v>
      </c>
      <c r="N392" s="17">
        <f t="shared" si="42"/>
        <v>0.13</v>
      </c>
      <c r="O392" s="17">
        <f t="shared" si="47"/>
        <v>0</v>
      </c>
      <c r="P392" s="17">
        <f t="shared" si="48"/>
        <v>0</v>
      </c>
    </row>
    <row r="393" spans="1:16" x14ac:dyDescent="0.35">
      <c r="A393" t="str">
        <f>VLOOKUP(C393,Countries!$H$1:$J$43,3)</f>
        <v>3-Central Europe</v>
      </c>
      <c r="B393" t="s">
        <v>63</v>
      </c>
      <c r="C393" t="s">
        <v>52</v>
      </c>
      <c r="D393" s="3">
        <v>19</v>
      </c>
      <c r="E393" s="3">
        <v>21.5</v>
      </c>
      <c r="F393" s="3">
        <v>24</v>
      </c>
      <c r="G393">
        <v>2050</v>
      </c>
      <c r="H393" s="3">
        <f t="shared" si="43"/>
        <v>2.5</v>
      </c>
      <c r="I393" s="3">
        <f t="shared" si="44"/>
        <v>2.5</v>
      </c>
      <c r="J393" s="8">
        <f t="shared" si="45"/>
        <v>250</v>
      </c>
      <c r="K393">
        <f>VLOOKUP(B393,Countries!$AB$1:$AC$6,2)*15</f>
        <v>75</v>
      </c>
      <c r="L393" s="16">
        <f>VLOOKUP(C393,Countries!$H$1:$K$43,4)*80</f>
        <v>1920</v>
      </c>
      <c r="M393" s="16">
        <f t="shared" si="46"/>
        <v>2245</v>
      </c>
      <c r="N393" s="17">
        <f t="shared" si="42"/>
        <v>0.215</v>
      </c>
      <c r="O393" s="17">
        <f t="shared" si="47"/>
        <v>0</v>
      </c>
      <c r="P393" s="17">
        <f t="shared" si="48"/>
        <v>0</v>
      </c>
    </row>
    <row r="394" spans="1:16" x14ac:dyDescent="0.35">
      <c r="A394" t="str">
        <f>VLOOKUP(C394,Countries!$H$1:$J$43,3)</f>
        <v>3-Central Europe</v>
      </c>
      <c r="B394" t="s">
        <v>63</v>
      </c>
      <c r="C394" t="s">
        <v>52</v>
      </c>
      <c r="D394" s="3">
        <v>23</v>
      </c>
      <c r="E394" s="3">
        <v>31.5</v>
      </c>
      <c r="F394" s="3">
        <v>40</v>
      </c>
      <c r="G394">
        <v>2080</v>
      </c>
      <c r="H394" s="3">
        <f t="shared" si="43"/>
        <v>8.5</v>
      </c>
      <c r="I394" s="3">
        <f t="shared" si="44"/>
        <v>8.5</v>
      </c>
      <c r="J394" s="8">
        <f t="shared" si="45"/>
        <v>250</v>
      </c>
      <c r="K394">
        <f>VLOOKUP(B394,Countries!$AB$1:$AC$6,2)*15</f>
        <v>75</v>
      </c>
      <c r="L394" s="16">
        <f>VLOOKUP(C394,Countries!$H$1:$K$43,4)*80</f>
        <v>1920</v>
      </c>
      <c r="M394" s="16">
        <f t="shared" si="46"/>
        <v>2245</v>
      </c>
      <c r="N394" s="17">
        <f t="shared" si="42"/>
        <v>0.315</v>
      </c>
      <c r="O394" s="17">
        <f t="shared" si="47"/>
        <v>0</v>
      </c>
      <c r="P394" s="17">
        <f t="shared" si="48"/>
        <v>0</v>
      </c>
    </row>
    <row r="395" spans="1:16" x14ac:dyDescent="0.35">
      <c r="A395" t="str">
        <f>VLOOKUP(C395,Countries!$H$1:$J$43,3)</f>
        <v>3-Central Europe</v>
      </c>
      <c r="B395" t="s">
        <v>63</v>
      </c>
      <c r="C395" t="s">
        <v>54</v>
      </c>
      <c r="D395" s="3">
        <v>7</v>
      </c>
      <c r="E395" s="3">
        <v>8</v>
      </c>
      <c r="F395" s="3">
        <v>9</v>
      </c>
      <c r="G395">
        <v>2030</v>
      </c>
      <c r="H395" s="3">
        <f t="shared" si="43"/>
        <v>1</v>
      </c>
      <c r="I395" s="3">
        <f t="shared" si="44"/>
        <v>1</v>
      </c>
      <c r="J395" s="8">
        <f t="shared" si="45"/>
        <v>250</v>
      </c>
      <c r="K395">
        <f>VLOOKUP(B395,Countries!$AB$1:$AC$6,2)*15</f>
        <v>75</v>
      </c>
      <c r="L395" s="16">
        <f>VLOOKUP(C395,Countries!$H$1:$K$43,4)*80</f>
        <v>2000</v>
      </c>
      <c r="M395" s="16">
        <f t="shared" si="46"/>
        <v>2325</v>
      </c>
      <c r="N395" s="17">
        <f t="shared" si="42"/>
        <v>0.08</v>
      </c>
      <c r="O395" s="17">
        <f t="shared" si="47"/>
        <v>0</v>
      </c>
      <c r="P395" s="17">
        <f t="shared" si="48"/>
        <v>0</v>
      </c>
    </row>
    <row r="396" spans="1:16" x14ac:dyDescent="0.35">
      <c r="A396" t="str">
        <f>VLOOKUP(C396,Countries!$H$1:$J$43,3)</f>
        <v>3-Central Europe</v>
      </c>
      <c r="B396" t="s">
        <v>63</v>
      </c>
      <c r="C396" t="s">
        <v>54</v>
      </c>
      <c r="D396" s="3">
        <v>12</v>
      </c>
      <c r="E396" s="3">
        <v>15.5</v>
      </c>
      <c r="F396" s="3">
        <v>19</v>
      </c>
      <c r="G396">
        <v>2050</v>
      </c>
      <c r="H396" s="3">
        <f t="shared" si="43"/>
        <v>3.5</v>
      </c>
      <c r="I396" s="3">
        <f t="shared" si="44"/>
        <v>3.5</v>
      </c>
      <c r="J396" s="8">
        <f t="shared" si="45"/>
        <v>250</v>
      </c>
      <c r="K396">
        <f>VLOOKUP(B396,Countries!$AB$1:$AC$6,2)*15</f>
        <v>75</v>
      </c>
      <c r="L396" s="16">
        <f>VLOOKUP(C396,Countries!$H$1:$K$43,4)*80</f>
        <v>2000</v>
      </c>
      <c r="M396" s="16">
        <f t="shared" si="46"/>
        <v>2325</v>
      </c>
      <c r="N396" s="17">
        <f t="shared" si="42"/>
        <v>0.155</v>
      </c>
      <c r="O396" s="17">
        <f t="shared" si="47"/>
        <v>0</v>
      </c>
      <c r="P396" s="17">
        <f t="shared" si="48"/>
        <v>0</v>
      </c>
    </row>
    <row r="397" spans="1:16" x14ac:dyDescent="0.35">
      <c r="A397" t="str">
        <f>VLOOKUP(C397,Countries!$H$1:$J$43,3)</f>
        <v>3-Central Europe</v>
      </c>
      <c r="B397" t="s">
        <v>63</v>
      </c>
      <c r="C397" t="s">
        <v>54</v>
      </c>
      <c r="D397" s="3">
        <v>12</v>
      </c>
      <c r="E397" s="3">
        <v>15.5</v>
      </c>
      <c r="F397" s="3">
        <v>19</v>
      </c>
      <c r="G397">
        <v>2080</v>
      </c>
      <c r="H397" s="3">
        <f t="shared" si="43"/>
        <v>3.5</v>
      </c>
      <c r="I397" s="3">
        <f t="shared" si="44"/>
        <v>3.5</v>
      </c>
      <c r="J397" s="8">
        <f t="shared" si="45"/>
        <v>250</v>
      </c>
      <c r="K397">
        <f>VLOOKUP(B397,Countries!$AB$1:$AC$6,2)*15</f>
        <v>75</v>
      </c>
      <c r="L397" s="16">
        <f>VLOOKUP(C397,Countries!$H$1:$K$43,4)*80</f>
        <v>2000</v>
      </c>
      <c r="M397" s="16">
        <f t="shared" si="46"/>
        <v>2325</v>
      </c>
      <c r="N397" s="17">
        <f t="shared" si="42"/>
        <v>0.155</v>
      </c>
      <c r="O397" s="17">
        <f t="shared" si="47"/>
        <v>0</v>
      </c>
      <c r="P397" s="17">
        <f t="shared" si="48"/>
        <v>0</v>
      </c>
    </row>
    <row r="398" spans="1:16" x14ac:dyDescent="0.35">
      <c r="A398" t="str">
        <f>VLOOKUP(C398,Countries!$H$1:$J$43,3)</f>
        <v>3-Central Europe</v>
      </c>
      <c r="B398" t="s">
        <v>63</v>
      </c>
      <c r="C398" t="s">
        <v>71</v>
      </c>
      <c r="D398" s="3">
        <v>3</v>
      </c>
      <c r="E398" s="3">
        <v>3</v>
      </c>
      <c r="F398" s="3">
        <v>3</v>
      </c>
      <c r="G398">
        <v>2050</v>
      </c>
      <c r="H398" s="3">
        <f t="shared" si="43"/>
        <v>0</v>
      </c>
      <c r="I398" s="3">
        <f t="shared" si="44"/>
        <v>0</v>
      </c>
      <c r="J398" s="8">
        <f t="shared" si="45"/>
        <v>250</v>
      </c>
      <c r="K398">
        <f>VLOOKUP(B398,Countries!$AB$1:$AC$6,2)*15</f>
        <v>75</v>
      </c>
      <c r="L398" s="16">
        <f>VLOOKUP(C398,Countries!$H$1:$K$43,4)*80</f>
        <v>2080</v>
      </c>
      <c r="M398" s="16">
        <f t="shared" si="46"/>
        <v>2405</v>
      </c>
      <c r="N398" s="17">
        <f t="shared" si="42"/>
        <v>0.03</v>
      </c>
      <c r="O398" s="17">
        <f t="shared" si="47"/>
        <v>0</v>
      </c>
      <c r="P398" s="17">
        <f t="shared" si="48"/>
        <v>0</v>
      </c>
    </row>
    <row r="399" spans="1:16" x14ac:dyDescent="0.35">
      <c r="A399" t="str">
        <f>VLOOKUP(C399,Countries!$H$1:$J$43,3)</f>
        <v>3-Central Europe</v>
      </c>
      <c r="B399" t="s">
        <v>63</v>
      </c>
      <c r="C399" t="s">
        <v>71</v>
      </c>
      <c r="D399" s="3">
        <v>-2</v>
      </c>
      <c r="E399" s="3">
        <v>0.5</v>
      </c>
      <c r="F399" s="3">
        <v>3</v>
      </c>
      <c r="G399">
        <v>2080</v>
      </c>
      <c r="H399" s="3">
        <f t="shared" si="43"/>
        <v>2.5</v>
      </c>
      <c r="I399" s="3">
        <f t="shared" si="44"/>
        <v>2.5</v>
      </c>
      <c r="J399" s="8">
        <f t="shared" si="45"/>
        <v>250</v>
      </c>
      <c r="K399">
        <f>VLOOKUP(B399,Countries!$AB$1:$AC$6,2)*15</f>
        <v>75</v>
      </c>
      <c r="L399" s="16">
        <f>VLOOKUP(C399,Countries!$H$1:$K$43,4)*80</f>
        <v>2080</v>
      </c>
      <c r="M399" s="16">
        <f t="shared" si="46"/>
        <v>2405</v>
      </c>
      <c r="N399" s="17">
        <f t="shared" si="42"/>
        <v>5.0000000000000001E-3</v>
      </c>
      <c r="O399" s="17">
        <f t="shared" si="47"/>
        <v>0</v>
      </c>
      <c r="P399" s="17">
        <f t="shared" si="48"/>
        <v>0</v>
      </c>
    </row>
    <row r="400" spans="1:16" x14ac:dyDescent="0.35">
      <c r="A400" t="str">
        <f>VLOOKUP(C400,Countries!$H$1:$J$43,3)</f>
        <v>3-Central Europe</v>
      </c>
      <c r="B400" t="s">
        <v>63</v>
      </c>
      <c r="C400" t="s">
        <v>57</v>
      </c>
      <c r="D400" s="3">
        <v>10</v>
      </c>
      <c r="E400" s="3">
        <v>10</v>
      </c>
      <c r="F400" s="3">
        <v>10</v>
      </c>
      <c r="G400">
        <v>2030</v>
      </c>
      <c r="H400" s="3">
        <f t="shared" si="43"/>
        <v>0</v>
      </c>
      <c r="I400" s="3">
        <f t="shared" si="44"/>
        <v>0</v>
      </c>
      <c r="J400" s="8">
        <f t="shared" si="45"/>
        <v>250</v>
      </c>
      <c r="K400">
        <f>VLOOKUP(B400,Countries!$AB$1:$AC$6,2)*15</f>
        <v>75</v>
      </c>
      <c r="L400" s="16">
        <f>VLOOKUP(C400,Countries!$H$1:$K$43,4)*80</f>
        <v>2160</v>
      </c>
      <c r="M400" s="16">
        <f t="shared" si="46"/>
        <v>2485</v>
      </c>
      <c r="N400" s="17">
        <f t="shared" si="42"/>
        <v>0.1</v>
      </c>
      <c r="O400" s="17">
        <f t="shared" si="47"/>
        <v>0</v>
      </c>
      <c r="P400" s="17">
        <f t="shared" si="48"/>
        <v>0</v>
      </c>
    </row>
    <row r="401" spans="1:16" x14ac:dyDescent="0.35">
      <c r="A401" t="str">
        <f>VLOOKUP(C401,Countries!$H$1:$J$43,3)</f>
        <v>3-Central Europe</v>
      </c>
      <c r="B401" t="s">
        <v>63</v>
      </c>
      <c r="C401" t="s">
        <v>57</v>
      </c>
      <c r="D401" s="3">
        <v>13</v>
      </c>
      <c r="E401" s="3">
        <v>15.5</v>
      </c>
      <c r="F401" s="3">
        <v>18</v>
      </c>
      <c r="G401">
        <v>2050</v>
      </c>
      <c r="H401" s="3">
        <f t="shared" si="43"/>
        <v>2.5</v>
      </c>
      <c r="I401" s="3">
        <f t="shared" si="44"/>
        <v>2.5</v>
      </c>
      <c r="J401" s="8">
        <f t="shared" si="45"/>
        <v>250</v>
      </c>
      <c r="K401">
        <f>VLOOKUP(B401,Countries!$AB$1:$AC$6,2)*15</f>
        <v>75</v>
      </c>
      <c r="L401" s="16">
        <f>VLOOKUP(C401,Countries!$H$1:$K$43,4)*80</f>
        <v>2160</v>
      </c>
      <c r="M401" s="16">
        <f t="shared" si="46"/>
        <v>2485</v>
      </c>
      <c r="N401" s="17">
        <f t="shared" si="42"/>
        <v>0.155</v>
      </c>
      <c r="O401" s="17">
        <f t="shared" si="47"/>
        <v>0</v>
      </c>
      <c r="P401" s="17">
        <f t="shared" si="48"/>
        <v>0</v>
      </c>
    </row>
    <row r="402" spans="1:16" x14ac:dyDescent="0.35">
      <c r="A402" t="str">
        <f>VLOOKUP(C402,Countries!$H$1:$J$43,3)</f>
        <v>3-Central Europe</v>
      </c>
      <c r="B402" t="s">
        <v>63</v>
      </c>
      <c r="C402" t="s">
        <v>57</v>
      </c>
      <c r="D402" s="3">
        <v>13</v>
      </c>
      <c r="E402" s="3">
        <v>19</v>
      </c>
      <c r="F402" s="3">
        <v>25</v>
      </c>
      <c r="G402">
        <v>2080</v>
      </c>
      <c r="H402" s="3">
        <f t="shared" si="43"/>
        <v>6</v>
      </c>
      <c r="I402" s="3">
        <f t="shared" si="44"/>
        <v>6</v>
      </c>
      <c r="J402" s="8">
        <f t="shared" si="45"/>
        <v>250</v>
      </c>
      <c r="K402">
        <f>VLOOKUP(B402,Countries!$AB$1:$AC$6,2)*15</f>
        <v>75</v>
      </c>
      <c r="L402" s="16">
        <f>VLOOKUP(C402,Countries!$H$1:$K$43,4)*80</f>
        <v>2160</v>
      </c>
      <c r="M402" s="16">
        <f t="shared" si="46"/>
        <v>2485</v>
      </c>
      <c r="N402" s="17">
        <f t="shared" si="42"/>
        <v>0.19</v>
      </c>
      <c r="O402" s="17">
        <f t="shared" si="47"/>
        <v>0</v>
      </c>
      <c r="P402" s="17">
        <f t="shared" si="48"/>
        <v>0</v>
      </c>
    </row>
    <row r="403" spans="1:16" x14ac:dyDescent="0.35">
      <c r="A403" t="str">
        <f>VLOOKUP(C403,Countries!$H$1:$J$43,3)</f>
        <v>3-Central Europe</v>
      </c>
      <c r="B403" t="s">
        <v>63</v>
      </c>
      <c r="C403" t="s">
        <v>73</v>
      </c>
      <c r="D403" s="3">
        <v>10</v>
      </c>
      <c r="E403" s="3">
        <v>10.5</v>
      </c>
      <c r="F403" s="3">
        <v>11</v>
      </c>
      <c r="G403">
        <v>2030</v>
      </c>
      <c r="H403" s="3">
        <f t="shared" si="43"/>
        <v>0.5</v>
      </c>
      <c r="I403" s="3">
        <f t="shared" si="44"/>
        <v>0.5</v>
      </c>
      <c r="J403" s="8">
        <f t="shared" si="45"/>
        <v>250</v>
      </c>
      <c r="K403">
        <f>VLOOKUP(B403,Countries!$AB$1:$AC$6,2)*15</f>
        <v>75</v>
      </c>
      <c r="L403" s="16">
        <f>VLOOKUP(C403,Countries!$H$1:$K$43,4)*80</f>
        <v>2320</v>
      </c>
      <c r="M403" s="16">
        <f t="shared" si="46"/>
        <v>2645</v>
      </c>
      <c r="N403" s="17">
        <f t="shared" si="42"/>
        <v>0.105</v>
      </c>
      <c r="O403" s="17">
        <f t="shared" si="47"/>
        <v>0</v>
      </c>
      <c r="P403" s="17">
        <f t="shared" si="48"/>
        <v>0</v>
      </c>
    </row>
    <row r="404" spans="1:16" x14ac:dyDescent="0.35">
      <c r="A404" t="str">
        <f>VLOOKUP(C404,Countries!$H$1:$J$43,3)</f>
        <v>3-Central Europe</v>
      </c>
      <c r="B404" t="s">
        <v>63</v>
      </c>
      <c r="C404" t="s">
        <v>73</v>
      </c>
      <c r="D404" s="3">
        <v>16</v>
      </c>
      <c r="E404" s="3">
        <v>19</v>
      </c>
      <c r="F404" s="3">
        <v>22</v>
      </c>
      <c r="G404">
        <v>2050</v>
      </c>
      <c r="H404" s="3">
        <f t="shared" si="43"/>
        <v>3</v>
      </c>
      <c r="I404" s="3">
        <f t="shared" si="44"/>
        <v>3</v>
      </c>
      <c r="J404" s="8">
        <f t="shared" si="45"/>
        <v>250</v>
      </c>
      <c r="K404">
        <f>VLOOKUP(B404,Countries!$AB$1:$AC$6,2)*15</f>
        <v>75</v>
      </c>
      <c r="L404" s="16">
        <f>VLOOKUP(C404,Countries!$H$1:$K$43,4)*80</f>
        <v>2320</v>
      </c>
      <c r="M404" s="16">
        <f t="shared" si="46"/>
        <v>2645</v>
      </c>
      <c r="N404" s="17">
        <f t="shared" si="42"/>
        <v>0.19</v>
      </c>
      <c r="O404" s="17">
        <f t="shared" si="47"/>
        <v>0</v>
      </c>
      <c r="P404" s="17">
        <f t="shared" si="48"/>
        <v>0</v>
      </c>
    </row>
    <row r="405" spans="1:16" x14ac:dyDescent="0.35">
      <c r="A405" t="str">
        <f>VLOOKUP(C405,Countries!$H$1:$J$43,3)</f>
        <v>3-Central Europe</v>
      </c>
      <c r="B405" t="s">
        <v>63</v>
      </c>
      <c r="C405" t="s">
        <v>73</v>
      </c>
      <c r="D405" s="3">
        <v>20</v>
      </c>
      <c r="E405" s="3">
        <v>24.5</v>
      </c>
      <c r="F405" s="3">
        <v>29</v>
      </c>
      <c r="G405">
        <v>2080</v>
      </c>
      <c r="H405" s="3">
        <f t="shared" si="43"/>
        <v>4.5</v>
      </c>
      <c r="I405" s="3">
        <f t="shared" si="44"/>
        <v>4.5</v>
      </c>
      <c r="J405" s="8">
        <f t="shared" si="45"/>
        <v>250</v>
      </c>
      <c r="K405">
        <f>VLOOKUP(B405,Countries!$AB$1:$AC$6,2)*15</f>
        <v>75</v>
      </c>
      <c r="L405" s="16">
        <f>VLOOKUP(C405,Countries!$H$1:$K$43,4)*80</f>
        <v>2320</v>
      </c>
      <c r="M405" s="16">
        <f t="shared" si="46"/>
        <v>2645</v>
      </c>
      <c r="N405" s="17">
        <f t="shared" si="42"/>
        <v>0.245</v>
      </c>
      <c r="O405" s="17">
        <f t="shared" si="47"/>
        <v>0</v>
      </c>
      <c r="P405" s="17">
        <f t="shared" si="48"/>
        <v>0</v>
      </c>
    </row>
    <row r="406" spans="1:16" x14ac:dyDescent="0.35">
      <c r="A406" t="str">
        <f>VLOOKUP(C406,Countries!$H$1:$J$43,3)</f>
        <v>4-Southern Europe</v>
      </c>
      <c r="B406" t="s">
        <v>63</v>
      </c>
      <c r="C406" t="s">
        <v>68</v>
      </c>
      <c r="D406" s="3">
        <v>-13</v>
      </c>
      <c r="E406" s="3">
        <v>-11</v>
      </c>
      <c r="F406" s="3">
        <v>-9</v>
      </c>
      <c r="G406">
        <v>2080</v>
      </c>
      <c r="H406" s="3">
        <f t="shared" si="43"/>
        <v>2</v>
      </c>
      <c r="I406" s="3">
        <f t="shared" si="44"/>
        <v>2</v>
      </c>
      <c r="J406" s="8">
        <f t="shared" si="45"/>
        <v>350</v>
      </c>
      <c r="K406">
        <f>VLOOKUP(B406,Countries!$AB$1:$AC$6,2)*15</f>
        <v>75</v>
      </c>
      <c r="L406" s="16">
        <f>VLOOKUP(C406,Countries!$H$1:$K$43,4)*80</f>
        <v>2400</v>
      </c>
      <c r="M406" s="16">
        <f t="shared" si="46"/>
        <v>2825</v>
      </c>
      <c r="N406" s="17">
        <f t="shared" si="42"/>
        <v>-0.11</v>
      </c>
      <c r="O406" s="17">
        <f t="shared" si="47"/>
        <v>0</v>
      </c>
      <c r="P406" s="17">
        <f t="shared" si="48"/>
        <v>0</v>
      </c>
    </row>
    <row r="407" spans="1:16" x14ac:dyDescent="0.35">
      <c r="A407" t="str">
        <f>VLOOKUP(C407,Countries!$H$1:$J$43,3)</f>
        <v>4-Southern Europe</v>
      </c>
      <c r="B407" t="s">
        <v>63</v>
      </c>
      <c r="C407" t="s">
        <v>65</v>
      </c>
      <c r="D407" s="3">
        <v>10</v>
      </c>
      <c r="E407" s="3">
        <v>11.5</v>
      </c>
      <c r="F407" s="3">
        <v>13</v>
      </c>
      <c r="G407">
        <v>2030</v>
      </c>
      <c r="H407" s="3">
        <f t="shared" si="43"/>
        <v>1.5</v>
      </c>
      <c r="I407" s="3">
        <f t="shared" si="44"/>
        <v>1.5</v>
      </c>
      <c r="J407" s="8">
        <f t="shared" si="45"/>
        <v>350</v>
      </c>
      <c r="K407">
        <f>VLOOKUP(B407,Countries!$AB$1:$AC$6,2)*15</f>
        <v>75</v>
      </c>
      <c r="L407" s="16">
        <f>VLOOKUP(C407,Countries!$H$1:$K$43,4)*80</f>
        <v>2480</v>
      </c>
      <c r="M407" s="16">
        <f t="shared" si="46"/>
        <v>2905</v>
      </c>
      <c r="N407" s="17">
        <f t="shared" si="42"/>
        <v>0.115</v>
      </c>
      <c r="O407" s="17">
        <f t="shared" si="47"/>
        <v>0</v>
      </c>
      <c r="P407" s="17">
        <f t="shared" si="48"/>
        <v>0</v>
      </c>
    </row>
    <row r="408" spans="1:16" x14ac:dyDescent="0.35">
      <c r="A408" t="str">
        <f>VLOOKUP(C408,Countries!$H$1:$J$43,3)</f>
        <v>4-Southern Europe</v>
      </c>
      <c r="B408" t="s">
        <v>63</v>
      </c>
      <c r="C408" t="s">
        <v>65</v>
      </c>
      <c r="D408" s="3">
        <v>14</v>
      </c>
      <c r="E408" s="3">
        <v>16</v>
      </c>
      <c r="F408" s="3">
        <v>18</v>
      </c>
      <c r="G408">
        <v>2050</v>
      </c>
      <c r="H408" s="3">
        <f t="shared" si="43"/>
        <v>2</v>
      </c>
      <c r="I408" s="3">
        <f t="shared" si="44"/>
        <v>2</v>
      </c>
      <c r="J408" s="8">
        <f t="shared" si="45"/>
        <v>350</v>
      </c>
      <c r="K408">
        <f>VLOOKUP(B408,Countries!$AB$1:$AC$6,2)*15</f>
        <v>75</v>
      </c>
      <c r="L408" s="16">
        <f>VLOOKUP(C408,Countries!$H$1:$K$43,4)*80</f>
        <v>2480</v>
      </c>
      <c r="M408" s="16">
        <f t="shared" si="46"/>
        <v>2905</v>
      </c>
      <c r="N408" s="17">
        <f t="shared" si="42"/>
        <v>0.16</v>
      </c>
      <c r="O408" s="17">
        <f t="shared" si="47"/>
        <v>0</v>
      </c>
      <c r="P408" s="17">
        <f t="shared" si="48"/>
        <v>0</v>
      </c>
    </row>
    <row r="409" spans="1:16" x14ac:dyDescent="0.35">
      <c r="A409" t="str">
        <f>VLOOKUP(C409,Countries!$H$1:$J$43,3)</f>
        <v>4-Southern Europe</v>
      </c>
      <c r="B409" t="s">
        <v>63</v>
      </c>
      <c r="C409" t="s">
        <v>65</v>
      </c>
      <c r="D409" s="3">
        <v>8</v>
      </c>
      <c r="E409" s="3">
        <v>14.5</v>
      </c>
      <c r="F409" s="3">
        <v>21</v>
      </c>
      <c r="G409">
        <v>2080</v>
      </c>
      <c r="H409" s="3">
        <f t="shared" si="43"/>
        <v>6.5</v>
      </c>
      <c r="I409" s="3">
        <f t="shared" si="44"/>
        <v>6.5</v>
      </c>
      <c r="J409" s="8">
        <f t="shared" si="45"/>
        <v>350</v>
      </c>
      <c r="K409">
        <f>VLOOKUP(B409,Countries!$AB$1:$AC$6,2)*15</f>
        <v>75</v>
      </c>
      <c r="L409" s="16">
        <f>VLOOKUP(C409,Countries!$H$1:$K$43,4)*80</f>
        <v>2480</v>
      </c>
      <c r="M409" s="16">
        <f t="shared" si="46"/>
        <v>2905</v>
      </c>
      <c r="N409" s="17">
        <f t="shared" si="42"/>
        <v>0.14499999999999999</v>
      </c>
      <c r="O409" s="17">
        <f t="shared" si="47"/>
        <v>0</v>
      </c>
      <c r="P409" s="17">
        <f t="shared" si="48"/>
        <v>0</v>
      </c>
    </row>
    <row r="410" spans="1:16" x14ac:dyDescent="0.35">
      <c r="A410" t="str">
        <f>VLOOKUP(C410,Countries!$H$1:$J$43,3)</f>
        <v>4-Southern Europe</v>
      </c>
      <c r="B410" t="s">
        <v>63</v>
      </c>
      <c r="C410" t="s">
        <v>74</v>
      </c>
      <c r="D410" s="3">
        <v>18</v>
      </c>
      <c r="E410" s="3">
        <v>19</v>
      </c>
      <c r="F410" s="3">
        <v>20</v>
      </c>
      <c r="G410">
        <v>2030</v>
      </c>
      <c r="H410" s="3">
        <f t="shared" si="43"/>
        <v>1</v>
      </c>
      <c r="I410" s="3">
        <f t="shared" si="44"/>
        <v>1</v>
      </c>
      <c r="J410" s="8">
        <f t="shared" si="45"/>
        <v>350</v>
      </c>
      <c r="K410">
        <f>VLOOKUP(B410,Countries!$AB$1:$AC$6,2)*15</f>
        <v>75</v>
      </c>
      <c r="L410" s="16">
        <f>VLOOKUP(C410,Countries!$H$1:$K$43,4)*80</f>
        <v>2640</v>
      </c>
      <c r="M410" s="16">
        <f t="shared" si="46"/>
        <v>3065</v>
      </c>
      <c r="N410" s="17">
        <f t="shared" si="42"/>
        <v>0.19</v>
      </c>
      <c r="O410" s="17">
        <f t="shared" si="47"/>
        <v>0</v>
      </c>
      <c r="P410" s="17">
        <f t="shared" si="48"/>
        <v>0</v>
      </c>
    </row>
    <row r="411" spans="1:16" x14ac:dyDescent="0.35">
      <c r="A411" t="str">
        <f>VLOOKUP(C411,Countries!$H$1:$J$43,3)</f>
        <v>4-Southern Europe</v>
      </c>
      <c r="B411" t="s">
        <v>63</v>
      </c>
      <c r="C411" t="s">
        <v>74</v>
      </c>
      <c r="D411" s="3">
        <v>25</v>
      </c>
      <c r="E411" s="3">
        <v>29</v>
      </c>
      <c r="F411" s="3">
        <v>33</v>
      </c>
      <c r="G411">
        <v>2050</v>
      </c>
      <c r="H411" s="3">
        <f t="shared" si="43"/>
        <v>4</v>
      </c>
      <c r="I411" s="3">
        <f t="shared" si="44"/>
        <v>4</v>
      </c>
      <c r="J411" s="8">
        <f t="shared" si="45"/>
        <v>350</v>
      </c>
      <c r="K411">
        <f>VLOOKUP(B411,Countries!$AB$1:$AC$6,2)*15</f>
        <v>75</v>
      </c>
      <c r="L411" s="16">
        <f>VLOOKUP(C411,Countries!$H$1:$K$43,4)*80</f>
        <v>2640</v>
      </c>
      <c r="M411" s="16">
        <f t="shared" si="46"/>
        <v>3065</v>
      </c>
      <c r="N411" s="17">
        <f t="shared" si="42"/>
        <v>0.28999999999999998</v>
      </c>
      <c r="O411" s="17">
        <f t="shared" si="47"/>
        <v>0</v>
      </c>
      <c r="P411" s="17">
        <f t="shared" si="48"/>
        <v>0</v>
      </c>
    </row>
    <row r="412" spans="1:16" x14ac:dyDescent="0.35">
      <c r="A412" t="str">
        <f>VLOOKUP(C412,Countries!$H$1:$J$43,3)</f>
        <v>4-Southern Europe</v>
      </c>
      <c r="B412" t="s">
        <v>63</v>
      </c>
      <c r="C412" t="s">
        <v>74</v>
      </c>
      <c r="D412" s="3">
        <v>25</v>
      </c>
      <c r="E412" s="3">
        <v>31</v>
      </c>
      <c r="F412" s="3">
        <v>37</v>
      </c>
      <c r="G412">
        <v>2080</v>
      </c>
      <c r="H412" s="3">
        <f t="shared" si="43"/>
        <v>6</v>
      </c>
      <c r="I412" s="3">
        <f t="shared" si="44"/>
        <v>6</v>
      </c>
      <c r="J412" s="8">
        <f t="shared" si="45"/>
        <v>350</v>
      </c>
      <c r="K412">
        <f>VLOOKUP(B412,Countries!$AB$1:$AC$6,2)*15</f>
        <v>75</v>
      </c>
      <c r="L412" s="16">
        <f>VLOOKUP(C412,Countries!$H$1:$K$43,4)*80</f>
        <v>2640</v>
      </c>
      <c r="M412" s="16">
        <f t="shared" si="46"/>
        <v>3065</v>
      </c>
      <c r="N412" s="17">
        <f t="shared" si="42"/>
        <v>0.31</v>
      </c>
      <c r="O412" s="17">
        <f t="shared" si="47"/>
        <v>0</v>
      </c>
      <c r="P412" s="17">
        <f t="shared" si="48"/>
        <v>0</v>
      </c>
    </row>
    <row r="413" spans="1:16" x14ac:dyDescent="0.35">
      <c r="A413" t="str">
        <f>VLOOKUP(C413,Countries!$H$1:$J$43,3)</f>
        <v>4-Southern Europe</v>
      </c>
      <c r="B413" t="s">
        <v>63</v>
      </c>
      <c r="C413" t="s">
        <v>43</v>
      </c>
      <c r="D413" s="3">
        <v>0</v>
      </c>
      <c r="E413" s="3">
        <v>3</v>
      </c>
      <c r="F413" s="3">
        <v>6</v>
      </c>
      <c r="G413">
        <v>2030</v>
      </c>
      <c r="H413" s="3">
        <f t="shared" si="43"/>
        <v>3</v>
      </c>
      <c r="I413" s="3">
        <f t="shared" si="44"/>
        <v>3</v>
      </c>
      <c r="J413" s="8">
        <f t="shared" si="45"/>
        <v>350</v>
      </c>
      <c r="K413">
        <f>VLOOKUP(B413,Countries!$AB$1:$AC$6,2)*15</f>
        <v>75</v>
      </c>
      <c r="L413" s="16">
        <f>VLOOKUP(C413,Countries!$H$1:$K$43,4)*80</f>
        <v>2720</v>
      </c>
      <c r="M413" s="16">
        <f t="shared" si="46"/>
        <v>3145</v>
      </c>
      <c r="N413" s="17">
        <f t="shared" si="42"/>
        <v>0.03</v>
      </c>
      <c r="O413" s="17">
        <f t="shared" si="47"/>
        <v>0</v>
      </c>
      <c r="P413" s="17">
        <f t="shared" si="48"/>
        <v>0</v>
      </c>
    </row>
    <row r="414" spans="1:16" x14ac:dyDescent="0.35">
      <c r="A414" t="str">
        <f>VLOOKUP(C414,Countries!$H$1:$J$43,3)</f>
        <v>4-Southern Europe</v>
      </c>
      <c r="B414" t="s">
        <v>63</v>
      </c>
      <c r="C414" t="s">
        <v>43</v>
      </c>
      <c r="D414" s="3">
        <v>-4</v>
      </c>
      <c r="E414" s="3">
        <v>-0.5</v>
      </c>
      <c r="F414" s="3">
        <v>3</v>
      </c>
      <c r="G414">
        <v>2050</v>
      </c>
      <c r="H414" s="3">
        <f t="shared" si="43"/>
        <v>3.5</v>
      </c>
      <c r="I414" s="3">
        <f t="shared" si="44"/>
        <v>3.5</v>
      </c>
      <c r="J414" s="8">
        <f t="shared" si="45"/>
        <v>350</v>
      </c>
      <c r="K414">
        <f>VLOOKUP(B414,Countries!$AB$1:$AC$6,2)*15</f>
        <v>75</v>
      </c>
      <c r="L414" s="16">
        <f>VLOOKUP(C414,Countries!$H$1:$K$43,4)*80</f>
        <v>2720</v>
      </c>
      <c r="M414" s="16">
        <f t="shared" si="46"/>
        <v>3145</v>
      </c>
      <c r="N414" s="17">
        <f t="shared" si="42"/>
        <v>-5.0000000000000001E-3</v>
      </c>
      <c r="O414" s="17">
        <f t="shared" si="47"/>
        <v>0</v>
      </c>
      <c r="P414" s="17">
        <f t="shared" si="48"/>
        <v>0</v>
      </c>
    </row>
    <row r="415" spans="1:16" x14ac:dyDescent="0.35">
      <c r="A415" t="str">
        <f>VLOOKUP(C415,Countries!$H$1:$J$43,3)</f>
        <v>4-Southern Europe</v>
      </c>
      <c r="B415" t="s">
        <v>63</v>
      </c>
      <c r="C415" t="s">
        <v>43</v>
      </c>
      <c r="D415" s="3">
        <v>-14</v>
      </c>
      <c r="E415" s="3">
        <v>-13.5</v>
      </c>
      <c r="F415" s="3">
        <v>-13</v>
      </c>
      <c r="G415">
        <v>2080</v>
      </c>
      <c r="H415" s="3">
        <f t="shared" si="43"/>
        <v>0.5</v>
      </c>
      <c r="I415" s="3">
        <f t="shared" si="44"/>
        <v>0.5</v>
      </c>
      <c r="J415" s="8">
        <f t="shared" si="45"/>
        <v>350</v>
      </c>
      <c r="K415">
        <f>VLOOKUP(B415,Countries!$AB$1:$AC$6,2)*15</f>
        <v>75</v>
      </c>
      <c r="L415" s="16">
        <f>VLOOKUP(C415,Countries!$H$1:$K$43,4)*80</f>
        <v>2720</v>
      </c>
      <c r="M415" s="16">
        <f t="shared" si="46"/>
        <v>3145</v>
      </c>
      <c r="N415" s="17">
        <f t="shared" si="42"/>
        <v>-0.13500000000000001</v>
      </c>
      <c r="O415" s="17">
        <f t="shared" si="47"/>
        <v>0</v>
      </c>
      <c r="P415" s="17">
        <f t="shared" si="48"/>
        <v>0</v>
      </c>
    </row>
    <row r="416" spans="1:16" x14ac:dyDescent="0.35">
      <c r="A416" t="str">
        <f>VLOOKUP(C416,Countries!$H$1:$J$43,3)</f>
        <v>4-Southern Europe</v>
      </c>
      <c r="B416" t="s">
        <v>63</v>
      </c>
      <c r="C416" t="s">
        <v>27</v>
      </c>
      <c r="D416" s="3">
        <v>9</v>
      </c>
      <c r="E416" s="3">
        <v>9.5</v>
      </c>
      <c r="F416" s="3">
        <v>10</v>
      </c>
      <c r="G416">
        <v>2030</v>
      </c>
      <c r="H416" s="3">
        <f t="shared" si="43"/>
        <v>0.5</v>
      </c>
      <c r="I416" s="3">
        <f t="shared" si="44"/>
        <v>0.5</v>
      </c>
      <c r="J416" s="8">
        <f t="shared" si="45"/>
        <v>350</v>
      </c>
      <c r="K416">
        <f>VLOOKUP(B416,Countries!$AB$1:$AC$6,2)*15</f>
        <v>75</v>
      </c>
      <c r="L416" s="16">
        <f>VLOOKUP(C416,Countries!$H$1:$K$43,4)*80</f>
        <v>2800</v>
      </c>
      <c r="M416" s="16">
        <f t="shared" si="46"/>
        <v>3225</v>
      </c>
      <c r="N416" s="17">
        <f t="shared" si="42"/>
        <v>9.5000000000000001E-2</v>
      </c>
      <c r="O416" s="17">
        <f t="shared" si="47"/>
        <v>0</v>
      </c>
      <c r="P416" s="17">
        <f t="shared" si="48"/>
        <v>0</v>
      </c>
    </row>
    <row r="417" spans="1:16" x14ac:dyDescent="0.35">
      <c r="A417" t="str">
        <f>VLOOKUP(C417,Countries!$H$1:$J$43,3)</f>
        <v>4-Southern Europe</v>
      </c>
      <c r="B417" t="s">
        <v>63</v>
      </c>
      <c r="C417" t="s">
        <v>27</v>
      </c>
      <c r="D417" s="3">
        <v>9</v>
      </c>
      <c r="E417" s="3">
        <v>9.5</v>
      </c>
      <c r="F417" s="3">
        <v>10</v>
      </c>
      <c r="G417">
        <v>2050</v>
      </c>
      <c r="H417" s="3">
        <f t="shared" si="43"/>
        <v>0.5</v>
      </c>
      <c r="I417" s="3">
        <f t="shared" si="44"/>
        <v>0.5</v>
      </c>
      <c r="J417" s="8">
        <f t="shared" si="45"/>
        <v>350</v>
      </c>
      <c r="K417">
        <f>VLOOKUP(B417,Countries!$AB$1:$AC$6,2)*15</f>
        <v>75</v>
      </c>
      <c r="L417" s="16">
        <f>VLOOKUP(C417,Countries!$H$1:$K$43,4)*80</f>
        <v>2800</v>
      </c>
      <c r="M417" s="16">
        <f t="shared" si="46"/>
        <v>3225</v>
      </c>
      <c r="N417" s="17">
        <f t="shared" si="42"/>
        <v>9.5000000000000001E-2</v>
      </c>
      <c r="O417" s="17">
        <f t="shared" si="47"/>
        <v>0</v>
      </c>
      <c r="P417" s="17">
        <f t="shared" si="48"/>
        <v>0</v>
      </c>
    </row>
    <row r="418" spans="1:16" x14ac:dyDescent="0.35">
      <c r="A418" t="str">
        <f>VLOOKUP(C418,Countries!$H$1:$J$43,3)</f>
        <v>4-Southern Europe</v>
      </c>
      <c r="B418" t="s">
        <v>63</v>
      </c>
      <c r="C418" t="s">
        <v>27</v>
      </c>
      <c r="D418" s="3">
        <v>-1</v>
      </c>
      <c r="E418" s="3">
        <v>3</v>
      </c>
      <c r="F418" s="3">
        <v>7</v>
      </c>
      <c r="G418">
        <v>2080</v>
      </c>
      <c r="H418" s="3">
        <f t="shared" si="43"/>
        <v>4</v>
      </c>
      <c r="I418" s="3">
        <f t="shared" si="44"/>
        <v>4</v>
      </c>
      <c r="J418" s="8">
        <f t="shared" si="45"/>
        <v>350</v>
      </c>
      <c r="K418">
        <f>VLOOKUP(B418,Countries!$AB$1:$AC$6,2)*15</f>
        <v>75</v>
      </c>
      <c r="L418" s="16">
        <f>VLOOKUP(C418,Countries!$H$1:$K$43,4)*80</f>
        <v>2800</v>
      </c>
      <c r="M418" s="16">
        <f t="shared" si="46"/>
        <v>3225</v>
      </c>
      <c r="N418" s="17">
        <f t="shared" si="42"/>
        <v>0.03</v>
      </c>
      <c r="O418" s="17">
        <f t="shared" si="47"/>
        <v>0</v>
      </c>
      <c r="P418" s="17">
        <f t="shared" si="48"/>
        <v>0</v>
      </c>
    </row>
    <row r="419" spans="1:16" x14ac:dyDescent="0.35">
      <c r="A419" t="str">
        <f>VLOOKUP(C419,Countries!$H$1:$J$43,3)</f>
        <v>4-Southern Europe</v>
      </c>
      <c r="B419" t="s">
        <v>63</v>
      </c>
      <c r="C419" t="s">
        <v>67</v>
      </c>
      <c r="D419" s="3">
        <v>8</v>
      </c>
      <c r="E419" s="3">
        <v>9.5</v>
      </c>
      <c r="F419" s="3">
        <v>11</v>
      </c>
      <c r="G419">
        <v>2030</v>
      </c>
      <c r="H419" s="3">
        <f t="shared" si="43"/>
        <v>1.5</v>
      </c>
      <c r="I419" s="3">
        <f t="shared" si="44"/>
        <v>1.5</v>
      </c>
      <c r="J419" s="8">
        <f t="shared" si="45"/>
        <v>350</v>
      </c>
      <c r="K419">
        <f>VLOOKUP(B419,Countries!$AB$1:$AC$6,2)*15</f>
        <v>75</v>
      </c>
      <c r="L419" s="16">
        <f>VLOOKUP(C419,Countries!$H$1:$K$43,4)*80</f>
        <v>2880</v>
      </c>
      <c r="M419" s="16">
        <f t="shared" si="46"/>
        <v>3305</v>
      </c>
      <c r="N419" s="17">
        <f t="shared" si="42"/>
        <v>9.5000000000000001E-2</v>
      </c>
      <c r="O419" s="17">
        <f t="shared" si="47"/>
        <v>0</v>
      </c>
      <c r="P419" s="17">
        <f t="shared" si="48"/>
        <v>0</v>
      </c>
    </row>
    <row r="420" spans="1:16" x14ac:dyDescent="0.35">
      <c r="A420" t="str">
        <f>VLOOKUP(C420,Countries!$H$1:$J$43,3)</f>
        <v>4-Southern Europe</v>
      </c>
      <c r="B420" t="s">
        <v>63</v>
      </c>
      <c r="C420" t="s">
        <v>67</v>
      </c>
      <c r="D420" s="3">
        <v>5</v>
      </c>
      <c r="E420" s="3">
        <v>8</v>
      </c>
      <c r="F420" s="3">
        <v>11</v>
      </c>
      <c r="G420">
        <v>2050</v>
      </c>
      <c r="H420" s="3">
        <f t="shared" si="43"/>
        <v>3</v>
      </c>
      <c r="I420" s="3">
        <f t="shared" si="44"/>
        <v>3</v>
      </c>
      <c r="J420" s="8">
        <f t="shared" si="45"/>
        <v>350</v>
      </c>
      <c r="K420">
        <f>VLOOKUP(B420,Countries!$AB$1:$AC$6,2)*15</f>
        <v>75</v>
      </c>
      <c r="L420" s="16">
        <f>VLOOKUP(C420,Countries!$H$1:$K$43,4)*80</f>
        <v>2880</v>
      </c>
      <c r="M420" s="16">
        <f t="shared" si="46"/>
        <v>3305</v>
      </c>
      <c r="N420" s="17">
        <f t="shared" si="42"/>
        <v>0.08</v>
      </c>
      <c r="O420" s="17">
        <f t="shared" si="47"/>
        <v>0</v>
      </c>
      <c r="P420" s="17">
        <f t="shared" si="48"/>
        <v>0</v>
      </c>
    </row>
    <row r="421" spans="1:16" x14ac:dyDescent="0.35">
      <c r="A421" t="str">
        <f>VLOOKUP(C421,Countries!$H$1:$J$43,3)</f>
        <v>4-Southern Europe</v>
      </c>
      <c r="B421" t="s">
        <v>63</v>
      </c>
      <c r="C421" t="s">
        <v>67</v>
      </c>
      <c r="D421" s="3">
        <v>-9</v>
      </c>
      <c r="E421" s="3">
        <v>-7.5</v>
      </c>
      <c r="F421" s="3">
        <v>-6</v>
      </c>
      <c r="G421">
        <v>2080</v>
      </c>
      <c r="H421" s="3">
        <f t="shared" si="43"/>
        <v>1.5</v>
      </c>
      <c r="I421" s="3">
        <f t="shared" si="44"/>
        <v>1.5</v>
      </c>
      <c r="J421" s="8">
        <f t="shared" si="45"/>
        <v>350</v>
      </c>
      <c r="K421">
        <f>VLOOKUP(B421,Countries!$AB$1:$AC$6,2)*15</f>
        <v>75</v>
      </c>
      <c r="L421" s="16">
        <f>VLOOKUP(C421,Countries!$H$1:$K$43,4)*80</f>
        <v>2880</v>
      </c>
      <c r="M421" s="16">
        <f t="shared" si="46"/>
        <v>3305</v>
      </c>
      <c r="N421" s="17">
        <f t="shared" si="42"/>
        <v>-7.4999999999999997E-2</v>
      </c>
      <c r="O421" s="17">
        <f t="shared" si="47"/>
        <v>0</v>
      </c>
      <c r="P421" s="17">
        <f t="shared" si="48"/>
        <v>0</v>
      </c>
    </row>
    <row r="422" spans="1:16" x14ac:dyDescent="0.35">
      <c r="A422" t="str">
        <f>VLOOKUP(C422,Countries!$H$1:$J$43,3)</f>
        <v>4-Southern Europe</v>
      </c>
      <c r="B422" t="s">
        <v>63</v>
      </c>
      <c r="C422" t="s">
        <v>53</v>
      </c>
      <c r="D422" s="3">
        <v>9</v>
      </c>
      <c r="E422" s="3">
        <v>9</v>
      </c>
      <c r="F422" s="3">
        <v>9</v>
      </c>
      <c r="G422">
        <v>2030</v>
      </c>
      <c r="H422" s="3">
        <f t="shared" si="43"/>
        <v>0</v>
      </c>
      <c r="I422" s="3">
        <f t="shared" si="44"/>
        <v>0</v>
      </c>
      <c r="J422" s="8">
        <f t="shared" si="45"/>
        <v>350</v>
      </c>
      <c r="K422">
        <f>VLOOKUP(B422,Countries!$AB$1:$AC$6,2)*15</f>
        <v>75</v>
      </c>
      <c r="L422" s="16">
        <f>VLOOKUP(C422,Countries!$H$1:$K$43,4)*80</f>
        <v>3040</v>
      </c>
      <c r="M422" s="16">
        <f t="shared" si="46"/>
        <v>3465</v>
      </c>
      <c r="N422" s="17">
        <f t="shared" si="42"/>
        <v>0.09</v>
      </c>
      <c r="O422" s="17">
        <f t="shared" si="47"/>
        <v>0</v>
      </c>
      <c r="P422" s="17">
        <f t="shared" si="48"/>
        <v>0</v>
      </c>
    </row>
    <row r="423" spans="1:16" x14ac:dyDescent="0.35">
      <c r="A423" t="str">
        <f>VLOOKUP(C423,Countries!$H$1:$J$43,3)</f>
        <v>4-Southern Europe</v>
      </c>
      <c r="B423" t="s">
        <v>63</v>
      </c>
      <c r="C423" t="s">
        <v>53</v>
      </c>
      <c r="D423" s="3">
        <v>9</v>
      </c>
      <c r="E423" s="3">
        <v>11</v>
      </c>
      <c r="F423" s="3">
        <v>13</v>
      </c>
      <c r="G423">
        <v>2050</v>
      </c>
      <c r="H423" s="3">
        <f t="shared" si="43"/>
        <v>2</v>
      </c>
      <c r="I423" s="3">
        <f t="shared" si="44"/>
        <v>2</v>
      </c>
      <c r="J423" s="8">
        <f t="shared" si="45"/>
        <v>350</v>
      </c>
      <c r="K423">
        <f>VLOOKUP(B423,Countries!$AB$1:$AC$6,2)*15</f>
        <v>75</v>
      </c>
      <c r="L423" s="16">
        <f>VLOOKUP(C423,Countries!$H$1:$K$43,4)*80</f>
        <v>3040</v>
      </c>
      <c r="M423" s="16">
        <f t="shared" si="46"/>
        <v>3465</v>
      </c>
      <c r="N423" s="17">
        <f t="shared" si="42"/>
        <v>0.11</v>
      </c>
      <c r="O423" s="17">
        <f t="shared" si="47"/>
        <v>0</v>
      </c>
      <c r="P423" s="17">
        <f t="shared" si="48"/>
        <v>0</v>
      </c>
    </row>
    <row r="424" spans="1:16" x14ac:dyDescent="0.35">
      <c r="A424" t="str">
        <f>VLOOKUP(C424,Countries!$H$1:$J$43,3)</f>
        <v>4-Southern Europe</v>
      </c>
      <c r="B424" t="s">
        <v>63</v>
      </c>
      <c r="C424" t="s">
        <v>53</v>
      </c>
      <c r="D424" s="3">
        <v>0</v>
      </c>
      <c r="E424" s="3">
        <v>4.5</v>
      </c>
      <c r="F424" s="3">
        <v>9</v>
      </c>
      <c r="G424">
        <v>2080</v>
      </c>
      <c r="H424" s="3">
        <f t="shared" si="43"/>
        <v>4.5</v>
      </c>
      <c r="I424" s="3">
        <f t="shared" si="44"/>
        <v>4.5</v>
      </c>
      <c r="J424" s="8">
        <f t="shared" si="45"/>
        <v>350</v>
      </c>
      <c r="K424">
        <f>VLOOKUP(B424,Countries!$AB$1:$AC$6,2)*15</f>
        <v>75</v>
      </c>
      <c r="L424" s="16">
        <f>VLOOKUP(C424,Countries!$H$1:$K$43,4)*80</f>
        <v>3040</v>
      </c>
      <c r="M424" s="16">
        <f t="shared" si="46"/>
        <v>3465</v>
      </c>
      <c r="N424" s="17">
        <f t="shared" si="42"/>
        <v>4.4999999999999998E-2</v>
      </c>
      <c r="O424" s="17">
        <f t="shared" si="47"/>
        <v>0</v>
      </c>
      <c r="P424" s="17">
        <f t="shared" si="48"/>
        <v>0</v>
      </c>
    </row>
    <row r="425" spans="1:16" x14ac:dyDescent="0.35">
      <c r="A425" t="str">
        <f>VLOOKUP(C425,Countries!$H$1:$J$43,3)</f>
        <v>4-Southern Europe</v>
      </c>
      <c r="B425" t="s">
        <v>63</v>
      </c>
      <c r="C425" t="s">
        <v>106</v>
      </c>
      <c r="D425" s="3">
        <v>8</v>
      </c>
      <c r="E425" s="3">
        <v>12</v>
      </c>
      <c r="F425" s="3">
        <v>16</v>
      </c>
      <c r="G425">
        <v>2050</v>
      </c>
      <c r="H425" s="3">
        <f t="shared" si="43"/>
        <v>4</v>
      </c>
      <c r="I425" s="3">
        <f t="shared" si="44"/>
        <v>4</v>
      </c>
      <c r="J425" s="8">
        <f t="shared" si="45"/>
        <v>350</v>
      </c>
      <c r="K425">
        <f>VLOOKUP(B425,Countries!$AB$1:$AC$6,2)*15</f>
        <v>75</v>
      </c>
      <c r="L425" s="16">
        <f>VLOOKUP(C425,Countries!$H$1:$K$43,4)*80</f>
        <v>3120</v>
      </c>
      <c r="M425" s="16">
        <f t="shared" si="46"/>
        <v>3545</v>
      </c>
      <c r="N425" s="17">
        <f t="shared" si="42"/>
        <v>0.12</v>
      </c>
      <c r="O425" s="17">
        <f t="shared" si="47"/>
        <v>0</v>
      </c>
      <c r="P425" s="17">
        <f t="shared" si="48"/>
        <v>0</v>
      </c>
    </row>
    <row r="426" spans="1:16" x14ac:dyDescent="0.35">
      <c r="A426" t="str">
        <f>VLOOKUP(C426,Countries!$H$1:$J$43,3)</f>
        <v>4-Southern Europe</v>
      </c>
      <c r="B426" t="s">
        <v>63</v>
      </c>
      <c r="C426" t="s">
        <v>66</v>
      </c>
      <c r="D426" s="3">
        <v>8</v>
      </c>
      <c r="E426" s="3">
        <v>10</v>
      </c>
      <c r="F426" s="3">
        <v>12</v>
      </c>
      <c r="G426">
        <v>2030</v>
      </c>
      <c r="H426" s="3">
        <f t="shared" si="43"/>
        <v>2</v>
      </c>
      <c r="I426" s="3">
        <f t="shared" si="44"/>
        <v>2</v>
      </c>
      <c r="J426" s="8">
        <f t="shared" si="45"/>
        <v>350</v>
      </c>
      <c r="K426">
        <f>VLOOKUP(B426,Countries!$AB$1:$AC$6,2)*15</f>
        <v>75</v>
      </c>
      <c r="L426" s="16">
        <f>VLOOKUP(C426,Countries!$H$1:$K$43,4)*80</f>
        <v>3120</v>
      </c>
      <c r="M426" s="16">
        <f t="shared" si="46"/>
        <v>3545</v>
      </c>
      <c r="N426" s="17">
        <f t="shared" si="42"/>
        <v>0.1</v>
      </c>
      <c r="O426" s="17">
        <f t="shared" si="47"/>
        <v>0</v>
      </c>
      <c r="P426" s="17">
        <f t="shared" si="48"/>
        <v>0</v>
      </c>
    </row>
    <row r="427" spans="1:16" x14ac:dyDescent="0.35">
      <c r="A427" t="str">
        <f>VLOOKUP(C427,Countries!$H$1:$J$43,3)</f>
        <v>4-Southern Europe</v>
      </c>
      <c r="B427" t="s">
        <v>63</v>
      </c>
      <c r="C427" t="s">
        <v>66</v>
      </c>
      <c r="D427" s="3">
        <v>4</v>
      </c>
      <c r="E427" s="3">
        <v>10</v>
      </c>
      <c r="F427" s="3">
        <v>16</v>
      </c>
      <c r="G427">
        <v>2080</v>
      </c>
      <c r="H427" s="3">
        <f t="shared" si="43"/>
        <v>6</v>
      </c>
      <c r="I427" s="3">
        <f t="shared" si="44"/>
        <v>6</v>
      </c>
      <c r="J427" s="8">
        <f t="shared" si="45"/>
        <v>350</v>
      </c>
      <c r="K427">
        <f>VLOOKUP(B427,Countries!$AB$1:$AC$6,2)*15</f>
        <v>75</v>
      </c>
      <c r="L427" s="16">
        <f>VLOOKUP(C427,Countries!$H$1:$K$43,4)*80</f>
        <v>3120</v>
      </c>
      <c r="M427" s="16">
        <f t="shared" si="46"/>
        <v>3545</v>
      </c>
      <c r="N427" s="17">
        <f t="shared" si="42"/>
        <v>0.1</v>
      </c>
      <c r="O427" s="17">
        <f t="shared" si="47"/>
        <v>0</v>
      </c>
      <c r="P427" s="17">
        <f t="shared" si="48"/>
        <v>0</v>
      </c>
    </row>
    <row r="428" spans="1:16" x14ac:dyDescent="0.35">
      <c r="A428" t="str">
        <f>VLOOKUP(C428,Countries!$H$1:$J$43,3)</f>
        <v>4-Southern Europe</v>
      </c>
      <c r="B428" t="s">
        <v>63</v>
      </c>
      <c r="C428" t="s">
        <v>56</v>
      </c>
      <c r="D428" s="3">
        <v>11</v>
      </c>
      <c r="E428" s="3">
        <v>11</v>
      </c>
      <c r="F428" s="3">
        <v>11</v>
      </c>
      <c r="G428">
        <v>2030</v>
      </c>
      <c r="H428" s="3">
        <f t="shared" si="43"/>
        <v>0</v>
      </c>
      <c r="I428" s="3">
        <f t="shared" si="44"/>
        <v>0</v>
      </c>
      <c r="J428" s="8">
        <f t="shared" si="45"/>
        <v>350</v>
      </c>
      <c r="K428">
        <f>VLOOKUP(B428,Countries!$AB$1:$AC$6,2)*15</f>
        <v>75</v>
      </c>
      <c r="L428" s="16">
        <f>VLOOKUP(C428,Countries!$H$1:$K$43,4)*80</f>
        <v>3200</v>
      </c>
      <c r="M428" s="16">
        <f t="shared" si="46"/>
        <v>3625</v>
      </c>
      <c r="N428" s="17">
        <f t="shared" si="42"/>
        <v>0.11</v>
      </c>
      <c r="O428" s="17">
        <f t="shared" si="47"/>
        <v>0</v>
      </c>
      <c r="P428" s="17">
        <f t="shared" si="48"/>
        <v>0</v>
      </c>
    </row>
    <row r="429" spans="1:16" x14ac:dyDescent="0.35">
      <c r="A429" t="str">
        <f>VLOOKUP(C429,Countries!$H$1:$J$43,3)</f>
        <v>4-Southern Europe</v>
      </c>
      <c r="B429" t="s">
        <v>63</v>
      </c>
      <c r="C429" t="s">
        <v>56</v>
      </c>
      <c r="D429" s="3">
        <v>14</v>
      </c>
      <c r="E429" s="3">
        <v>16.5</v>
      </c>
      <c r="F429" s="3">
        <v>19</v>
      </c>
      <c r="G429">
        <v>2050</v>
      </c>
      <c r="H429" s="3">
        <f t="shared" si="43"/>
        <v>2.5</v>
      </c>
      <c r="I429" s="3">
        <f t="shared" si="44"/>
        <v>2.5</v>
      </c>
      <c r="J429" s="8">
        <f t="shared" si="45"/>
        <v>350</v>
      </c>
      <c r="K429">
        <f>VLOOKUP(B429,Countries!$AB$1:$AC$6,2)*15</f>
        <v>75</v>
      </c>
      <c r="L429" s="16">
        <f>VLOOKUP(C429,Countries!$H$1:$K$43,4)*80</f>
        <v>3200</v>
      </c>
      <c r="M429" s="16">
        <f t="shared" si="46"/>
        <v>3625</v>
      </c>
      <c r="N429" s="17">
        <f t="shared" si="42"/>
        <v>0.16500000000000001</v>
      </c>
      <c r="O429" s="17">
        <f t="shared" si="47"/>
        <v>0</v>
      </c>
      <c r="P429" s="17">
        <f t="shared" si="48"/>
        <v>0</v>
      </c>
    </row>
    <row r="430" spans="1:16" x14ac:dyDescent="0.35">
      <c r="A430" t="str">
        <f>VLOOKUP(C430,Countries!$H$1:$J$43,3)</f>
        <v>4-Southern Europe</v>
      </c>
      <c r="B430" t="s">
        <v>63</v>
      </c>
      <c r="C430" t="s">
        <v>56</v>
      </c>
      <c r="D430" s="3">
        <v>12</v>
      </c>
      <c r="E430" s="3">
        <v>19</v>
      </c>
      <c r="F430" s="3">
        <v>26</v>
      </c>
      <c r="G430">
        <v>2080</v>
      </c>
      <c r="H430" s="3">
        <f t="shared" si="43"/>
        <v>7</v>
      </c>
      <c r="I430" s="3">
        <f t="shared" si="44"/>
        <v>7</v>
      </c>
      <c r="J430" s="8">
        <f t="shared" si="45"/>
        <v>350</v>
      </c>
      <c r="K430">
        <f>VLOOKUP(B430,Countries!$AB$1:$AC$6,2)*15</f>
        <v>75</v>
      </c>
      <c r="L430" s="16">
        <f>VLOOKUP(C430,Countries!$H$1:$K$43,4)*80</f>
        <v>3200</v>
      </c>
      <c r="M430" s="16">
        <f t="shared" si="46"/>
        <v>3625</v>
      </c>
      <c r="N430" s="17">
        <f t="shared" si="42"/>
        <v>0.19</v>
      </c>
      <c r="O430" s="17">
        <f t="shared" si="47"/>
        <v>0</v>
      </c>
      <c r="P430" s="17">
        <f t="shared" si="48"/>
        <v>0</v>
      </c>
    </row>
    <row r="431" spans="1:16" x14ac:dyDescent="0.35">
      <c r="A431" t="str">
        <f>VLOOKUP(C431,Countries!$H$1:$J$43,3)</f>
        <v>4-Southern Europe</v>
      </c>
      <c r="B431" t="s">
        <v>63</v>
      </c>
      <c r="C431" t="s">
        <v>40</v>
      </c>
      <c r="D431" s="3">
        <v>12</v>
      </c>
      <c r="E431" s="3">
        <v>12</v>
      </c>
      <c r="F431" s="3">
        <v>12</v>
      </c>
      <c r="G431">
        <v>2030</v>
      </c>
      <c r="H431" s="3">
        <f t="shared" si="43"/>
        <v>0</v>
      </c>
      <c r="I431" s="3">
        <f t="shared" si="44"/>
        <v>0</v>
      </c>
      <c r="J431" s="8">
        <f t="shared" si="45"/>
        <v>350</v>
      </c>
      <c r="K431">
        <f>VLOOKUP(B431,Countries!$AB$1:$AC$6,2)*15</f>
        <v>75</v>
      </c>
      <c r="L431" s="16">
        <f>VLOOKUP(C431,Countries!$H$1:$K$43,4)*80</f>
        <v>3360</v>
      </c>
      <c r="M431" s="16">
        <f t="shared" si="46"/>
        <v>3785</v>
      </c>
      <c r="N431" s="17">
        <f t="shared" si="42"/>
        <v>0.12</v>
      </c>
      <c r="O431" s="17">
        <f t="shared" si="47"/>
        <v>0</v>
      </c>
      <c r="P431" s="17">
        <f t="shared" si="48"/>
        <v>0</v>
      </c>
    </row>
    <row r="432" spans="1:16" x14ac:dyDescent="0.35">
      <c r="A432" t="str">
        <f>VLOOKUP(C432,Countries!$H$1:$J$43,3)</f>
        <v>4-Southern Europe</v>
      </c>
      <c r="B432" t="s">
        <v>63</v>
      </c>
      <c r="C432" t="s">
        <v>40</v>
      </c>
      <c r="D432" s="3">
        <v>12</v>
      </c>
      <c r="E432" s="3">
        <v>13</v>
      </c>
      <c r="F432" s="3">
        <v>14</v>
      </c>
      <c r="G432">
        <v>2050</v>
      </c>
      <c r="H432" s="3">
        <f t="shared" si="43"/>
        <v>1</v>
      </c>
      <c r="I432" s="3">
        <f t="shared" si="44"/>
        <v>1</v>
      </c>
      <c r="J432" s="8">
        <f t="shared" si="45"/>
        <v>350</v>
      </c>
      <c r="K432">
        <f>VLOOKUP(B432,Countries!$AB$1:$AC$6,2)*15</f>
        <v>75</v>
      </c>
      <c r="L432" s="16">
        <f>VLOOKUP(C432,Countries!$H$1:$K$43,4)*80</f>
        <v>3360</v>
      </c>
      <c r="M432" s="16">
        <f t="shared" si="46"/>
        <v>3785</v>
      </c>
      <c r="N432" s="17">
        <f t="shared" si="42"/>
        <v>0.13</v>
      </c>
      <c r="O432" s="17">
        <f t="shared" si="47"/>
        <v>0</v>
      </c>
      <c r="P432" s="17">
        <f t="shared" si="48"/>
        <v>0</v>
      </c>
    </row>
    <row r="433" spans="1:16" x14ac:dyDescent="0.35">
      <c r="A433" t="str">
        <f>VLOOKUP(C433,Countries!$H$1:$J$43,3)</f>
        <v>4-Southern Europe</v>
      </c>
      <c r="B433" t="s">
        <v>63</v>
      </c>
      <c r="C433" t="s">
        <v>40</v>
      </c>
      <c r="D433" s="3">
        <v>1</v>
      </c>
      <c r="E433" s="3">
        <v>3</v>
      </c>
      <c r="F433" s="3">
        <v>5</v>
      </c>
      <c r="G433">
        <v>2080</v>
      </c>
      <c r="H433" s="3">
        <f t="shared" si="43"/>
        <v>2</v>
      </c>
      <c r="I433" s="3">
        <f t="shared" si="44"/>
        <v>2</v>
      </c>
      <c r="J433" s="8">
        <f t="shared" si="45"/>
        <v>350</v>
      </c>
      <c r="K433">
        <f>VLOOKUP(B433,Countries!$AB$1:$AC$6,2)*15</f>
        <v>75</v>
      </c>
      <c r="L433" s="16">
        <f>VLOOKUP(C433,Countries!$H$1:$K$43,4)*80</f>
        <v>3360</v>
      </c>
      <c r="M433" s="16">
        <f t="shared" si="46"/>
        <v>3785</v>
      </c>
      <c r="N433" s="17">
        <f t="shared" si="42"/>
        <v>0.03</v>
      </c>
      <c r="O433" s="17">
        <f t="shared" si="47"/>
        <v>0</v>
      </c>
      <c r="P433" s="17">
        <f t="shared" si="48"/>
        <v>0</v>
      </c>
    </row>
    <row r="434" spans="1:16" x14ac:dyDescent="0.35">
      <c r="A434" t="str">
        <f>VLOOKUP(C434,Countries!$H$1:$J$43,3)</f>
        <v>4-Southern Europe</v>
      </c>
      <c r="B434" t="s">
        <v>63</v>
      </c>
      <c r="C434" t="s">
        <v>69</v>
      </c>
      <c r="D434" s="3">
        <v>0</v>
      </c>
      <c r="E434" s="3">
        <v>2.5</v>
      </c>
      <c r="F434" s="3">
        <v>5</v>
      </c>
      <c r="G434">
        <v>2030</v>
      </c>
      <c r="H434" s="3">
        <f t="shared" si="43"/>
        <v>2.5</v>
      </c>
      <c r="I434" s="3">
        <f t="shared" si="44"/>
        <v>2.5</v>
      </c>
      <c r="J434" s="8">
        <f t="shared" si="45"/>
        <v>350</v>
      </c>
      <c r="K434">
        <f>VLOOKUP(B434,Countries!$AB$1:$AC$6,2)*15</f>
        <v>75</v>
      </c>
      <c r="L434" s="16">
        <f>VLOOKUP(C434,Countries!$H$1:$K$43,4)*80</f>
        <v>3440</v>
      </c>
      <c r="M434" s="16">
        <f t="shared" si="46"/>
        <v>3865</v>
      </c>
      <c r="N434" s="17">
        <f t="shared" si="42"/>
        <v>2.5000000000000001E-2</v>
      </c>
      <c r="O434" s="17">
        <f t="shared" si="47"/>
        <v>0</v>
      </c>
      <c r="P434" s="17">
        <f t="shared" si="48"/>
        <v>0</v>
      </c>
    </row>
    <row r="435" spans="1:16" x14ac:dyDescent="0.35">
      <c r="A435" t="str">
        <f>VLOOKUP(C435,Countries!$H$1:$J$43,3)</f>
        <v>4-Southern Europe</v>
      </c>
      <c r="B435" t="s">
        <v>63</v>
      </c>
      <c r="C435" t="s">
        <v>69</v>
      </c>
      <c r="D435" s="3">
        <v>0</v>
      </c>
      <c r="E435" s="3">
        <v>2.5</v>
      </c>
      <c r="F435" s="3">
        <v>5</v>
      </c>
      <c r="G435">
        <v>2050</v>
      </c>
      <c r="H435" s="3">
        <f t="shared" si="43"/>
        <v>2.5</v>
      </c>
      <c r="I435" s="3">
        <f t="shared" si="44"/>
        <v>2.5</v>
      </c>
      <c r="J435" s="8">
        <f t="shared" si="45"/>
        <v>350</v>
      </c>
      <c r="K435">
        <f>VLOOKUP(B435,Countries!$AB$1:$AC$6,2)*15</f>
        <v>75</v>
      </c>
      <c r="L435" s="16">
        <f>VLOOKUP(C435,Countries!$H$1:$K$43,4)*80</f>
        <v>3440</v>
      </c>
      <c r="M435" s="16">
        <f t="shared" si="46"/>
        <v>3865</v>
      </c>
      <c r="N435" s="17">
        <f t="shared" si="42"/>
        <v>2.5000000000000001E-2</v>
      </c>
      <c r="O435" s="17">
        <f t="shared" si="47"/>
        <v>0</v>
      </c>
      <c r="P435" s="17">
        <f t="shared" si="48"/>
        <v>0</v>
      </c>
    </row>
    <row r="436" spans="1:16" x14ac:dyDescent="0.35">
      <c r="A436" t="str">
        <f>VLOOKUP(C436,Countries!$H$1:$J$43,3)</f>
        <v>4-Southern Europe</v>
      </c>
      <c r="B436" t="s">
        <v>63</v>
      </c>
      <c r="C436" t="s">
        <v>69</v>
      </c>
      <c r="D436" s="3">
        <v>-10</v>
      </c>
      <c r="E436" s="3">
        <v>-9.5</v>
      </c>
      <c r="F436" s="3">
        <v>-9</v>
      </c>
      <c r="G436">
        <v>2080</v>
      </c>
      <c r="H436" s="3">
        <f t="shared" si="43"/>
        <v>0.5</v>
      </c>
      <c r="I436" s="3">
        <f t="shared" si="44"/>
        <v>0.5</v>
      </c>
      <c r="J436" s="8">
        <f t="shared" si="45"/>
        <v>350</v>
      </c>
      <c r="K436">
        <f>VLOOKUP(B436,Countries!$AB$1:$AC$6,2)*15</f>
        <v>75</v>
      </c>
      <c r="L436" s="16">
        <f>VLOOKUP(C436,Countries!$H$1:$K$43,4)*80</f>
        <v>3440</v>
      </c>
      <c r="M436" s="16">
        <f t="shared" si="46"/>
        <v>3865</v>
      </c>
      <c r="N436" s="17">
        <f t="shared" si="42"/>
        <v>-9.5000000000000001E-2</v>
      </c>
      <c r="O436" s="17">
        <f t="shared" si="47"/>
        <v>0</v>
      </c>
      <c r="P436" s="17">
        <f t="shared" si="48"/>
        <v>0</v>
      </c>
    </row>
    <row r="437" spans="1:16" x14ac:dyDescent="0.35">
      <c r="A437" t="str">
        <f>VLOOKUP(C437,Countries!$H$1:$J$43,3)</f>
        <v>1-Europe</v>
      </c>
      <c r="B437" t="s">
        <v>12</v>
      </c>
      <c r="C437" t="s">
        <v>118</v>
      </c>
      <c r="D437" s="3">
        <v>-7.2916666666666616</v>
      </c>
      <c r="E437" s="3">
        <v>8.0729166666666696</v>
      </c>
      <c r="F437" s="3">
        <v>33.854166666666664</v>
      </c>
      <c r="G437">
        <v>2050</v>
      </c>
      <c r="H437" s="3">
        <f t="shared" si="43"/>
        <v>15.364583333333332</v>
      </c>
      <c r="I437" s="3">
        <f t="shared" si="44"/>
        <v>25.781249999999993</v>
      </c>
      <c r="J437" s="8">
        <f t="shared" si="45"/>
        <v>50</v>
      </c>
      <c r="K437">
        <f>VLOOKUP(B437,Countries!$AB$1:$AC$6,2)*15</f>
        <v>90</v>
      </c>
      <c r="L437" s="16">
        <f>VLOOKUP(C437,Countries!$H$1:$K$43,4)*80</f>
        <v>80</v>
      </c>
      <c r="M437" s="16">
        <f t="shared" si="46"/>
        <v>220</v>
      </c>
      <c r="N437" s="17">
        <f t="shared" si="42"/>
        <v>8.0729166666666699E-2</v>
      </c>
      <c r="O437" s="17">
        <f t="shared" si="47"/>
        <v>0.15364583333333331</v>
      </c>
      <c r="P437" s="17">
        <f t="shared" si="48"/>
        <v>0.25781249999999994</v>
      </c>
    </row>
    <row r="438" spans="1:16" x14ac:dyDescent="0.35">
      <c r="A438" t="str">
        <f>VLOOKUP(C438,Countries!$H$1:$J$43,3)</f>
        <v>2-Northern Europe</v>
      </c>
      <c r="B438" t="s">
        <v>12</v>
      </c>
      <c r="C438" t="s">
        <v>38</v>
      </c>
      <c r="D438" s="3">
        <v>-4.8172646452784287</v>
      </c>
      <c r="E438" s="3">
        <v>23.708818551964413</v>
      </c>
      <c r="F438" s="3">
        <v>96.855058538524617</v>
      </c>
      <c r="G438">
        <v>2050</v>
      </c>
      <c r="H438" s="3">
        <f t="shared" si="43"/>
        <v>28.526083197242841</v>
      </c>
      <c r="I438" s="3">
        <f t="shared" si="44"/>
        <v>73.146239986560204</v>
      </c>
      <c r="J438" s="8">
        <f t="shared" si="45"/>
        <v>150</v>
      </c>
      <c r="K438">
        <f>VLOOKUP(B438,Countries!$AB$1:$AC$6,2)*15</f>
        <v>90</v>
      </c>
      <c r="L438" s="16">
        <f>VLOOKUP(C438,Countries!$H$1:$K$43,4)*80</f>
        <v>160</v>
      </c>
      <c r="M438" s="16">
        <f t="shared" si="46"/>
        <v>400</v>
      </c>
      <c r="N438" s="17">
        <f t="shared" si="42"/>
        <v>0.23708818551964414</v>
      </c>
      <c r="O438" s="17">
        <f t="shared" si="47"/>
        <v>0.28526083197242841</v>
      </c>
      <c r="P438" s="17">
        <f t="shared" si="48"/>
        <v>0.73146239986560202</v>
      </c>
    </row>
    <row r="439" spans="1:16" x14ac:dyDescent="0.35">
      <c r="A439" t="str">
        <f>VLOOKUP(C439,Countries!$H$1:$J$43,3)</f>
        <v>2-Northern Europe</v>
      </c>
      <c r="B439" t="s">
        <v>12</v>
      </c>
      <c r="C439" t="s">
        <v>38</v>
      </c>
      <c r="D439" s="3">
        <v>-6</v>
      </c>
      <c r="E439" s="3">
        <v>3.75</v>
      </c>
      <c r="F439" s="3">
        <v>13</v>
      </c>
      <c r="G439">
        <v>2050</v>
      </c>
      <c r="H439" s="3">
        <f t="shared" si="43"/>
        <v>9.75</v>
      </c>
      <c r="I439" s="3">
        <f t="shared" si="44"/>
        <v>9.25</v>
      </c>
      <c r="J439" s="8">
        <f t="shared" si="45"/>
        <v>150</v>
      </c>
      <c r="K439">
        <f>VLOOKUP(B439,Countries!$AB$1:$AC$6,2)*15</f>
        <v>90</v>
      </c>
      <c r="L439" s="16">
        <f>VLOOKUP(C439,Countries!$H$1:$K$43,4)*80</f>
        <v>160</v>
      </c>
      <c r="M439" s="16">
        <f t="shared" si="46"/>
        <v>400</v>
      </c>
      <c r="N439" s="17">
        <f t="shared" si="42"/>
        <v>3.7499999999999999E-2</v>
      </c>
      <c r="O439" s="17">
        <f t="shared" si="47"/>
        <v>0</v>
      </c>
      <c r="P439" s="17">
        <f t="shared" si="48"/>
        <v>0</v>
      </c>
    </row>
    <row r="440" spans="1:16" x14ac:dyDescent="0.35">
      <c r="A440" t="str">
        <f>VLOOKUP(C440,Countries!$H$1:$J$43,3)</f>
        <v>2-Northern Europe</v>
      </c>
      <c r="B440" t="s">
        <v>12</v>
      </c>
      <c r="C440" t="s">
        <v>38</v>
      </c>
      <c r="D440" s="3">
        <v>4</v>
      </c>
      <c r="E440" s="3">
        <v>5</v>
      </c>
      <c r="F440" s="3">
        <v>6</v>
      </c>
      <c r="G440">
        <v>2030</v>
      </c>
      <c r="H440" s="3">
        <f t="shared" si="43"/>
        <v>1</v>
      </c>
      <c r="I440" s="3">
        <f t="shared" si="44"/>
        <v>1</v>
      </c>
      <c r="J440" s="8">
        <f t="shared" si="45"/>
        <v>150</v>
      </c>
      <c r="K440">
        <f>VLOOKUP(B440,Countries!$AB$1:$AC$6,2)*15</f>
        <v>90</v>
      </c>
      <c r="L440" s="16">
        <f>VLOOKUP(C440,Countries!$H$1:$K$43,4)*80</f>
        <v>160</v>
      </c>
      <c r="M440" s="16">
        <f t="shared" si="46"/>
        <v>400</v>
      </c>
      <c r="N440" s="17">
        <f t="shared" si="42"/>
        <v>0.05</v>
      </c>
      <c r="O440" s="17">
        <f t="shared" si="47"/>
        <v>0</v>
      </c>
      <c r="P440" s="17">
        <f t="shared" si="48"/>
        <v>0</v>
      </c>
    </row>
    <row r="441" spans="1:16" x14ac:dyDescent="0.35">
      <c r="A441" t="str">
        <f>VLOOKUP(C441,Countries!$H$1:$J$43,3)</f>
        <v>2-Northern Europe</v>
      </c>
      <c r="B441" t="s">
        <v>12</v>
      </c>
      <c r="C441" t="s">
        <v>38</v>
      </c>
      <c r="D441" s="3">
        <v>10</v>
      </c>
      <c r="E441" s="3">
        <v>11.5</v>
      </c>
      <c r="F441" s="3">
        <v>13</v>
      </c>
      <c r="G441">
        <v>2050</v>
      </c>
      <c r="H441" s="3">
        <f t="shared" si="43"/>
        <v>1.5</v>
      </c>
      <c r="I441" s="3">
        <f t="shared" si="44"/>
        <v>1.5</v>
      </c>
      <c r="J441" s="8">
        <f t="shared" si="45"/>
        <v>150</v>
      </c>
      <c r="K441">
        <f>VLOOKUP(B441,Countries!$AB$1:$AC$6,2)*15</f>
        <v>90</v>
      </c>
      <c r="L441" s="16">
        <f>VLOOKUP(C441,Countries!$H$1:$K$43,4)*80</f>
        <v>160</v>
      </c>
      <c r="M441" s="16">
        <f t="shared" si="46"/>
        <v>400</v>
      </c>
      <c r="N441" s="17">
        <f t="shared" si="42"/>
        <v>0.115</v>
      </c>
      <c r="O441" s="17">
        <f t="shared" si="47"/>
        <v>0</v>
      </c>
      <c r="P441" s="17">
        <f t="shared" si="48"/>
        <v>0</v>
      </c>
    </row>
    <row r="442" spans="1:16" x14ac:dyDescent="0.35">
      <c r="A442" t="str">
        <f>VLOOKUP(C442,Countries!$H$1:$J$43,3)</f>
        <v>2-Northern Europe</v>
      </c>
      <c r="B442" t="s">
        <v>12</v>
      </c>
      <c r="C442" t="s">
        <v>38</v>
      </c>
      <c r="D442" s="3">
        <v>14</v>
      </c>
      <c r="E442" s="3">
        <v>21.5</v>
      </c>
      <c r="F442" s="3">
        <v>29</v>
      </c>
      <c r="G442">
        <v>2080</v>
      </c>
      <c r="H442" s="3">
        <f t="shared" si="43"/>
        <v>7.5</v>
      </c>
      <c r="I442" s="3">
        <f t="shared" si="44"/>
        <v>7.5</v>
      </c>
      <c r="J442" s="8">
        <f t="shared" si="45"/>
        <v>150</v>
      </c>
      <c r="K442">
        <f>VLOOKUP(B442,Countries!$AB$1:$AC$6,2)*15</f>
        <v>90</v>
      </c>
      <c r="L442" s="16">
        <f>VLOOKUP(C442,Countries!$H$1:$K$43,4)*80</f>
        <v>160</v>
      </c>
      <c r="M442" s="16">
        <f t="shared" si="46"/>
        <v>400</v>
      </c>
      <c r="N442" s="17">
        <f t="shared" si="42"/>
        <v>0.215</v>
      </c>
      <c r="O442" s="17">
        <f t="shared" si="47"/>
        <v>0</v>
      </c>
      <c r="P442" s="17">
        <f t="shared" si="48"/>
        <v>0</v>
      </c>
    </row>
    <row r="443" spans="1:16" x14ac:dyDescent="0.35">
      <c r="A443" t="str">
        <f>VLOOKUP(C443,Countries!$H$1:$J$43,3)</f>
        <v>2-Northern Europe</v>
      </c>
      <c r="B443" t="s">
        <v>12</v>
      </c>
      <c r="C443" t="s">
        <v>38</v>
      </c>
      <c r="D443" s="3">
        <v>6.8965517241379377</v>
      </c>
      <c r="E443" s="3">
        <v>7.6149425287356349</v>
      </c>
      <c r="F443" s="3">
        <v>8.3333333333333321</v>
      </c>
      <c r="G443">
        <v>2020</v>
      </c>
      <c r="H443" s="3">
        <f t="shared" si="43"/>
        <v>0.71839080459769722</v>
      </c>
      <c r="I443" s="3">
        <f t="shared" si="44"/>
        <v>0.71839080459769722</v>
      </c>
      <c r="J443" s="8">
        <f t="shared" si="45"/>
        <v>150</v>
      </c>
      <c r="K443">
        <f>VLOOKUP(B443,Countries!$AB$1:$AC$6,2)*15</f>
        <v>90</v>
      </c>
      <c r="L443" s="16">
        <f>VLOOKUP(C443,Countries!$H$1:$K$43,4)*80</f>
        <v>160</v>
      </c>
      <c r="M443" s="16">
        <f t="shared" si="46"/>
        <v>400</v>
      </c>
      <c r="N443" s="17">
        <f t="shared" si="42"/>
        <v>7.6149425287356354E-2</v>
      </c>
      <c r="O443" s="17">
        <f t="shared" si="47"/>
        <v>0</v>
      </c>
      <c r="P443" s="17">
        <f t="shared" si="48"/>
        <v>0</v>
      </c>
    </row>
    <row r="444" spans="1:16" x14ac:dyDescent="0.35">
      <c r="A444" t="str">
        <f>VLOOKUP(C444,Countries!$H$1:$J$43,3)</f>
        <v>2-Northern Europe</v>
      </c>
      <c r="B444" t="s">
        <v>12</v>
      </c>
      <c r="C444" t="s">
        <v>38</v>
      </c>
      <c r="D444" s="3">
        <v>5.1724137931034457</v>
      </c>
      <c r="E444" s="3">
        <v>5.919540229885059</v>
      </c>
      <c r="F444" s="3">
        <v>6.6666666666666723</v>
      </c>
      <c r="G444">
        <v>2040</v>
      </c>
      <c r="H444" s="3">
        <f t="shared" si="43"/>
        <v>0.74712643678161328</v>
      </c>
      <c r="I444" s="3">
        <f t="shared" si="44"/>
        <v>0.74712643678161328</v>
      </c>
      <c r="J444" s="8">
        <f t="shared" si="45"/>
        <v>150</v>
      </c>
      <c r="K444">
        <f>VLOOKUP(B444,Countries!$AB$1:$AC$6,2)*15</f>
        <v>90</v>
      </c>
      <c r="L444" s="16">
        <f>VLOOKUP(C444,Countries!$H$1:$K$43,4)*80</f>
        <v>160</v>
      </c>
      <c r="M444" s="16">
        <f t="shared" si="46"/>
        <v>400</v>
      </c>
      <c r="N444" s="17">
        <f t="shared" si="42"/>
        <v>5.9195402298850591E-2</v>
      </c>
      <c r="O444" s="17">
        <f t="shared" si="47"/>
        <v>0</v>
      </c>
      <c r="P444" s="17">
        <f t="shared" si="48"/>
        <v>0</v>
      </c>
    </row>
    <row r="445" spans="1:16" x14ac:dyDescent="0.35">
      <c r="A445" t="str">
        <f>VLOOKUP(C445,Countries!$H$1:$J$43,3)</f>
        <v>2-Northern Europe</v>
      </c>
      <c r="B445" t="s">
        <v>12</v>
      </c>
      <c r="C445" t="s">
        <v>38</v>
      </c>
      <c r="D445" s="3">
        <v>6.8965517241379377</v>
      </c>
      <c r="E445" s="3">
        <v>7.6149425287356349</v>
      </c>
      <c r="F445" s="3">
        <v>8.3333333333333321</v>
      </c>
      <c r="G445">
        <v>2060</v>
      </c>
      <c r="H445" s="3">
        <f t="shared" si="43"/>
        <v>0.71839080459769722</v>
      </c>
      <c r="I445" s="3">
        <f t="shared" si="44"/>
        <v>0.71839080459769722</v>
      </c>
      <c r="J445" s="8">
        <f t="shared" si="45"/>
        <v>150</v>
      </c>
      <c r="K445">
        <f>VLOOKUP(B445,Countries!$AB$1:$AC$6,2)*15</f>
        <v>90</v>
      </c>
      <c r="L445" s="16">
        <f>VLOOKUP(C445,Countries!$H$1:$K$43,4)*80</f>
        <v>160</v>
      </c>
      <c r="M445" s="16">
        <f t="shared" si="46"/>
        <v>400</v>
      </c>
      <c r="N445" s="17">
        <f t="shared" si="42"/>
        <v>7.6149425287356354E-2</v>
      </c>
      <c r="O445" s="17">
        <f t="shared" si="47"/>
        <v>0</v>
      </c>
      <c r="P445" s="17">
        <f t="shared" si="48"/>
        <v>0</v>
      </c>
    </row>
    <row r="446" spans="1:16" x14ac:dyDescent="0.35">
      <c r="A446" t="str">
        <f>VLOOKUP(C446,Countries!$H$1:$J$43,3)</f>
        <v>2-Northern Europe</v>
      </c>
      <c r="B446" t="s">
        <v>12</v>
      </c>
      <c r="C446" t="s">
        <v>38</v>
      </c>
      <c r="D446" s="3">
        <v>6.8965517241379377</v>
      </c>
      <c r="E446" s="3">
        <v>7.6149425287356349</v>
      </c>
      <c r="F446" s="3">
        <v>8.3333333333333321</v>
      </c>
      <c r="G446">
        <v>2080</v>
      </c>
      <c r="H446" s="3">
        <f t="shared" si="43"/>
        <v>0.71839080459769722</v>
      </c>
      <c r="I446" s="3">
        <f t="shared" si="44"/>
        <v>0.71839080459769722</v>
      </c>
      <c r="J446" s="8">
        <f t="shared" si="45"/>
        <v>150</v>
      </c>
      <c r="K446">
        <f>VLOOKUP(B446,Countries!$AB$1:$AC$6,2)*15</f>
        <v>90</v>
      </c>
      <c r="L446" s="16">
        <f>VLOOKUP(C446,Countries!$H$1:$K$43,4)*80</f>
        <v>160</v>
      </c>
      <c r="M446" s="16">
        <f t="shared" si="46"/>
        <v>400</v>
      </c>
      <c r="N446" s="17">
        <f t="shared" si="42"/>
        <v>7.6149425287356354E-2</v>
      </c>
      <c r="O446" s="17">
        <f t="shared" si="47"/>
        <v>0</v>
      </c>
      <c r="P446" s="17">
        <f t="shared" si="48"/>
        <v>0</v>
      </c>
    </row>
    <row r="447" spans="1:16" x14ac:dyDescent="0.35">
      <c r="A447" t="str">
        <f>VLOOKUP(C447,Countries!$H$1:$J$43,3)</f>
        <v>2-Northern Europe</v>
      </c>
      <c r="B447" t="s">
        <v>12</v>
      </c>
      <c r="C447" t="s">
        <v>38</v>
      </c>
      <c r="D447" s="3">
        <v>0</v>
      </c>
      <c r="E447" s="3">
        <v>3.4482758620689689</v>
      </c>
      <c r="F447" s="3">
        <v>6.8965517241379377</v>
      </c>
      <c r="G447">
        <v>2020</v>
      </c>
      <c r="H447" s="3">
        <f t="shared" si="43"/>
        <v>3.4482758620689689</v>
      </c>
      <c r="I447" s="3">
        <f t="shared" si="44"/>
        <v>3.4482758620689689</v>
      </c>
      <c r="J447" s="8">
        <f t="shared" si="45"/>
        <v>150</v>
      </c>
      <c r="K447">
        <f>VLOOKUP(B447,Countries!$AB$1:$AC$6,2)*15</f>
        <v>90</v>
      </c>
      <c r="L447" s="16">
        <f>VLOOKUP(C447,Countries!$H$1:$K$43,4)*80</f>
        <v>160</v>
      </c>
      <c r="M447" s="16">
        <f t="shared" si="46"/>
        <v>400</v>
      </c>
      <c r="N447" s="17">
        <f t="shared" si="42"/>
        <v>3.4482758620689689E-2</v>
      </c>
      <c r="O447" s="17">
        <f t="shared" si="47"/>
        <v>0</v>
      </c>
      <c r="P447" s="17">
        <f t="shared" si="48"/>
        <v>0</v>
      </c>
    </row>
    <row r="448" spans="1:16" x14ac:dyDescent="0.35">
      <c r="A448" t="str">
        <f>VLOOKUP(C448,Countries!$H$1:$J$43,3)</f>
        <v>2-Northern Europe</v>
      </c>
      <c r="B448" t="s">
        <v>12</v>
      </c>
      <c r="C448" t="s">
        <v>38</v>
      </c>
      <c r="D448" s="3">
        <v>1.7241379310344922</v>
      </c>
      <c r="E448" s="3">
        <v>3.4482758620689689</v>
      </c>
      <c r="F448" s="3">
        <v>5.1724137931034457</v>
      </c>
      <c r="G448">
        <v>2040</v>
      </c>
      <c r="H448" s="3">
        <f t="shared" si="43"/>
        <v>1.7241379310344767</v>
      </c>
      <c r="I448" s="3">
        <f t="shared" si="44"/>
        <v>1.7241379310344769</v>
      </c>
      <c r="J448" s="8">
        <f t="shared" si="45"/>
        <v>150</v>
      </c>
      <c r="K448">
        <f>VLOOKUP(B448,Countries!$AB$1:$AC$6,2)*15</f>
        <v>90</v>
      </c>
      <c r="L448" s="16">
        <f>VLOOKUP(C448,Countries!$H$1:$K$43,4)*80</f>
        <v>160</v>
      </c>
      <c r="M448" s="16">
        <f t="shared" si="46"/>
        <v>400</v>
      </c>
      <c r="N448" s="17">
        <f t="shared" si="42"/>
        <v>3.4482758620689689E-2</v>
      </c>
      <c r="O448" s="17">
        <f t="shared" si="47"/>
        <v>0</v>
      </c>
      <c r="P448" s="17">
        <f t="shared" si="48"/>
        <v>0</v>
      </c>
    </row>
    <row r="449" spans="1:16" x14ac:dyDescent="0.35">
      <c r="A449" t="str">
        <f>VLOOKUP(C449,Countries!$H$1:$J$43,3)</f>
        <v>2-Northern Europe</v>
      </c>
      <c r="B449" t="s">
        <v>12</v>
      </c>
      <c r="C449" t="s">
        <v>38</v>
      </c>
      <c r="D449" s="3">
        <v>3.4482758620689689</v>
      </c>
      <c r="E449" s="3">
        <v>5.1724137931034537</v>
      </c>
      <c r="F449" s="3">
        <v>6.8965517241379377</v>
      </c>
      <c r="G449">
        <v>2060</v>
      </c>
      <c r="H449" s="3">
        <f t="shared" si="43"/>
        <v>1.7241379310344849</v>
      </c>
      <c r="I449" s="3">
        <f t="shared" si="44"/>
        <v>1.724137931034484</v>
      </c>
      <c r="J449" s="8">
        <f t="shared" si="45"/>
        <v>150</v>
      </c>
      <c r="K449">
        <f>VLOOKUP(B449,Countries!$AB$1:$AC$6,2)*15</f>
        <v>90</v>
      </c>
      <c r="L449" s="16">
        <f>VLOOKUP(C449,Countries!$H$1:$K$43,4)*80</f>
        <v>160</v>
      </c>
      <c r="M449" s="16">
        <f t="shared" si="46"/>
        <v>400</v>
      </c>
      <c r="N449" s="17">
        <f t="shared" si="42"/>
        <v>5.1724137931034538E-2</v>
      </c>
      <c r="O449" s="17">
        <f t="shared" si="47"/>
        <v>0</v>
      </c>
      <c r="P449" s="17">
        <f t="shared" si="48"/>
        <v>0</v>
      </c>
    </row>
    <row r="450" spans="1:16" x14ac:dyDescent="0.35">
      <c r="A450" t="str">
        <f>VLOOKUP(C450,Countries!$H$1:$J$43,3)</f>
        <v>2-Northern Europe</v>
      </c>
      <c r="B450" t="s">
        <v>12</v>
      </c>
      <c r="C450" t="s">
        <v>38</v>
      </c>
      <c r="D450" s="3">
        <v>5.1724137931034457</v>
      </c>
      <c r="E450" s="3">
        <v>6.0344827586206922</v>
      </c>
      <c r="F450" s="3">
        <v>6.8965517241379377</v>
      </c>
      <c r="G450">
        <v>2080</v>
      </c>
      <c r="H450" s="3">
        <f t="shared" si="43"/>
        <v>0.86206896551724643</v>
      </c>
      <c r="I450" s="3">
        <f t="shared" si="44"/>
        <v>0.86206896551724554</v>
      </c>
      <c r="J450" s="8">
        <f t="shared" si="45"/>
        <v>150</v>
      </c>
      <c r="K450">
        <f>VLOOKUP(B450,Countries!$AB$1:$AC$6,2)*15</f>
        <v>90</v>
      </c>
      <c r="L450" s="16">
        <f>VLOOKUP(C450,Countries!$H$1:$K$43,4)*80</f>
        <v>160</v>
      </c>
      <c r="M450" s="16">
        <f t="shared" si="46"/>
        <v>400</v>
      </c>
      <c r="N450" s="17">
        <f t="shared" ref="N450:N512" si="49">E450/100</f>
        <v>6.034482758620692E-2</v>
      </c>
      <c r="O450" s="17">
        <f t="shared" si="47"/>
        <v>0</v>
      </c>
      <c r="P450" s="17">
        <f t="shared" si="48"/>
        <v>0</v>
      </c>
    </row>
    <row r="451" spans="1:16" x14ac:dyDescent="0.35">
      <c r="A451" t="str">
        <f>VLOOKUP(C451,Countries!$H$1:$J$43,3)</f>
        <v>2-Northern Europe</v>
      </c>
      <c r="B451" t="s">
        <v>12</v>
      </c>
      <c r="C451" t="s">
        <v>38</v>
      </c>
      <c r="D451" s="3">
        <v>6.8965517241379377</v>
      </c>
      <c r="E451" s="3">
        <v>7.7586206896551762</v>
      </c>
      <c r="F451" s="3">
        <v>8.6206896551724146</v>
      </c>
      <c r="G451">
        <v>2020</v>
      </c>
      <c r="H451" s="3">
        <f t="shared" ref="H451:H514" si="50">E451-D451</f>
        <v>0.86206896551723844</v>
      </c>
      <c r="I451" s="3">
        <f t="shared" ref="I451:I514" si="51">F451-E451</f>
        <v>0.86206896551723844</v>
      </c>
      <c r="J451" s="8">
        <f t="shared" ref="J451:J514" si="52">VALUE(CONCATENATE(MID(A451,1,1),"00"))-50</f>
        <v>150</v>
      </c>
      <c r="K451">
        <f>VLOOKUP(B451,Countries!$AB$1:$AC$6,2)*15</f>
        <v>90</v>
      </c>
      <c r="L451" s="16">
        <f>VLOOKUP(C451,Countries!$H$1:$K$43,4)*80</f>
        <v>160</v>
      </c>
      <c r="M451" s="16">
        <f t="shared" si="46"/>
        <v>400</v>
      </c>
      <c r="N451" s="17">
        <f t="shared" si="49"/>
        <v>7.7586206896551768E-2</v>
      </c>
      <c r="O451" s="17">
        <f t="shared" si="47"/>
        <v>0</v>
      </c>
      <c r="P451" s="17">
        <f t="shared" si="48"/>
        <v>0</v>
      </c>
    </row>
    <row r="452" spans="1:16" x14ac:dyDescent="0.35">
      <c r="A452" t="str">
        <f>VLOOKUP(C452,Countries!$H$1:$J$43,3)</f>
        <v>2-Northern Europe</v>
      </c>
      <c r="B452" t="s">
        <v>12</v>
      </c>
      <c r="C452" t="s">
        <v>38</v>
      </c>
      <c r="D452" s="3">
        <v>13.793103448275859</v>
      </c>
      <c r="E452" s="3">
        <v>13.793103448275859</v>
      </c>
      <c r="F452" s="3">
        <v>13.793103448275859</v>
      </c>
      <c r="G452">
        <v>2040</v>
      </c>
      <c r="H452" s="3">
        <f t="shared" si="50"/>
        <v>0</v>
      </c>
      <c r="I452" s="3">
        <f t="shared" si="51"/>
        <v>0</v>
      </c>
      <c r="J452" s="8">
        <f t="shared" si="52"/>
        <v>150</v>
      </c>
      <c r="K452">
        <f>VLOOKUP(B452,Countries!$AB$1:$AC$6,2)*15</f>
        <v>90</v>
      </c>
      <c r="L452" s="16">
        <f>VLOOKUP(C452,Countries!$H$1:$K$43,4)*80</f>
        <v>160</v>
      </c>
      <c r="M452" s="16">
        <f t="shared" ref="M452:M515" si="53">L452+K452+J452</f>
        <v>400</v>
      </c>
      <c r="N452" s="17">
        <f t="shared" si="49"/>
        <v>0.13793103448275859</v>
      </c>
      <c r="O452" s="17">
        <f t="shared" ref="O452:O515" si="54">IF(H452&lt;10,0,H452/100)</f>
        <v>0</v>
      </c>
      <c r="P452" s="17">
        <f t="shared" ref="P452:P515" si="55">IF(I452&lt;10,0,I452/100)</f>
        <v>0</v>
      </c>
    </row>
    <row r="453" spans="1:16" x14ac:dyDescent="0.35">
      <c r="A453" t="str">
        <f>VLOOKUP(C453,Countries!$H$1:$J$43,3)</f>
        <v>2-Northern Europe</v>
      </c>
      <c r="B453" t="s">
        <v>12</v>
      </c>
      <c r="C453" t="s">
        <v>38</v>
      </c>
      <c r="D453" s="3">
        <v>17.241379310344829</v>
      </c>
      <c r="E453" s="3">
        <v>18.103448275862075</v>
      </c>
      <c r="F453" s="3">
        <v>18.96551724137932</v>
      </c>
      <c r="G453">
        <v>2060</v>
      </c>
      <c r="H453" s="3">
        <f t="shared" si="50"/>
        <v>0.86206896551724554</v>
      </c>
      <c r="I453" s="3">
        <f t="shared" si="51"/>
        <v>0.86206896551724554</v>
      </c>
      <c r="J453" s="8">
        <f t="shared" si="52"/>
        <v>150</v>
      </c>
      <c r="K453">
        <f>VLOOKUP(B453,Countries!$AB$1:$AC$6,2)*15</f>
        <v>90</v>
      </c>
      <c r="L453" s="16">
        <f>VLOOKUP(C453,Countries!$H$1:$K$43,4)*80</f>
        <v>160</v>
      </c>
      <c r="M453" s="16">
        <f t="shared" si="53"/>
        <v>400</v>
      </c>
      <c r="N453" s="17">
        <f t="shared" si="49"/>
        <v>0.18103448275862075</v>
      </c>
      <c r="O453" s="17">
        <f t="shared" si="54"/>
        <v>0</v>
      </c>
      <c r="P453" s="17">
        <f t="shared" si="55"/>
        <v>0</v>
      </c>
    </row>
    <row r="454" spans="1:16" x14ac:dyDescent="0.35">
      <c r="A454" t="str">
        <f>VLOOKUP(C454,Countries!$H$1:$J$43,3)</f>
        <v>2-Northern Europe</v>
      </c>
      <c r="B454" t="s">
        <v>12</v>
      </c>
      <c r="C454" t="s">
        <v>38</v>
      </c>
      <c r="D454" s="3">
        <v>17.241379310344829</v>
      </c>
      <c r="E454" s="3">
        <v>17.241379310344829</v>
      </c>
      <c r="F454" s="3">
        <v>17.241379310344829</v>
      </c>
      <c r="G454">
        <v>2080</v>
      </c>
      <c r="H454" s="3">
        <f t="shared" si="50"/>
        <v>0</v>
      </c>
      <c r="I454" s="3">
        <f t="shared" si="51"/>
        <v>0</v>
      </c>
      <c r="J454" s="8">
        <f t="shared" si="52"/>
        <v>150</v>
      </c>
      <c r="K454">
        <f>VLOOKUP(B454,Countries!$AB$1:$AC$6,2)*15</f>
        <v>90</v>
      </c>
      <c r="L454" s="16">
        <f>VLOOKUP(C454,Countries!$H$1:$K$43,4)*80</f>
        <v>160</v>
      </c>
      <c r="M454" s="16">
        <f t="shared" si="53"/>
        <v>400</v>
      </c>
      <c r="N454" s="17">
        <f t="shared" si="49"/>
        <v>0.17241379310344829</v>
      </c>
      <c r="O454" s="17">
        <f t="shared" si="54"/>
        <v>0</v>
      </c>
      <c r="P454" s="17">
        <f t="shared" si="55"/>
        <v>0</v>
      </c>
    </row>
    <row r="455" spans="1:16" x14ac:dyDescent="0.35">
      <c r="A455" t="str">
        <f>VLOOKUP(C455,Countries!$H$1:$J$43,3)</f>
        <v>2-Northern Europe</v>
      </c>
      <c r="B455" t="s">
        <v>12</v>
      </c>
      <c r="C455" t="s">
        <v>38</v>
      </c>
      <c r="D455" s="3">
        <v>3.4482758620689689</v>
      </c>
      <c r="E455" s="3">
        <v>3.4482758620689689</v>
      </c>
      <c r="F455" s="3">
        <v>3.4482758620689689</v>
      </c>
      <c r="G455">
        <v>2020</v>
      </c>
      <c r="H455" s="3">
        <f t="shared" si="50"/>
        <v>0</v>
      </c>
      <c r="I455" s="3">
        <f t="shared" si="51"/>
        <v>0</v>
      </c>
      <c r="J455" s="8">
        <f t="shared" si="52"/>
        <v>150</v>
      </c>
      <c r="K455">
        <f>VLOOKUP(B455,Countries!$AB$1:$AC$6,2)*15</f>
        <v>90</v>
      </c>
      <c r="L455" s="16">
        <f>VLOOKUP(C455,Countries!$H$1:$K$43,4)*80</f>
        <v>160</v>
      </c>
      <c r="M455" s="16">
        <f t="shared" si="53"/>
        <v>400</v>
      </c>
      <c r="N455" s="17">
        <f t="shared" si="49"/>
        <v>3.4482758620689689E-2</v>
      </c>
      <c r="O455" s="17">
        <f t="shared" si="54"/>
        <v>0</v>
      </c>
      <c r="P455" s="17">
        <f t="shared" si="55"/>
        <v>0</v>
      </c>
    </row>
    <row r="456" spans="1:16" x14ac:dyDescent="0.35">
      <c r="A456" t="str">
        <f>VLOOKUP(C456,Countries!$H$1:$J$43,3)</f>
        <v>2-Northern Europe</v>
      </c>
      <c r="B456" t="s">
        <v>12</v>
      </c>
      <c r="C456" t="s">
        <v>38</v>
      </c>
      <c r="D456" s="3">
        <v>5.1724137931034457</v>
      </c>
      <c r="E456" s="3">
        <v>5.1724137931034457</v>
      </c>
      <c r="F456" s="3">
        <v>5.1724137931034457</v>
      </c>
      <c r="G456">
        <v>2040</v>
      </c>
      <c r="H456" s="3">
        <f t="shared" si="50"/>
        <v>0</v>
      </c>
      <c r="I456" s="3">
        <f t="shared" si="51"/>
        <v>0</v>
      </c>
      <c r="J456" s="8">
        <f t="shared" si="52"/>
        <v>150</v>
      </c>
      <c r="K456">
        <f>VLOOKUP(B456,Countries!$AB$1:$AC$6,2)*15</f>
        <v>90</v>
      </c>
      <c r="L456" s="16">
        <f>VLOOKUP(C456,Countries!$H$1:$K$43,4)*80</f>
        <v>160</v>
      </c>
      <c r="M456" s="16">
        <f t="shared" si="53"/>
        <v>400</v>
      </c>
      <c r="N456" s="17">
        <f t="shared" si="49"/>
        <v>5.1724137931034454E-2</v>
      </c>
      <c r="O456" s="17">
        <f t="shared" si="54"/>
        <v>0</v>
      </c>
      <c r="P456" s="17">
        <f t="shared" si="55"/>
        <v>0</v>
      </c>
    </row>
    <row r="457" spans="1:16" x14ac:dyDescent="0.35">
      <c r="A457" t="str">
        <f>VLOOKUP(C457,Countries!$H$1:$J$43,3)</f>
        <v>2-Northern Europe</v>
      </c>
      <c r="B457" t="s">
        <v>12</v>
      </c>
      <c r="C457" t="s">
        <v>38</v>
      </c>
      <c r="D457" s="3">
        <v>8.6206896551724146</v>
      </c>
      <c r="E457" s="3">
        <v>9.4827586206896601</v>
      </c>
      <c r="F457" s="3">
        <v>10.344827586206906</v>
      </c>
      <c r="G457">
        <v>2060</v>
      </c>
      <c r="H457" s="3">
        <f t="shared" si="50"/>
        <v>0.86206896551724554</v>
      </c>
      <c r="I457" s="3">
        <f t="shared" si="51"/>
        <v>0.86206896551724554</v>
      </c>
      <c r="J457" s="8">
        <f t="shared" si="52"/>
        <v>150</v>
      </c>
      <c r="K457">
        <f>VLOOKUP(B457,Countries!$AB$1:$AC$6,2)*15</f>
        <v>90</v>
      </c>
      <c r="L457" s="16">
        <f>VLOOKUP(C457,Countries!$H$1:$K$43,4)*80</f>
        <v>160</v>
      </c>
      <c r="M457" s="16">
        <f t="shared" si="53"/>
        <v>400</v>
      </c>
      <c r="N457" s="17">
        <f t="shared" si="49"/>
        <v>9.4827586206896602E-2</v>
      </c>
      <c r="O457" s="17">
        <f t="shared" si="54"/>
        <v>0</v>
      </c>
      <c r="P457" s="17">
        <f t="shared" si="55"/>
        <v>0</v>
      </c>
    </row>
    <row r="458" spans="1:16" x14ac:dyDescent="0.35">
      <c r="A458" t="str">
        <f>VLOOKUP(C458,Countries!$H$1:$J$43,3)</f>
        <v>2-Northern Europe</v>
      </c>
      <c r="B458" t="s">
        <v>12</v>
      </c>
      <c r="C458" t="s">
        <v>38</v>
      </c>
      <c r="D458" s="3">
        <v>12.068965517241383</v>
      </c>
      <c r="E458" s="3">
        <v>12.068965517241383</v>
      </c>
      <c r="F458" s="3">
        <v>12.068965517241383</v>
      </c>
      <c r="G458">
        <v>2080</v>
      </c>
      <c r="H458" s="3">
        <f t="shared" si="50"/>
        <v>0</v>
      </c>
      <c r="I458" s="3">
        <f t="shared" si="51"/>
        <v>0</v>
      </c>
      <c r="J458" s="8">
        <f t="shared" si="52"/>
        <v>150</v>
      </c>
      <c r="K458">
        <f>VLOOKUP(B458,Countries!$AB$1:$AC$6,2)*15</f>
        <v>90</v>
      </c>
      <c r="L458" s="16">
        <f>VLOOKUP(C458,Countries!$H$1:$K$43,4)*80</f>
        <v>160</v>
      </c>
      <c r="M458" s="16">
        <f t="shared" si="53"/>
        <v>400</v>
      </c>
      <c r="N458" s="17">
        <f t="shared" si="49"/>
        <v>0.12068965517241383</v>
      </c>
      <c r="O458" s="17">
        <f t="shared" si="54"/>
        <v>0</v>
      </c>
      <c r="P458" s="17">
        <f t="shared" si="55"/>
        <v>0</v>
      </c>
    </row>
    <row r="459" spans="1:16" x14ac:dyDescent="0.35">
      <c r="A459" t="str">
        <f>VLOOKUP(C459,Countries!$H$1:$J$43,3)</f>
        <v>2-Northern Europe</v>
      </c>
      <c r="B459" t="s">
        <v>12</v>
      </c>
      <c r="C459" t="s">
        <v>38</v>
      </c>
      <c r="D459" s="3">
        <v>5.1724137931034457</v>
      </c>
      <c r="E459" s="3">
        <v>6.0344827586206922</v>
      </c>
      <c r="F459" s="3">
        <v>6.8965517241379377</v>
      </c>
      <c r="G459">
        <v>2020</v>
      </c>
      <c r="H459" s="3">
        <f t="shared" si="50"/>
        <v>0.86206896551724643</v>
      </c>
      <c r="I459" s="3">
        <f t="shared" si="51"/>
        <v>0.86206896551724554</v>
      </c>
      <c r="J459" s="8">
        <f t="shared" si="52"/>
        <v>150</v>
      </c>
      <c r="K459">
        <f>VLOOKUP(B459,Countries!$AB$1:$AC$6,2)*15</f>
        <v>90</v>
      </c>
      <c r="L459" s="16">
        <f>VLOOKUP(C459,Countries!$H$1:$K$43,4)*80</f>
        <v>160</v>
      </c>
      <c r="M459" s="16">
        <f t="shared" si="53"/>
        <v>400</v>
      </c>
      <c r="N459" s="17">
        <f t="shared" si="49"/>
        <v>6.034482758620692E-2</v>
      </c>
      <c r="O459" s="17">
        <f t="shared" si="54"/>
        <v>0</v>
      </c>
      <c r="P459" s="17">
        <f t="shared" si="55"/>
        <v>0</v>
      </c>
    </row>
    <row r="460" spans="1:16" x14ac:dyDescent="0.35">
      <c r="A460" t="str">
        <f>VLOOKUP(C460,Countries!$H$1:$J$43,3)</f>
        <v>2-Northern Europe</v>
      </c>
      <c r="B460" t="s">
        <v>12</v>
      </c>
      <c r="C460" t="s">
        <v>38</v>
      </c>
      <c r="D460" s="3">
        <v>8.6206896551724146</v>
      </c>
      <c r="E460" s="3">
        <v>11.206896551724137</v>
      </c>
      <c r="F460" s="3">
        <v>13.793103448275859</v>
      </c>
      <c r="G460">
        <v>2040</v>
      </c>
      <c r="H460" s="3">
        <f t="shared" si="50"/>
        <v>2.5862068965517224</v>
      </c>
      <c r="I460" s="3">
        <f t="shared" si="51"/>
        <v>2.5862068965517224</v>
      </c>
      <c r="J460" s="8">
        <f t="shared" si="52"/>
        <v>150</v>
      </c>
      <c r="K460">
        <f>VLOOKUP(B460,Countries!$AB$1:$AC$6,2)*15</f>
        <v>90</v>
      </c>
      <c r="L460" s="16">
        <f>VLOOKUP(C460,Countries!$H$1:$K$43,4)*80</f>
        <v>160</v>
      </c>
      <c r="M460" s="16">
        <f t="shared" si="53"/>
        <v>400</v>
      </c>
      <c r="N460" s="17">
        <f t="shared" si="49"/>
        <v>0.11206896551724137</v>
      </c>
      <c r="O460" s="17">
        <f t="shared" si="54"/>
        <v>0</v>
      </c>
      <c r="P460" s="17">
        <f t="shared" si="55"/>
        <v>0</v>
      </c>
    </row>
    <row r="461" spans="1:16" x14ac:dyDescent="0.35">
      <c r="A461" t="str">
        <f>VLOOKUP(C461,Countries!$H$1:$J$43,3)</f>
        <v>2-Northern Europe</v>
      </c>
      <c r="B461" t="s">
        <v>12</v>
      </c>
      <c r="C461" t="s">
        <v>38</v>
      </c>
      <c r="D461" s="3">
        <v>15.517241379310351</v>
      </c>
      <c r="E461" s="3">
        <v>16.379310344827591</v>
      </c>
      <c r="F461" s="3">
        <v>17.241379310344829</v>
      </c>
      <c r="G461">
        <v>2060</v>
      </c>
      <c r="H461" s="3">
        <f t="shared" si="50"/>
        <v>0.86206896551724022</v>
      </c>
      <c r="I461" s="3">
        <f t="shared" si="51"/>
        <v>0.86206896551723844</v>
      </c>
      <c r="J461" s="8">
        <f t="shared" si="52"/>
        <v>150</v>
      </c>
      <c r="K461">
        <f>VLOOKUP(B461,Countries!$AB$1:$AC$6,2)*15</f>
        <v>90</v>
      </c>
      <c r="L461" s="16">
        <f>VLOOKUP(C461,Countries!$H$1:$K$43,4)*80</f>
        <v>160</v>
      </c>
      <c r="M461" s="16">
        <f t="shared" si="53"/>
        <v>400</v>
      </c>
      <c r="N461" s="17">
        <f t="shared" si="49"/>
        <v>0.16379310344827591</v>
      </c>
      <c r="O461" s="17">
        <f t="shared" si="54"/>
        <v>0</v>
      </c>
      <c r="P461" s="17">
        <f t="shared" si="55"/>
        <v>0</v>
      </c>
    </row>
    <row r="462" spans="1:16" x14ac:dyDescent="0.35">
      <c r="A462" t="str">
        <f>VLOOKUP(C462,Countries!$H$1:$J$43,3)</f>
        <v>2-Northern Europe</v>
      </c>
      <c r="B462" t="s">
        <v>12</v>
      </c>
      <c r="C462" t="s">
        <v>38</v>
      </c>
      <c r="D462" s="3">
        <v>15.517241379310351</v>
      </c>
      <c r="E462" s="3">
        <v>16.379310344827591</v>
      </c>
      <c r="F462" s="3">
        <v>17.241379310344829</v>
      </c>
      <c r="G462">
        <v>2080</v>
      </c>
      <c r="H462" s="3">
        <f t="shared" si="50"/>
        <v>0.86206896551724022</v>
      </c>
      <c r="I462" s="3">
        <f t="shared" si="51"/>
        <v>0.86206896551723844</v>
      </c>
      <c r="J462" s="8">
        <f t="shared" si="52"/>
        <v>150</v>
      </c>
      <c r="K462">
        <f>VLOOKUP(B462,Countries!$AB$1:$AC$6,2)*15</f>
        <v>90</v>
      </c>
      <c r="L462" s="16">
        <f>VLOOKUP(C462,Countries!$H$1:$K$43,4)*80</f>
        <v>160</v>
      </c>
      <c r="M462" s="16">
        <f t="shared" si="53"/>
        <v>400</v>
      </c>
      <c r="N462" s="17">
        <f t="shared" si="49"/>
        <v>0.16379310344827591</v>
      </c>
      <c r="O462" s="17">
        <f t="shared" si="54"/>
        <v>0</v>
      </c>
      <c r="P462" s="17">
        <f t="shared" si="55"/>
        <v>0</v>
      </c>
    </row>
    <row r="463" spans="1:16" x14ac:dyDescent="0.35">
      <c r="A463" t="str">
        <f>VLOOKUP(C463,Countries!$H$1:$J$43,3)</f>
        <v>2-Northern Europe</v>
      </c>
      <c r="B463" t="s">
        <v>12</v>
      </c>
      <c r="C463" t="s">
        <v>38</v>
      </c>
      <c r="D463" s="3">
        <v>1.7241379310344922</v>
      </c>
      <c r="E463" s="3">
        <v>2.5862068965517304</v>
      </c>
      <c r="F463" s="3">
        <v>3.4482758620689689</v>
      </c>
      <c r="G463">
        <v>2020</v>
      </c>
      <c r="H463" s="3">
        <f t="shared" si="50"/>
        <v>0.86206896551723822</v>
      </c>
      <c r="I463" s="3">
        <f t="shared" si="51"/>
        <v>0.86206896551723844</v>
      </c>
      <c r="J463" s="8">
        <f t="shared" si="52"/>
        <v>150</v>
      </c>
      <c r="K463">
        <f>VLOOKUP(B463,Countries!$AB$1:$AC$6,2)*15</f>
        <v>90</v>
      </c>
      <c r="L463" s="16">
        <f>VLOOKUP(C463,Countries!$H$1:$K$43,4)*80</f>
        <v>160</v>
      </c>
      <c r="M463" s="16">
        <f t="shared" si="53"/>
        <v>400</v>
      </c>
      <c r="N463" s="17">
        <f t="shared" si="49"/>
        <v>2.5862068965517303E-2</v>
      </c>
      <c r="O463" s="17">
        <f t="shared" si="54"/>
        <v>0</v>
      </c>
      <c r="P463" s="17">
        <f t="shared" si="55"/>
        <v>0</v>
      </c>
    </row>
    <row r="464" spans="1:16" x14ac:dyDescent="0.35">
      <c r="A464" t="str">
        <f>VLOOKUP(C464,Countries!$H$1:$J$43,3)</f>
        <v>2-Northern Europe</v>
      </c>
      <c r="B464" t="s">
        <v>12</v>
      </c>
      <c r="C464" t="s">
        <v>38</v>
      </c>
      <c r="D464" s="3">
        <v>5.1724137931034457</v>
      </c>
      <c r="E464" s="3">
        <v>5.1724137931034457</v>
      </c>
      <c r="F464" s="3">
        <v>5.1724137931034457</v>
      </c>
      <c r="G464">
        <v>2040</v>
      </c>
      <c r="H464" s="3">
        <f t="shared" si="50"/>
        <v>0</v>
      </c>
      <c r="I464" s="3">
        <f t="shared" si="51"/>
        <v>0</v>
      </c>
      <c r="J464" s="8">
        <f t="shared" si="52"/>
        <v>150</v>
      </c>
      <c r="K464">
        <f>VLOOKUP(B464,Countries!$AB$1:$AC$6,2)*15</f>
        <v>90</v>
      </c>
      <c r="L464" s="16">
        <f>VLOOKUP(C464,Countries!$H$1:$K$43,4)*80</f>
        <v>160</v>
      </c>
      <c r="M464" s="16">
        <f t="shared" si="53"/>
        <v>400</v>
      </c>
      <c r="N464" s="17">
        <f t="shared" si="49"/>
        <v>5.1724137931034454E-2</v>
      </c>
      <c r="O464" s="17">
        <f t="shared" si="54"/>
        <v>0</v>
      </c>
      <c r="P464" s="17">
        <f t="shared" si="55"/>
        <v>0</v>
      </c>
    </row>
    <row r="465" spans="1:16" x14ac:dyDescent="0.35">
      <c r="A465" t="str">
        <f>VLOOKUP(C465,Countries!$H$1:$J$43,3)</f>
        <v>2-Northern Europe</v>
      </c>
      <c r="B465" t="s">
        <v>12</v>
      </c>
      <c r="C465" t="s">
        <v>38</v>
      </c>
      <c r="D465" s="3">
        <v>8.6206896551724146</v>
      </c>
      <c r="E465" s="3">
        <v>8.6206896551724146</v>
      </c>
      <c r="F465" s="3">
        <v>8.6206896551724146</v>
      </c>
      <c r="G465">
        <v>2060</v>
      </c>
      <c r="H465" s="3">
        <f t="shared" si="50"/>
        <v>0</v>
      </c>
      <c r="I465" s="3">
        <f t="shared" si="51"/>
        <v>0</v>
      </c>
      <c r="J465" s="8">
        <f t="shared" si="52"/>
        <v>150</v>
      </c>
      <c r="K465">
        <f>VLOOKUP(B465,Countries!$AB$1:$AC$6,2)*15</f>
        <v>90</v>
      </c>
      <c r="L465" s="16">
        <f>VLOOKUP(C465,Countries!$H$1:$K$43,4)*80</f>
        <v>160</v>
      </c>
      <c r="M465" s="16">
        <f t="shared" si="53"/>
        <v>400</v>
      </c>
      <c r="N465" s="17">
        <f t="shared" si="49"/>
        <v>8.6206896551724144E-2</v>
      </c>
      <c r="O465" s="17">
        <f t="shared" si="54"/>
        <v>0</v>
      </c>
      <c r="P465" s="17">
        <f t="shared" si="55"/>
        <v>0</v>
      </c>
    </row>
    <row r="466" spans="1:16" x14ac:dyDescent="0.35">
      <c r="A466" t="str">
        <f>VLOOKUP(C466,Countries!$H$1:$J$43,3)</f>
        <v>2-Northern Europe</v>
      </c>
      <c r="B466" t="s">
        <v>12</v>
      </c>
      <c r="C466" t="s">
        <v>38</v>
      </c>
      <c r="D466" s="3">
        <v>10.344827586206906</v>
      </c>
      <c r="E466" s="3">
        <v>11.206896551724144</v>
      </c>
      <c r="F466" s="3">
        <v>12.068965517241383</v>
      </c>
      <c r="G466">
        <v>2080</v>
      </c>
      <c r="H466" s="3">
        <f t="shared" si="50"/>
        <v>0.86206896551723844</v>
      </c>
      <c r="I466" s="3">
        <f t="shared" si="51"/>
        <v>0.86206896551723844</v>
      </c>
      <c r="J466" s="8">
        <f t="shared" si="52"/>
        <v>150</v>
      </c>
      <c r="K466">
        <f>VLOOKUP(B466,Countries!$AB$1:$AC$6,2)*15</f>
        <v>90</v>
      </c>
      <c r="L466" s="16">
        <f>VLOOKUP(C466,Countries!$H$1:$K$43,4)*80</f>
        <v>160</v>
      </c>
      <c r="M466" s="16">
        <f t="shared" si="53"/>
        <v>400</v>
      </c>
      <c r="N466" s="17">
        <f t="shared" si="49"/>
        <v>0.11206896551724144</v>
      </c>
      <c r="O466" s="17">
        <f t="shared" si="54"/>
        <v>0</v>
      </c>
      <c r="P466" s="17">
        <f t="shared" si="55"/>
        <v>0</v>
      </c>
    </row>
    <row r="467" spans="1:16" x14ac:dyDescent="0.35">
      <c r="A467" t="str">
        <f>VLOOKUP(C467,Countries!$H$1:$J$43,3)</f>
        <v>2-Northern Europe</v>
      </c>
      <c r="B467" t="s">
        <v>12</v>
      </c>
      <c r="C467" t="s">
        <v>38</v>
      </c>
      <c r="D467" s="3">
        <v>6.7796610169491425</v>
      </c>
      <c r="E467" s="3">
        <v>6.7796610169491425</v>
      </c>
      <c r="F467" s="3">
        <v>6.7796610169491425</v>
      </c>
      <c r="G467">
        <v>2020</v>
      </c>
      <c r="H467" s="3">
        <f t="shared" si="50"/>
        <v>0</v>
      </c>
      <c r="I467" s="3">
        <f t="shared" si="51"/>
        <v>0</v>
      </c>
      <c r="J467" s="8">
        <f t="shared" si="52"/>
        <v>150</v>
      </c>
      <c r="K467">
        <f>VLOOKUP(B467,Countries!$AB$1:$AC$6,2)*15</f>
        <v>90</v>
      </c>
      <c r="L467" s="16">
        <f>VLOOKUP(C467,Countries!$H$1:$K$43,4)*80</f>
        <v>160</v>
      </c>
      <c r="M467" s="16">
        <f t="shared" si="53"/>
        <v>400</v>
      </c>
      <c r="N467" s="17">
        <f t="shared" si="49"/>
        <v>6.7796610169491428E-2</v>
      </c>
      <c r="O467" s="17">
        <f t="shared" si="54"/>
        <v>0</v>
      </c>
      <c r="P467" s="17">
        <f t="shared" si="55"/>
        <v>0</v>
      </c>
    </row>
    <row r="468" spans="1:16" x14ac:dyDescent="0.35">
      <c r="A468" t="str">
        <f>VLOOKUP(C468,Countries!$H$1:$J$43,3)</f>
        <v>2-Northern Europe</v>
      </c>
      <c r="B468" t="s">
        <v>12</v>
      </c>
      <c r="C468" t="s">
        <v>38</v>
      </c>
      <c r="D468" s="3">
        <v>10.169491525423723</v>
      </c>
      <c r="E468" s="3">
        <v>10.169491525423723</v>
      </c>
      <c r="F468" s="3">
        <v>10.169491525423723</v>
      </c>
      <c r="G468">
        <v>2040</v>
      </c>
      <c r="H468" s="3">
        <f t="shared" si="50"/>
        <v>0</v>
      </c>
      <c r="I468" s="3">
        <f t="shared" si="51"/>
        <v>0</v>
      </c>
      <c r="J468" s="8">
        <f t="shared" si="52"/>
        <v>150</v>
      </c>
      <c r="K468">
        <f>VLOOKUP(B468,Countries!$AB$1:$AC$6,2)*15</f>
        <v>90</v>
      </c>
      <c r="L468" s="16">
        <f>VLOOKUP(C468,Countries!$H$1:$K$43,4)*80</f>
        <v>160</v>
      </c>
      <c r="M468" s="16">
        <f t="shared" si="53"/>
        <v>400</v>
      </c>
      <c r="N468" s="17">
        <f t="shared" si="49"/>
        <v>0.10169491525423723</v>
      </c>
      <c r="O468" s="17">
        <f t="shared" si="54"/>
        <v>0</v>
      </c>
      <c r="P468" s="17">
        <f t="shared" si="55"/>
        <v>0</v>
      </c>
    </row>
    <row r="469" spans="1:16" x14ac:dyDescent="0.35">
      <c r="A469" t="str">
        <f>VLOOKUP(C469,Countries!$H$1:$J$43,3)</f>
        <v>2-Northern Europe</v>
      </c>
      <c r="B469" t="s">
        <v>12</v>
      </c>
      <c r="C469" t="s">
        <v>38</v>
      </c>
      <c r="D469" s="3">
        <v>15.254237288135583</v>
      </c>
      <c r="E469" s="3">
        <v>15.254237288135583</v>
      </c>
      <c r="F469" s="3">
        <v>15.254237288135583</v>
      </c>
      <c r="G469">
        <v>2060</v>
      </c>
      <c r="H469" s="3">
        <f t="shared" si="50"/>
        <v>0</v>
      </c>
      <c r="I469" s="3">
        <f t="shared" si="51"/>
        <v>0</v>
      </c>
      <c r="J469" s="8">
        <f t="shared" si="52"/>
        <v>150</v>
      </c>
      <c r="K469">
        <f>VLOOKUP(B469,Countries!$AB$1:$AC$6,2)*15</f>
        <v>90</v>
      </c>
      <c r="L469" s="16">
        <f>VLOOKUP(C469,Countries!$H$1:$K$43,4)*80</f>
        <v>160</v>
      </c>
      <c r="M469" s="16">
        <f t="shared" si="53"/>
        <v>400</v>
      </c>
      <c r="N469" s="17">
        <f t="shared" si="49"/>
        <v>0.15254237288135583</v>
      </c>
      <c r="O469" s="17">
        <f t="shared" si="54"/>
        <v>0</v>
      </c>
      <c r="P469" s="17">
        <f t="shared" si="55"/>
        <v>0</v>
      </c>
    </row>
    <row r="470" spans="1:16" x14ac:dyDescent="0.35">
      <c r="A470" t="str">
        <f>VLOOKUP(C470,Countries!$H$1:$J$43,3)</f>
        <v>2-Northern Europe</v>
      </c>
      <c r="B470" t="s">
        <v>12</v>
      </c>
      <c r="C470" t="s">
        <v>38</v>
      </c>
      <c r="D470" s="3">
        <v>13.559322033898303</v>
      </c>
      <c r="E470" s="3">
        <v>14.406779661016943</v>
      </c>
      <c r="F470" s="3">
        <v>15.254237288135583</v>
      </c>
      <c r="G470">
        <v>2080</v>
      </c>
      <c r="H470" s="3">
        <f t="shared" si="50"/>
        <v>0.84745762711864003</v>
      </c>
      <c r="I470" s="3">
        <f t="shared" si="51"/>
        <v>0.84745762711864003</v>
      </c>
      <c r="J470" s="8">
        <f t="shared" si="52"/>
        <v>150</v>
      </c>
      <c r="K470">
        <f>VLOOKUP(B470,Countries!$AB$1:$AC$6,2)*15</f>
        <v>90</v>
      </c>
      <c r="L470" s="16">
        <f>VLOOKUP(C470,Countries!$H$1:$K$43,4)*80</f>
        <v>160</v>
      </c>
      <c r="M470" s="16">
        <f t="shared" si="53"/>
        <v>400</v>
      </c>
      <c r="N470" s="17">
        <f t="shared" si="49"/>
        <v>0.14406779661016944</v>
      </c>
      <c r="O470" s="17">
        <f t="shared" si="54"/>
        <v>0</v>
      </c>
      <c r="P470" s="17">
        <f t="shared" si="55"/>
        <v>0</v>
      </c>
    </row>
    <row r="471" spans="1:16" x14ac:dyDescent="0.35">
      <c r="A471" t="str">
        <f>VLOOKUP(C471,Countries!$H$1:$J$43,3)</f>
        <v>2-Northern Europe</v>
      </c>
      <c r="B471" t="s">
        <v>12</v>
      </c>
      <c r="C471" t="s">
        <v>38</v>
      </c>
      <c r="D471" s="3">
        <v>4.9999999999999964</v>
      </c>
      <c r="E471" s="3">
        <v>4.9999999999999964</v>
      </c>
      <c r="F471" s="3">
        <v>4.9999999999999964</v>
      </c>
      <c r="G471">
        <v>2020</v>
      </c>
      <c r="H471" s="3">
        <f t="shared" si="50"/>
        <v>0</v>
      </c>
      <c r="I471" s="3">
        <f t="shared" si="51"/>
        <v>0</v>
      </c>
      <c r="J471" s="8">
        <f t="shared" si="52"/>
        <v>150</v>
      </c>
      <c r="K471">
        <f>VLOOKUP(B471,Countries!$AB$1:$AC$6,2)*15</f>
        <v>90</v>
      </c>
      <c r="L471" s="16">
        <f>VLOOKUP(C471,Countries!$H$1:$K$43,4)*80</f>
        <v>160</v>
      </c>
      <c r="M471" s="16">
        <f t="shared" si="53"/>
        <v>400</v>
      </c>
      <c r="N471" s="17">
        <f t="shared" si="49"/>
        <v>4.9999999999999961E-2</v>
      </c>
      <c r="O471" s="17">
        <f t="shared" si="54"/>
        <v>0</v>
      </c>
      <c r="P471" s="17">
        <f t="shared" si="55"/>
        <v>0</v>
      </c>
    </row>
    <row r="472" spans="1:16" x14ac:dyDescent="0.35">
      <c r="A472" t="str">
        <f>VLOOKUP(C472,Countries!$H$1:$J$43,3)</f>
        <v>2-Northern Europe</v>
      </c>
      <c r="B472" t="s">
        <v>12</v>
      </c>
      <c r="C472" t="s">
        <v>38</v>
      </c>
      <c r="D472" s="3">
        <v>6.6666666666666723</v>
      </c>
      <c r="E472" s="3">
        <v>6.6666666666666723</v>
      </c>
      <c r="F472" s="3">
        <v>6.6666666666666723</v>
      </c>
      <c r="G472">
        <v>2040</v>
      </c>
      <c r="H472" s="3">
        <f t="shared" si="50"/>
        <v>0</v>
      </c>
      <c r="I472" s="3">
        <f t="shared" si="51"/>
        <v>0</v>
      </c>
      <c r="J472" s="8">
        <f t="shared" si="52"/>
        <v>150</v>
      </c>
      <c r="K472">
        <f>VLOOKUP(B472,Countries!$AB$1:$AC$6,2)*15</f>
        <v>90</v>
      </c>
      <c r="L472" s="16">
        <f>VLOOKUP(C472,Countries!$H$1:$K$43,4)*80</f>
        <v>160</v>
      </c>
      <c r="M472" s="16">
        <f t="shared" si="53"/>
        <v>400</v>
      </c>
      <c r="N472" s="17">
        <f t="shared" si="49"/>
        <v>6.6666666666666721E-2</v>
      </c>
      <c r="O472" s="17">
        <f t="shared" si="54"/>
        <v>0</v>
      </c>
      <c r="P472" s="17">
        <f t="shared" si="55"/>
        <v>0</v>
      </c>
    </row>
    <row r="473" spans="1:16" x14ac:dyDescent="0.35">
      <c r="A473" t="str">
        <f>VLOOKUP(C473,Countries!$H$1:$J$43,3)</f>
        <v>2-Northern Europe</v>
      </c>
      <c r="B473" t="s">
        <v>12</v>
      </c>
      <c r="C473" t="s">
        <v>38</v>
      </c>
      <c r="D473" s="3">
        <v>9.9999999999999929</v>
      </c>
      <c r="E473" s="3">
        <v>9.9999999999999929</v>
      </c>
      <c r="F473" s="3">
        <v>9.9999999999999929</v>
      </c>
      <c r="G473">
        <v>2060</v>
      </c>
      <c r="H473" s="3">
        <f t="shared" si="50"/>
        <v>0</v>
      </c>
      <c r="I473" s="3">
        <f t="shared" si="51"/>
        <v>0</v>
      </c>
      <c r="J473" s="8">
        <f t="shared" si="52"/>
        <v>150</v>
      </c>
      <c r="K473">
        <f>VLOOKUP(B473,Countries!$AB$1:$AC$6,2)*15</f>
        <v>90</v>
      </c>
      <c r="L473" s="16">
        <f>VLOOKUP(C473,Countries!$H$1:$K$43,4)*80</f>
        <v>160</v>
      </c>
      <c r="M473" s="16">
        <f t="shared" si="53"/>
        <v>400</v>
      </c>
      <c r="N473" s="17">
        <f t="shared" si="49"/>
        <v>9.9999999999999922E-2</v>
      </c>
      <c r="O473" s="17">
        <f t="shared" si="54"/>
        <v>0</v>
      </c>
      <c r="P473" s="17">
        <f t="shared" si="55"/>
        <v>0</v>
      </c>
    </row>
    <row r="474" spans="1:16" x14ac:dyDescent="0.35">
      <c r="A474" t="str">
        <f>VLOOKUP(C474,Countries!$H$1:$J$43,3)</f>
        <v>2-Northern Europe</v>
      </c>
      <c r="B474" t="s">
        <v>12</v>
      </c>
      <c r="C474" t="s">
        <v>38</v>
      </c>
      <c r="D474" s="3">
        <v>11.66666666666667</v>
      </c>
      <c r="E474" s="3">
        <v>11.66666666666667</v>
      </c>
      <c r="F474" s="3">
        <v>11.66666666666667</v>
      </c>
      <c r="G474">
        <v>2080</v>
      </c>
      <c r="H474" s="3">
        <f t="shared" si="50"/>
        <v>0</v>
      </c>
      <c r="I474" s="3">
        <f t="shared" si="51"/>
        <v>0</v>
      </c>
      <c r="J474" s="8">
        <f t="shared" si="52"/>
        <v>150</v>
      </c>
      <c r="K474">
        <f>VLOOKUP(B474,Countries!$AB$1:$AC$6,2)*15</f>
        <v>90</v>
      </c>
      <c r="L474" s="16">
        <f>VLOOKUP(C474,Countries!$H$1:$K$43,4)*80</f>
        <v>160</v>
      </c>
      <c r="M474" s="16">
        <f t="shared" si="53"/>
        <v>400</v>
      </c>
      <c r="N474" s="17">
        <f t="shared" si="49"/>
        <v>0.1166666666666667</v>
      </c>
      <c r="O474" s="17">
        <f t="shared" si="54"/>
        <v>0</v>
      </c>
      <c r="P474" s="17">
        <f t="shared" si="55"/>
        <v>0</v>
      </c>
    </row>
    <row r="475" spans="1:16" x14ac:dyDescent="0.35">
      <c r="A475" t="str">
        <f>VLOOKUP(C475,Countries!$H$1:$J$43,3)</f>
        <v>2-Northern Europe</v>
      </c>
      <c r="B475" t="s">
        <v>12</v>
      </c>
      <c r="C475" t="s">
        <v>38</v>
      </c>
      <c r="D475" s="3">
        <v>6.7796610169491425</v>
      </c>
      <c r="E475" s="3">
        <v>6.7796610169491425</v>
      </c>
      <c r="F475" s="3">
        <v>6.7796610169491425</v>
      </c>
      <c r="G475">
        <v>2020</v>
      </c>
      <c r="H475" s="3">
        <f t="shared" si="50"/>
        <v>0</v>
      </c>
      <c r="I475" s="3">
        <f t="shared" si="51"/>
        <v>0</v>
      </c>
      <c r="J475" s="8">
        <f t="shared" si="52"/>
        <v>150</v>
      </c>
      <c r="K475">
        <f>VLOOKUP(B475,Countries!$AB$1:$AC$6,2)*15</f>
        <v>90</v>
      </c>
      <c r="L475" s="16">
        <f>VLOOKUP(C475,Countries!$H$1:$K$43,4)*80</f>
        <v>160</v>
      </c>
      <c r="M475" s="16">
        <f t="shared" si="53"/>
        <v>400</v>
      </c>
      <c r="N475" s="17">
        <f t="shared" si="49"/>
        <v>6.7796610169491428E-2</v>
      </c>
      <c r="O475" s="17">
        <f t="shared" si="54"/>
        <v>0</v>
      </c>
      <c r="P475" s="17">
        <f t="shared" si="55"/>
        <v>0</v>
      </c>
    </row>
    <row r="476" spans="1:16" x14ac:dyDescent="0.35">
      <c r="A476" t="str">
        <f>VLOOKUP(C476,Countries!$H$1:$J$43,3)</f>
        <v>2-Northern Europe</v>
      </c>
      <c r="B476" t="s">
        <v>12</v>
      </c>
      <c r="C476" t="s">
        <v>38</v>
      </c>
      <c r="D476" s="3">
        <v>8.4745762711864394</v>
      </c>
      <c r="E476" s="3">
        <v>9.3220338983050812</v>
      </c>
      <c r="F476" s="3">
        <v>10.169491525423723</v>
      </c>
      <c r="G476">
        <v>2040</v>
      </c>
      <c r="H476" s="3">
        <f t="shared" si="50"/>
        <v>0.84745762711864181</v>
      </c>
      <c r="I476" s="3">
        <f t="shared" si="51"/>
        <v>0.84745762711864181</v>
      </c>
      <c r="J476" s="8">
        <f t="shared" si="52"/>
        <v>150</v>
      </c>
      <c r="K476">
        <f>VLOOKUP(B476,Countries!$AB$1:$AC$6,2)*15</f>
        <v>90</v>
      </c>
      <c r="L476" s="16">
        <f>VLOOKUP(C476,Countries!$H$1:$K$43,4)*80</f>
        <v>160</v>
      </c>
      <c r="M476" s="16">
        <f t="shared" si="53"/>
        <v>400</v>
      </c>
      <c r="N476" s="17">
        <f t="shared" si="49"/>
        <v>9.3220338983050807E-2</v>
      </c>
      <c r="O476" s="17">
        <f t="shared" si="54"/>
        <v>0</v>
      </c>
      <c r="P476" s="17">
        <f t="shared" si="55"/>
        <v>0</v>
      </c>
    </row>
    <row r="477" spans="1:16" x14ac:dyDescent="0.35">
      <c r="A477" t="str">
        <f>VLOOKUP(C477,Countries!$H$1:$J$43,3)</f>
        <v>2-Northern Europe</v>
      </c>
      <c r="B477" t="s">
        <v>12</v>
      </c>
      <c r="C477" t="s">
        <v>38</v>
      </c>
      <c r="D477" s="3">
        <v>13.559322033898303</v>
      </c>
      <c r="E477" s="3">
        <v>14.406779661016943</v>
      </c>
      <c r="F477" s="3">
        <v>15.254237288135583</v>
      </c>
      <c r="G477">
        <v>2060</v>
      </c>
      <c r="H477" s="3">
        <f t="shared" si="50"/>
        <v>0.84745762711864003</v>
      </c>
      <c r="I477" s="3">
        <f t="shared" si="51"/>
        <v>0.84745762711864003</v>
      </c>
      <c r="J477" s="8">
        <f t="shared" si="52"/>
        <v>150</v>
      </c>
      <c r="K477">
        <f>VLOOKUP(B477,Countries!$AB$1:$AC$6,2)*15</f>
        <v>90</v>
      </c>
      <c r="L477" s="16">
        <f>VLOOKUP(C477,Countries!$H$1:$K$43,4)*80</f>
        <v>160</v>
      </c>
      <c r="M477" s="16">
        <f t="shared" si="53"/>
        <v>400</v>
      </c>
      <c r="N477" s="17">
        <f t="shared" si="49"/>
        <v>0.14406779661016944</v>
      </c>
      <c r="O477" s="17">
        <f t="shared" si="54"/>
        <v>0</v>
      </c>
      <c r="P477" s="17">
        <f t="shared" si="55"/>
        <v>0</v>
      </c>
    </row>
    <row r="478" spans="1:16" x14ac:dyDescent="0.35">
      <c r="A478" t="str">
        <f>VLOOKUP(C478,Countries!$H$1:$J$43,3)</f>
        <v>2-Northern Europe</v>
      </c>
      <c r="B478" t="s">
        <v>12</v>
      </c>
      <c r="C478" t="s">
        <v>38</v>
      </c>
      <c r="D478" s="3">
        <v>11.864406779661005</v>
      </c>
      <c r="E478" s="3">
        <v>12.711864406779654</v>
      </c>
      <c r="F478" s="3">
        <v>13.559322033898303</v>
      </c>
      <c r="G478">
        <v>2080</v>
      </c>
      <c r="H478" s="3">
        <f t="shared" si="50"/>
        <v>0.84745762711864892</v>
      </c>
      <c r="I478" s="3">
        <f t="shared" si="51"/>
        <v>0.84745762711864892</v>
      </c>
      <c r="J478" s="8">
        <f t="shared" si="52"/>
        <v>150</v>
      </c>
      <c r="K478">
        <f>VLOOKUP(B478,Countries!$AB$1:$AC$6,2)*15</f>
        <v>90</v>
      </c>
      <c r="L478" s="16">
        <f>VLOOKUP(C478,Countries!$H$1:$K$43,4)*80</f>
        <v>160</v>
      </c>
      <c r="M478" s="16">
        <f t="shared" si="53"/>
        <v>400</v>
      </c>
      <c r="N478" s="17">
        <f t="shared" si="49"/>
        <v>0.12711864406779655</v>
      </c>
      <c r="O478" s="17">
        <f t="shared" si="54"/>
        <v>0</v>
      </c>
      <c r="P478" s="17">
        <f t="shared" si="55"/>
        <v>0</v>
      </c>
    </row>
    <row r="479" spans="1:16" x14ac:dyDescent="0.35">
      <c r="A479" t="str">
        <f>VLOOKUP(C479,Countries!$H$1:$J$43,3)</f>
        <v>2-Northern Europe</v>
      </c>
      <c r="B479" t="s">
        <v>12</v>
      </c>
      <c r="C479" t="s">
        <v>38</v>
      </c>
      <c r="D479" s="3">
        <v>3.3333333333333361</v>
      </c>
      <c r="E479" s="3">
        <v>4.1666666666666661</v>
      </c>
      <c r="F479" s="3">
        <v>4.9999999999999964</v>
      </c>
      <c r="G479">
        <v>2020</v>
      </c>
      <c r="H479" s="3">
        <f t="shared" si="50"/>
        <v>0.83333333333332993</v>
      </c>
      <c r="I479" s="3">
        <f t="shared" si="51"/>
        <v>0.83333333333333037</v>
      </c>
      <c r="J479" s="8">
        <f t="shared" si="52"/>
        <v>150</v>
      </c>
      <c r="K479">
        <f>VLOOKUP(B479,Countries!$AB$1:$AC$6,2)*15</f>
        <v>90</v>
      </c>
      <c r="L479" s="16">
        <f>VLOOKUP(C479,Countries!$H$1:$K$43,4)*80</f>
        <v>160</v>
      </c>
      <c r="M479" s="16">
        <f t="shared" si="53"/>
        <v>400</v>
      </c>
      <c r="N479" s="17">
        <f t="shared" si="49"/>
        <v>4.1666666666666657E-2</v>
      </c>
      <c r="O479" s="17">
        <f t="shared" si="54"/>
        <v>0</v>
      </c>
      <c r="P479" s="17">
        <f t="shared" si="55"/>
        <v>0</v>
      </c>
    </row>
    <row r="480" spans="1:16" x14ac:dyDescent="0.35">
      <c r="A480" t="str">
        <f>VLOOKUP(C480,Countries!$H$1:$J$43,3)</f>
        <v>2-Northern Europe</v>
      </c>
      <c r="B480" t="s">
        <v>12</v>
      </c>
      <c r="C480" t="s">
        <v>38</v>
      </c>
      <c r="D480" s="3">
        <v>6.6666666666666723</v>
      </c>
      <c r="E480" s="3">
        <v>6.6666666666666723</v>
      </c>
      <c r="F480" s="3">
        <v>6.6666666666666723</v>
      </c>
      <c r="G480">
        <v>2040</v>
      </c>
      <c r="H480" s="3">
        <f t="shared" si="50"/>
        <v>0</v>
      </c>
      <c r="I480" s="3">
        <f t="shared" si="51"/>
        <v>0</v>
      </c>
      <c r="J480" s="8">
        <f t="shared" si="52"/>
        <v>150</v>
      </c>
      <c r="K480">
        <f>VLOOKUP(B480,Countries!$AB$1:$AC$6,2)*15</f>
        <v>90</v>
      </c>
      <c r="L480" s="16">
        <f>VLOOKUP(C480,Countries!$H$1:$K$43,4)*80</f>
        <v>160</v>
      </c>
      <c r="M480" s="16">
        <f t="shared" si="53"/>
        <v>400</v>
      </c>
      <c r="N480" s="17">
        <f t="shared" si="49"/>
        <v>6.6666666666666721E-2</v>
      </c>
      <c r="O480" s="17">
        <f t="shared" si="54"/>
        <v>0</v>
      </c>
      <c r="P480" s="17">
        <f t="shared" si="55"/>
        <v>0</v>
      </c>
    </row>
    <row r="481" spans="1:16" x14ac:dyDescent="0.35">
      <c r="A481" t="str">
        <f>VLOOKUP(C481,Countries!$H$1:$J$43,3)</f>
        <v>2-Northern Europe</v>
      </c>
      <c r="B481" t="s">
        <v>12</v>
      </c>
      <c r="C481" t="s">
        <v>38</v>
      </c>
      <c r="D481" s="3">
        <v>9.9999999999999929</v>
      </c>
      <c r="E481" s="3">
        <v>9.9999999999999929</v>
      </c>
      <c r="F481" s="3">
        <v>9.9999999999999929</v>
      </c>
      <c r="G481">
        <v>2060</v>
      </c>
      <c r="H481" s="3">
        <f t="shared" si="50"/>
        <v>0</v>
      </c>
      <c r="I481" s="3">
        <f t="shared" si="51"/>
        <v>0</v>
      </c>
      <c r="J481" s="8">
        <f t="shared" si="52"/>
        <v>150</v>
      </c>
      <c r="K481">
        <f>VLOOKUP(B481,Countries!$AB$1:$AC$6,2)*15</f>
        <v>90</v>
      </c>
      <c r="L481" s="16">
        <f>VLOOKUP(C481,Countries!$H$1:$K$43,4)*80</f>
        <v>160</v>
      </c>
      <c r="M481" s="16">
        <f t="shared" si="53"/>
        <v>400</v>
      </c>
      <c r="N481" s="17">
        <f t="shared" si="49"/>
        <v>9.9999999999999922E-2</v>
      </c>
      <c r="O481" s="17">
        <f t="shared" si="54"/>
        <v>0</v>
      </c>
      <c r="P481" s="17">
        <f t="shared" si="55"/>
        <v>0</v>
      </c>
    </row>
    <row r="482" spans="1:16" x14ac:dyDescent="0.35">
      <c r="A482" t="str">
        <f>VLOOKUP(C482,Countries!$H$1:$J$43,3)</f>
        <v>2-Northern Europe</v>
      </c>
      <c r="B482" t="s">
        <v>12</v>
      </c>
      <c r="C482" t="s">
        <v>38</v>
      </c>
      <c r="D482" s="3">
        <v>9.9999999999999929</v>
      </c>
      <c r="E482" s="3">
        <v>10.833333333333332</v>
      </c>
      <c r="F482" s="3">
        <v>11.66666666666667</v>
      </c>
      <c r="G482">
        <v>2080</v>
      </c>
      <c r="H482" s="3">
        <f t="shared" si="50"/>
        <v>0.83333333333333925</v>
      </c>
      <c r="I482" s="3">
        <f t="shared" si="51"/>
        <v>0.83333333333333748</v>
      </c>
      <c r="J482" s="8">
        <f t="shared" si="52"/>
        <v>150</v>
      </c>
      <c r="K482">
        <f>VLOOKUP(B482,Countries!$AB$1:$AC$6,2)*15</f>
        <v>90</v>
      </c>
      <c r="L482" s="16">
        <f>VLOOKUP(C482,Countries!$H$1:$K$43,4)*80</f>
        <v>160</v>
      </c>
      <c r="M482" s="16">
        <f t="shared" si="53"/>
        <v>400</v>
      </c>
      <c r="N482" s="17">
        <f t="shared" si="49"/>
        <v>0.10833333333333332</v>
      </c>
      <c r="O482" s="17">
        <f t="shared" si="54"/>
        <v>0</v>
      </c>
      <c r="P482" s="17">
        <f t="shared" si="55"/>
        <v>0</v>
      </c>
    </row>
    <row r="483" spans="1:16" x14ac:dyDescent="0.35">
      <c r="A483" t="str">
        <f>VLOOKUP(C483,Countries!$H$1:$J$43,3)</f>
        <v>2-Northern Europe</v>
      </c>
      <c r="B483" t="s">
        <v>12</v>
      </c>
      <c r="C483" t="s">
        <v>39</v>
      </c>
      <c r="D483" s="3">
        <v>32.35878078786363</v>
      </c>
      <c r="E483" s="3">
        <v>68.715888485400995</v>
      </c>
      <c r="F483" s="3">
        <v>164.23255528705468</v>
      </c>
      <c r="G483">
        <v>2050</v>
      </c>
      <c r="H483" s="3">
        <f t="shared" si="50"/>
        <v>36.357107697537366</v>
      </c>
      <c r="I483" s="3">
        <f t="shared" si="51"/>
        <v>95.516666801653685</v>
      </c>
      <c r="J483" s="8">
        <f t="shared" si="52"/>
        <v>150</v>
      </c>
      <c r="K483">
        <f>VLOOKUP(B483,Countries!$AB$1:$AC$6,2)*15</f>
        <v>90</v>
      </c>
      <c r="L483" s="16">
        <f>VLOOKUP(C483,Countries!$H$1:$K$43,4)*80</f>
        <v>240</v>
      </c>
      <c r="M483" s="16">
        <f t="shared" si="53"/>
        <v>480</v>
      </c>
      <c r="N483" s="17">
        <f t="shared" si="49"/>
        <v>0.68715888485401</v>
      </c>
      <c r="O483" s="17">
        <f t="shared" si="54"/>
        <v>0.36357107697537366</v>
      </c>
      <c r="P483" s="17">
        <f t="shared" si="55"/>
        <v>0.95516666801653682</v>
      </c>
    </row>
    <row r="484" spans="1:16" x14ac:dyDescent="0.35">
      <c r="A484" t="str">
        <f>VLOOKUP(C484,Countries!$H$1:$J$43,3)</f>
        <v>2-Northern Europe</v>
      </c>
      <c r="B484" t="s">
        <v>12</v>
      </c>
      <c r="C484" t="s">
        <v>39</v>
      </c>
      <c r="D484" s="3">
        <v>7</v>
      </c>
      <c r="E484" s="3">
        <v>7.5</v>
      </c>
      <c r="F484" s="3">
        <v>8</v>
      </c>
      <c r="G484">
        <v>2030</v>
      </c>
      <c r="H484" s="3">
        <f t="shared" si="50"/>
        <v>0.5</v>
      </c>
      <c r="I484" s="3">
        <f t="shared" si="51"/>
        <v>0.5</v>
      </c>
      <c r="J484" s="8">
        <f t="shared" si="52"/>
        <v>150</v>
      </c>
      <c r="K484">
        <f>VLOOKUP(B484,Countries!$AB$1:$AC$6,2)*15</f>
        <v>90</v>
      </c>
      <c r="L484" s="16">
        <f>VLOOKUP(C484,Countries!$H$1:$K$43,4)*80</f>
        <v>240</v>
      </c>
      <c r="M484" s="16">
        <f t="shared" si="53"/>
        <v>480</v>
      </c>
      <c r="N484" s="17">
        <f t="shared" si="49"/>
        <v>7.4999999999999997E-2</v>
      </c>
      <c r="O484" s="17">
        <f t="shared" si="54"/>
        <v>0</v>
      </c>
      <c r="P484" s="17">
        <f t="shared" si="55"/>
        <v>0</v>
      </c>
    </row>
    <row r="485" spans="1:16" x14ac:dyDescent="0.35">
      <c r="A485" t="str">
        <f>VLOOKUP(C485,Countries!$H$1:$J$43,3)</f>
        <v>2-Northern Europe</v>
      </c>
      <c r="B485" t="s">
        <v>12</v>
      </c>
      <c r="C485" t="s">
        <v>39</v>
      </c>
      <c r="D485" s="3">
        <v>11</v>
      </c>
      <c r="E485" s="3">
        <v>12.5</v>
      </c>
      <c r="F485" s="3">
        <v>14</v>
      </c>
      <c r="G485">
        <v>2050</v>
      </c>
      <c r="H485" s="3">
        <f t="shared" si="50"/>
        <v>1.5</v>
      </c>
      <c r="I485" s="3">
        <f t="shared" si="51"/>
        <v>1.5</v>
      </c>
      <c r="J485" s="8">
        <f t="shared" si="52"/>
        <v>150</v>
      </c>
      <c r="K485">
        <f>VLOOKUP(B485,Countries!$AB$1:$AC$6,2)*15</f>
        <v>90</v>
      </c>
      <c r="L485" s="16">
        <f>VLOOKUP(C485,Countries!$H$1:$K$43,4)*80</f>
        <v>240</v>
      </c>
      <c r="M485" s="16">
        <f t="shared" si="53"/>
        <v>480</v>
      </c>
      <c r="N485" s="17">
        <f t="shared" si="49"/>
        <v>0.125</v>
      </c>
      <c r="O485" s="17">
        <f t="shared" si="54"/>
        <v>0</v>
      </c>
      <c r="P485" s="17">
        <f t="shared" si="55"/>
        <v>0</v>
      </c>
    </row>
    <row r="486" spans="1:16" x14ac:dyDescent="0.35">
      <c r="A486" t="str">
        <f>VLOOKUP(C486,Countries!$H$1:$J$43,3)</f>
        <v>2-Northern Europe</v>
      </c>
      <c r="B486" t="s">
        <v>12</v>
      </c>
      <c r="C486" t="s">
        <v>39</v>
      </c>
      <c r="D486" s="3">
        <v>9</v>
      </c>
      <c r="E486" s="3">
        <v>11.5</v>
      </c>
      <c r="F486" s="3">
        <v>14</v>
      </c>
      <c r="G486">
        <v>2080</v>
      </c>
      <c r="H486" s="3">
        <f t="shared" si="50"/>
        <v>2.5</v>
      </c>
      <c r="I486" s="3">
        <f t="shared" si="51"/>
        <v>2.5</v>
      </c>
      <c r="J486" s="8">
        <f t="shared" si="52"/>
        <v>150</v>
      </c>
      <c r="K486">
        <f>VLOOKUP(B486,Countries!$AB$1:$AC$6,2)*15</f>
        <v>90</v>
      </c>
      <c r="L486" s="16">
        <f>VLOOKUP(C486,Countries!$H$1:$K$43,4)*80</f>
        <v>240</v>
      </c>
      <c r="M486" s="16">
        <f t="shared" si="53"/>
        <v>480</v>
      </c>
      <c r="N486" s="17">
        <f t="shared" si="49"/>
        <v>0.115</v>
      </c>
      <c r="O486" s="17">
        <f t="shared" si="54"/>
        <v>0</v>
      </c>
      <c r="P486" s="17">
        <f t="shared" si="55"/>
        <v>0</v>
      </c>
    </row>
    <row r="487" spans="1:16" x14ac:dyDescent="0.35">
      <c r="A487" t="str">
        <f>VLOOKUP(C487,Countries!$H$1:$J$43,3)</f>
        <v>2-Northern Europe</v>
      </c>
      <c r="B487" t="s">
        <v>12</v>
      </c>
      <c r="C487" t="s">
        <v>41</v>
      </c>
      <c r="D487" s="3">
        <v>-3.1591740429158417</v>
      </c>
      <c r="E487" s="3">
        <v>23.515867564189467</v>
      </c>
      <c r="F487" s="3">
        <v>93.539984201351842</v>
      </c>
      <c r="G487">
        <v>2050</v>
      </c>
      <c r="H487" s="3">
        <f t="shared" si="50"/>
        <v>26.675041607105307</v>
      </c>
      <c r="I487" s="3">
        <f t="shared" si="51"/>
        <v>70.024116637162379</v>
      </c>
      <c r="J487" s="8">
        <f t="shared" si="52"/>
        <v>150</v>
      </c>
      <c r="K487">
        <f>VLOOKUP(B487,Countries!$AB$1:$AC$6,2)*15</f>
        <v>90</v>
      </c>
      <c r="L487" s="16">
        <f>VLOOKUP(C487,Countries!$H$1:$K$43,4)*80</f>
        <v>320</v>
      </c>
      <c r="M487" s="16">
        <f t="shared" si="53"/>
        <v>560</v>
      </c>
      <c r="N487" s="17">
        <f t="shared" si="49"/>
        <v>0.23515867564189466</v>
      </c>
      <c r="O487" s="17">
        <f t="shared" si="54"/>
        <v>0.26675041607105304</v>
      </c>
      <c r="P487" s="17">
        <f t="shared" si="55"/>
        <v>0.70024116637162381</v>
      </c>
    </row>
    <row r="488" spans="1:16" x14ac:dyDescent="0.35">
      <c r="A488" t="str">
        <f>VLOOKUP(C488,Countries!$H$1:$J$43,3)</f>
        <v>2-Northern Europe</v>
      </c>
      <c r="B488" t="s">
        <v>12</v>
      </c>
      <c r="C488" t="s">
        <v>41</v>
      </c>
      <c r="D488" s="3">
        <v>67.857142857142875</v>
      </c>
      <c r="E488" s="3">
        <v>108.10921836783905</v>
      </c>
      <c r="F488" s="3">
        <v>263.63636363636363</v>
      </c>
      <c r="G488">
        <v>2020</v>
      </c>
      <c r="H488" s="3">
        <f t="shared" si="50"/>
        <v>40.252075510696173</v>
      </c>
      <c r="I488" s="3">
        <f t="shared" si="51"/>
        <v>155.52714526852458</v>
      </c>
      <c r="J488" s="8">
        <f t="shared" si="52"/>
        <v>150</v>
      </c>
      <c r="K488">
        <f>VLOOKUP(B488,Countries!$AB$1:$AC$6,2)*15</f>
        <v>90</v>
      </c>
      <c r="L488" s="16">
        <f>VLOOKUP(C488,Countries!$H$1:$K$43,4)*80</f>
        <v>320</v>
      </c>
      <c r="M488" s="16">
        <f t="shared" si="53"/>
        <v>560</v>
      </c>
      <c r="N488" s="17">
        <f t="shared" si="49"/>
        <v>1.0810921836783904</v>
      </c>
      <c r="O488" s="17">
        <f t="shared" si="54"/>
        <v>0.40252075510696173</v>
      </c>
      <c r="P488" s="17">
        <f t="shared" si="55"/>
        <v>1.5552714526852458</v>
      </c>
    </row>
    <row r="489" spans="1:16" x14ac:dyDescent="0.35">
      <c r="A489" t="str">
        <f>VLOOKUP(C489,Countries!$H$1:$J$43,3)</f>
        <v>2-Northern Europe</v>
      </c>
      <c r="B489" t="s">
        <v>12</v>
      </c>
      <c r="C489" t="s">
        <v>41</v>
      </c>
      <c r="D489" s="3">
        <v>142.85714285714286</v>
      </c>
      <c r="E489" s="3">
        <v>210.0024975024975</v>
      </c>
      <c r="F489" s="3">
        <v>454.5454545454545</v>
      </c>
      <c r="G489">
        <v>2050</v>
      </c>
      <c r="H489" s="3">
        <f t="shared" si="50"/>
        <v>67.145354645354644</v>
      </c>
      <c r="I489" s="3">
        <f t="shared" si="51"/>
        <v>244.542957042957</v>
      </c>
      <c r="J489" s="8">
        <f t="shared" si="52"/>
        <v>150</v>
      </c>
      <c r="K489">
        <f>VLOOKUP(B489,Countries!$AB$1:$AC$6,2)*15</f>
        <v>90</v>
      </c>
      <c r="L489" s="16">
        <f>VLOOKUP(C489,Countries!$H$1:$K$43,4)*80</f>
        <v>320</v>
      </c>
      <c r="M489" s="16">
        <f t="shared" si="53"/>
        <v>560</v>
      </c>
      <c r="N489" s="17">
        <f t="shared" si="49"/>
        <v>2.1000249750249749</v>
      </c>
      <c r="O489" s="17">
        <f t="shared" si="54"/>
        <v>0.67145354645354649</v>
      </c>
      <c r="P489" s="17">
        <f t="shared" si="55"/>
        <v>2.4454295704295701</v>
      </c>
    </row>
    <row r="490" spans="1:16" x14ac:dyDescent="0.35">
      <c r="A490" t="str">
        <f>VLOOKUP(C490,Countries!$H$1:$J$43,3)</f>
        <v>2-Northern Europe</v>
      </c>
      <c r="B490" t="s">
        <v>12</v>
      </c>
      <c r="C490" t="s">
        <v>41</v>
      </c>
      <c r="D490" s="3">
        <v>36.538461538461526</v>
      </c>
      <c r="E490" s="3">
        <v>37.262116385015538</v>
      </c>
      <c r="F490" s="3">
        <v>38.77551020408162</v>
      </c>
      <c r="G490">
        <v>2020</v>
      </c>
      <c r="H490" s="3">
        <f t="shared" si="50"/>
        <v>0.72365484655401247</v>
      </c>
      <c r="I490" s="3">
        <f t="shared" si="51"/>
        <v>1.5133938190660814</v>
      </c>
      <c r="J490" s="8">
        <f t="shared" si="52"/>
        <v>150</v>
      </c>
      <c r="K490">
        <f>VLOOKUP(B490,Countries!$AB$1:$AC$6,2)*15</f>
        <v>90</v>
      </c>
      <c r="L490" s="16">
        <f>VLOOKUP(C490,Countries!$H$1:$K$43,4)*80</f>
        <v>320</v>
      </c>
      <c r="M490" s="16">
        <f t="shared" si="53"/>
        <v>560</v>
      </c>
      <c r="N490" s="17">
        <f t="shared" si="49"/>
        <v>0.37262116385015537</v>
      </c>
      <c r="O490" s="17">
        <f t="shared" si="54"/>
        <v>0</v>
      </c>
      <c r="P490" s="17">
        <f t="shared" si="55"/>
        <v>0</v>
      </c>
    </row>
    <row r="491" spans="1:16" x14ac:dyDescent="0.35">
      <c r="A491" t="str">
        <f>VLOOKUP(C491,Countries!$H$1:$J$43,3)</f>
        <v>2-Northern Europe</v>
      </c>
      <c r="B491" t="s">
        <v>12</v>
      </c>
      <c r="C491" t="s">
        <v>41</v>
      </c>
      <c r="D491" s="3">
        <v>72.549019607843164</v>
      </c>
      <c r="E491" s="3">
        <v>75.005002000800317</v>
      </c>
      <c r="F491" s="3">
        <v>77.551020408163239</v>
      </c>
      <c r="G491">
        <v>2050</v>
      </c>
      <c r="H491" s="3">
        <f t="shared" si="50"/>
        <v>2.4559823929571536</v>
      </c>
      <c r="I491" s="3">
        <f t="shared" si="51"/>
        <v>2.5460184073629222</v>
      </c>
      <c r="J491" s="8">
        <f t="shared" si="52"/>
        <v>150</v>
      </c>
      <c r="K491">
        <f>VLOOKUP(B491,Countries!$AB$1:$AC$6,2)*15</f>
        <v>90</v>
      </c>
      <c r="L491" s="16">
        <f>VLOOKUP(C491,Countries!$H$1:$K$43,4)*80</f>
        <v>320</v>
      </c>
      <c r="M491" s="16">
        <f t="shared" si="53"/>
        <v>560</v>
      </c>
      <c r="N491" s="17">
        <f t="shared" si="49"/>
        <v>0.75005002000800314</v>
      </c>
      <c r="O491" s="17">
        <f t="shared" si="54"/>
        <v>0</v>
      </c>
      <c r="P491" s="17">
        <f t="shared" si="55"/>
        <v>0</v>
      </c>
    </row>
    <row r="492" spans="1:16" x14ac:dyDescent="0.35">
      <c r="A492" t="str">
        <f>VLOOKUP(C492,Countries!$H$1:$J$43,3)</f>
        <v>2-Northern Europe</v>
      </c>
      <c r="B492" t="s">
        <v>12</v>
      </c>
      <c r="C492" t="s">
        <v>41</v>
      </c>
      <c r="D492" s="3">
        <v>10</v>
      </c>
      <c r="E492" s="3">
        <v>10</v>
      </c>
      <c r="F492" s="3">
        <v>10</v>
      </c>
      <c r="G492">
        <v>2030</v>
      </c>
      <c r="H492" s="3">
        <f t="shared" si="50"/>
        <v>0</v>
      </c>
      <c r="I492" s="3">
        <f t="shared" si="51"/>
        <v>0</v>
      </c>
      <c r="J492" s="8">
        <f t="shared" si="52"/>
        <v>150</v>
      </c>
      <c r="K492">
        <f>VLOOKUP(B492,Countries!$AB$1:$AC$6,2)*15</f>
        <v>90</v>
      </c>
      <c r="L492" s="16">
        <f>VLOOKUP(C492,Countries!$H$1:$K$43,4)*80</f>
        <v>320</v>
      </c>
      <c r="M492" s="16">
        <f t="shared" si="53"/>
        <v>560</v>
      </c>
      <c r="N492" s="17">
        <f t="shared" si="49"/>
        <v>0.1</v>
      </c>
      <c r="O492" s="17">
        <f t="shared" si="54"/>
        <v>0</v>
      </c>
      <c r="P492" s="17">
        <f t="shared" si="55"/>
        <v>0</v>
      </c>
    </row>
    <row r="493" spans="1:16" x14ac:dyDescent="0.35">
      <c r="A493" t="str">
        <f>VLOOKUP(C493,Countries!$H$1:$J$43,3)</f>
        <v>2-Northern Europe</v>
      </c>
      <c r="B493" t="s">
        <v>12</v>
      </c>
      <c r="C493" t="s">
        <v>41</v>
      </c>
      <c r="D493" s="3">
        <v>14</v>
      </c>
      <c r="E493" s="3">
        <v>15.5</v>
      </c>
      <c r="F493" s="3">
        <v>17</v>
      </c>
      <c r="G493">
        <v>2050</v>
      </c>
      <c r="H493" s="3">
        <f t="shared" si="50"/>
        <v>1.5</v>
      </c>
      <c r="I493" s="3">
        <f t="shared" si="51"/>
        <v>1.5</v>
      </c>
      <c r="J493" s="8">
        <f t="shared" si="52"/>
        <v>150</v>
      </c>
      <c r="K493">
        <f>VLOOKUP(B493,Countries!$AB$1:$AC$6,2)*15</f>
        <v>90</v>
      </c>
      <c r="L493" s="16">
        <f>VLOOKUP(C493,Countries!$H$1:$K$43,4)*80</f>
        <v>320</v>
      </c>
      <c r="M493" s="16">
        <f t="shared" si="53"/>
        <v>560</v>
      </c>
      <c r="N493" s="17">
        <f t="shared" si="49"/>
        <v>0.155</v>
      </c>
      <c r="O493" s="17">
        <f t="shared" si="54"/>
        <v>0</v>
      </c>
      <c r="P493" s="17">
        <f t="shared" si="55"/>
        <v>0</v>
      </c>
    </row>
    <row r="494" spans="1:16" x14ac:dyDescent="0.35">
      <c r="A494" t="str">
        <f>VLOOKUP(C494,Countries!$H$1:$J$43,3)</f>
        <v>2-Northern Europe</v>
      </c>
      <c r="B494" t="s">
        <v>12</v>
      </c>
      <c r="C494" t="s">
        <v>41</v>
      </c>
      <c r="D494" s="3">
        <v>14</v>
      </c>
      <c r="E494" s="3">
        <v>15.5</v>
      </c>
      <c r="F494" s="3">
        <v>17</v>
      </c>
      <c r="G494">
        <v>2080</v>
      </c>
      <c r="H494" s="3">
        <f t="shared" si="50"/>
        <v>1.5</v>
      </c>
      <c r="I494" s="3">
        <f t="shared" si="51"/>
        <v>1.5</v>
      </c>
      <c r="J494" s="8">
        <f t="shared" si="52"/>
        <v>150</v>
      </c>
      <c r="K494">
        <f>VLOOKUP(B494,Countries!$AB$1:$AC$6,2)*15</f>
        <v>90</v>
      </c>
      <c r="L494" s="16">
        <f>VLOOKUP(C494,Countries!$H$1:$K$43,4)*80</f>
        <v>320</v>
      </c>
      <c r="M494" s="16">
        <f t="shared" si="53"/>
        <v>560</v>
      </c>
      <c r="N494" s="17">
        <f t="shared" si="49"/>
        <v>0.155</v>
      </c>
      <c r="O494" s="17">
        <f t="shared" si="54"/>
        <v>0</v>
      </c>
      <c r="P494" s="17">
        <f t="shared" si="55"/>
        <v>0</v>
      </c>
    </row>
    <row r="495" spans="1:16" x14ac:dyDescent="0.35">
      <c r="A495" t="str">
        <f>VLOOKUP(C495,Countries!$H$1:$J$43,3)</f>
        <v>2-Northern Europe</v>
      </c>
      <c r="B495" t="s">
        <v>12</v>
      </c>
      <c r="C495" t="s">
        <v>45</v>
      </c>
      <c r="D495" s="3">
        <v>-1.0948464893497734</v>
      </c>
      <c r="E495" s="3">
        <v>26.074344055210357</v>
      </c>
      <c r="F495" s="3">
        <v>96.130718423339289</v>
      </c>
      <c r="G495">
        <v>2050</v>
      </c>
      <c r="H495" s="3">
        <f t="shared" si="50"/>
        <v>27.169190544560131</v>
      </c>
      <c r="I495" s="3">
        <f t="shared" si="51"/>
        <v>70.056374368128928</v>
      </c>
      <c r="J495" s="8">
        <f t="shared" si="52"/>
        <v>150</v>
      </c>
      <c r="K495">
        <f>VLOOKUP(B495,Countries!$AB$1:$AC$6,2)*15</f>
        <v>90</v>
      </c>
      <c r="L495" s="16">
        <f>VLOOKUP(C495,Countries!$H$1:$K$43,4)*80</f>
        <v>400</v>
      </c>
      <c r="M495" s="16">
        <f t="shared" si="53"/>
        <v>640</v>
      </c>
      <c r="N495" s="17">
        <f t="shared" si="49"/>
        <v>0.26074344055210358</v>
      </c>
      <c r="O495" s="17">
        <f t="shared" si="54"/>
        <v>0.27169190544560129</v>
      </c>
      <c r="P495" s="17">
        <f t="shared" si="55"/>
        <v>0.70056374368128926</v>
      </c>
    </row>
    <row r="496" spans="1:16" x14ac:dyDescent="0.35">
      <c r="A496" t="str">
        <f>VLOOKUP(C496,Countries!$H$1:$J$43,3)</f>
        <v>2-Northern Europe</v>
      </c>
      <c r="B496" t="s">
        <v>12</v>
      </c>
      <c r="C496" t="s">
        <v>45</v>
      </c>
      <c r="D496" s="3">
        <v>9</v>
      </c>
      <c r="E496" s="3">
        <v>10</v>
      </c>
      <c r="F496" s="3">
        <v>11</v>
      </c>
      <c r="G496">
        <v>2030</v>
      </c>
      <c r="H496" s="3">
        <f t="shared" si="50"/>
        <v>1</v>
      </c>
      <c r="I496" s="3">
        <f t="shared" si="51"/>
        <v>1</v>
      </c>
      <c r="J496" s="8">
        <f t="shared" si="52"/>
        <v>150</v>
      </c>
      <c r="K496">
        <f>VLOOKUP(B496,Countries!$AB$1:$AC$6,2)*15</f>
        <v>90</v>
      </c>
      <c r="L496" s="16">
        <f>VLOOKUP(C496,Countries!$H$1:$K$43,4)*80</f>
        <v>400</v>
      </c>
      <c r="M496" s="16">
        <f t="shared" si="53"/>
        <v>640</v>
      </c>
      <c r="N496" s="17">
        <f t="shared" si="49"/>
        <v>0.1</v>
      </c>
      <c r="O496" s="17">
        <f t="shared" si="54"/>
        <v>0</v>
      </c>
      <c r="P496" s="17">
        <f t="shared" si="55"/>
        <v>0</v>
      </c>
    </row>
    <row r="497" spans="1:16" x14ac:dyDescent="0.35">
      <c r="A497" t="str">
        <f>VLOOKUP(C497,Countries!$H$1:$J$43,3)</f>
        <v>2-Northern Europe</v>
      </c>
      <c r="B497" t="s">
        <v>12</v>
      </c>
      <c r="C497" t="s">
        <v>45</v>
      </c>
      <c r="D497" s="3">
        <v>14</v>
      </c>
      <c r="E497" s="3">
        <v>16</v>
      </c>
      <c r="F497" s="3">
        <v>18</v>
      </c>
      <c r="G497">
        <v>2050</v>
      </c>
      <c r="H497" s="3">
        <f t="shared" si="50"/>
        <v>2</v>
      </c>
      <c r="I497" s="3">
        <f t="shared" si="51"/>
        <v>2</v>
      </c>
      <c r="J497" s="8">
        <f t="shared" si="52"/>
        <v>150</v>
      </c>
      <c r="K497">
        <f>VLOOKUP(B497,Countries!$AB$1:$AC$6,2)*15</f>
        <v>90</v>
      </c>
      <c r="L497" s="16">
        <f>VLOOKUP(C497,Countries!$H$1:$K$43,4)*80</f>
        <v>400</v>
      </c>
      <c r="M497" s="16">
        <f t="shared" si="53"/>
        <v>640</v>
      </c>
      <c r="N497" s="17">
        <f t="shared" si="49"/>
        <v>0.16</v>
      </c>
      <c r="O497" s="17">
        <f t="shared" si="54"/>
        <v>0</v>
      </c>
      <c r="P497" s="17">
        <f t="shared" si="55"/>
        <v>0</v>
      </c>
    </row>
    <row r="498" spans="1:16" x14ac:dyDescent="0.35">
      <c r="A498" t="str">
        <f>VLOOKUP(C498,Countries!$H$1:$J$43,3)</f>
        <v>2-Northern Europe</v>
      </c>
      <c r="B498" t="s">
        <v>12</v>
      </c>
      <c r="C498" t="s">
        <v>45</v>
      </c>
      <c r="D498" s="3">
        <v>16</v>
      </c>
      <c r="E498" s="3">
        <v>24.5</v>
      </c>
      <c r="F498" s="3">
        <v>33</v>
      </c>
      <c r="G498">
        <v>2080</v>
      </c>
      <c r="H498" s="3">
        <f t="shared" si="50"/>
        <v>8.5</v>
      </c>
      <c r="I498" s="3">
        <f t="shared" si="51"/>
        <v>8.5</v>
      </c>
      <c r="J498" s="8">
        <f t="shared" si="52"/>
        <v>150</v>
      </c>
      <c r="K498">
        <f>VLOOKUP(B498,Countries!$AB$1:$AC$6,2)*15</f>
        <v>90</v>
      </c>
      <c r="L498" s="16">
        <f>VLOOKUP(C498,Countries!$H$1:$K$43,4)*80</f>
        <v>400</v>
      </c>
      <c r="M498" s="16">
        <f t="shared" si="53"/>
        <v>640</v>
      </c>
      <c r="N498" s="17">
        <f t="shared" si="49"/>
        <v>0.245</v>
      </c>
      <c r="O498" s="17">
        <f t="shared" si="54"/>
        <v>0</v>
      </c>
      <c r="P498" s="17">
        <f t="shared" si="55"/>
        <v>0</v>
      </c>
    </row>
    <row r="499" spans="1:16" x14ac:dyDescent="0.35">
      <c r="A499" t="str">
        <f>VLOOKUP(C499,Countries!$H$1:$J$43,3)</f>
        <v>2-Northern Europe</v>
      </c>
      <c r="B499" t="s">
        <v>12</v>
      </c>
      <c r="C499" t="s">
        <v>48</v>
      </c>
      <c r="D499" s="3">
        <v>4.5923668378825218</v>
      </c>
      <c r="E499" s="3">
        <v>33.529167362970107</v>
      </c>
      <c r="F499" s="3">
        <v>109.39530923046357</v>
      </c>
      <c r="G499">
        <v>2050</v>
      </c>
      <c r="H499" s="3">
        <f t="shared" si="50"/>
        <v>28.936800525087584</v>
      </c>
      <c r="I499" s="3">
        <f t="shared" si="51"/>
        <v>75.866141867493468</v>
      </c>
      <c r="J499" s="8">
        <f t="shared" si="52"/>
        <v>150</v>
      </c>
      <c r="K499">
        <f>VLOOKUP(B499,Countries!$AB$1:$AC$6,2)*15</f>
        <v>90</v>
      </c>
      <c r="L499" s="16">
        <f>VLOOKUP(C499,Countries!$H$1:$K$43,4)*80</f>
        <v>480</v>
      </c>
      <c r="M499" s="16">
        <f t="shared" si="53"/>
        <v>720</v>
      </c>
      <c r="N499" s="17">
        <f t="shared" si="49"/>
        <v>0.33529167362970108</v>
      </c>
      <c r="O499" s="17">
        <f t="shared" si="54"/>
        <v>0.28936800525087586</v>
      </c>
      <c r="P499" s="17">
        <f t="shared" si="55"/>
        <v>0.75866141867493464</v>
      </c>
    </row>
    <row r="500" spans="1:16" x14ac:dyDescent="0.35">
      <c r="A500" t="str">
        <f>VLOOKUP(C500,Countries!$H$1:$J$43,3)</f>
        <v>2-Northern Europe</v>
      </c>
      <c r="B500" t="s">
        <v>12</v>
      </c>
      <c r="C500" t="s">
        <v>48</v>
      </c>
      <c r="D500" s="3">
        <v>5</v>
      </c>
      <c r="E500" s="3">
        <v>5</v>
      </c>
      <c r="F500" s="3">
        <v>5</v>
      </c>
      <c r="G500">
        <v>2030</v>
      </c>
      <c r="H500" s="3">
        <f t="shared" si="50"/>
        <v>0</v>
      </c>
      <c r="I500" s="3">
        <f t="shared" si="51"/>
        <v>0</v>
      </c>
      <c r="J500" s="8">
        <f t="shared" si="52"/>
        <v>150</v>
      </c>
      <c r="K500">
        <f>VLOOKUP(B500,Countries!$AB$1:$AC$6,2)*15</f>
        <v>90</v>
      </c>
      <c r="L500" s="16">
        <f>VLOOKUP(C500,Countries!$H$1:$K$43,4)*80</f>
        <v>480</v>
      </c>
      <c r="M500" s="16">
        <f t="shared" si="53"/>
        <v>720</v>
      </c>
      <c r="N500" s="17">
        <f t="shared" si="49"/>
        <v>0.05</v>
      </c>
      <c r="O500" s="17">
        <f t="shared" si="54"/>
        <v>0</v>
      </c>
      <c r="P500" s="17">
        <f t="shared" si="55"/>
        <v>0</v>
      </c>
    </row>
    <row r="501" spans="1:16" x14ac:dyDescent="0.35">
      <c r="A501" t="str">
        <f>VLOOKUP(C501,Countries!$H$1:$J$43,3)</f>
        <v>2-Northern Europe</v>
      </c>
      <c r="B501" t="s">
        <v>12</v>
      </c>
      <c r="C501" t="s">
        <v>48</v>
      </c>
      <c r="D501" s="3">
        <v>9</v>
      </c>
      <c r="E501" s="3">
        <v>10.5</v>
      </c>
      <c r="F501" s="3">
        <v>12</v>
      </c>
      <c r="G501">
        <v>2050</v>
      </c>
      <c r="H501" s="3">
        <f t="shared" si="50"/>
        <v>1.5</v>
      </c>
      <c r="I501" s="3">
        <f t="shared" si="51"/>
        <v>1.5</v>
      </c>
      <c r="J501" s="8">
        <f t="shared" si="52"/>
        <v>150</v>
      </c>
      <c r="K501">
        <f>VLOOKUP(B501,Countries!$AB$1:$AC$6,2)*15</f>
        <v>90</v>
      </c>
      <c r="L501" s="16">
        <f>VLOOKUP(C501,Countries!$H$1:$K$43,4)*80</f>
        <v>480</v>
      </c>
      <c r="M501" s="16">
        <f t="shared" si="53"/>
        <v>720</v>
      </c>
      <c r="N501" s="17">
        <f t="shared" si="49"/>
        <v>0.105</v>
      </c>
      <c r="O501" s="17">
        <f t="shared" si="54"/>
        <v>0</v>
      </c>
      <c r="P501" s="17">
        <f t="shared" si="55"/>
        <v>0</v>
      </c>
    </row>
    <row r="502" spans="1:16" x14ac:dyDescent="0.35">
      <c r="A502" t="str">
        <f>VLOOKUP(C502,Countries!$H$1:$J$43,3)</f>
        <v>2-Northern Europe</v>
      </c>
      <c r="B502" t="s">
        <v>12</v>
      </c>
      <c r="C502" t="s">
        <v>48</v>
      </c>
      <c r="D502" s="3">
        <v>9</v>
      </c>
      <c r="E502" s="3">
        <v>15</v>
      </c>
      <c r="F502" s="3">
        <v>21</v>
      </c>
      <c r="G502">
        <v>2080</v>
      </c>
      <c r="H502" s="3">
        <f t="shared" si="50"/>
        <v>6</v>
      </c>
      <c r="I502" s="3">
        <f t="shared" si="51"/>
        <v>6</v>
      </c>
      <c r="J502" s="8">
        <f t="shared" si="52"/>
        <v>150</v>
      </c>
      <c r="K502">
        <f>VLOOKUP(B502,Countries!$AB$1:$AC$6,2)*15</f>
        <v>90</v>
      </c>
      <c r="L502" s="16">
        <f>VLOOKUP(C502,Countries!$H$1:$K$43,4)*80</f>
        <v>480</v>
      </c>
      <c r="M502" s="16">
        <f t="shared" si="53"/>
        <v>720</v>
      </c>
      <c r="N502" s="17">
        <f t="shared" si="49"/>
        <v>0.15</v>
      </c>
      <c r="O502" s="17">
        <f t="shared" si="54"/>
        <v>0</v>
      </c>
      <c r="P502" s="17">
        <f t="shared" si="55"/>
        <v>0</v>
      </c>
    </row>
    <row r="503" spans="1:16" x14ac:dyDescent="0.35">
      <c r="A503" t="str">
        <f>VLOOKUP(C503,Countries!$H$1:$J$43,3)</f>
        <v>2-Northern Europe</v>
      </c>
      <c r="B503" t="s">
        <v>12</v>
      </c>
      <c r="C503" t="s">
        <v>46</v>
      </c>
      <c r="D503" s="3">
        <v>1.4176270453508941</v>
      </c>
      <c r="E503" s="3">
        <v>34.926202706222917</v>
      </c>
      <c r="F503" s="3">
        <v>101.11299914268935</v>
      </c>
      <c r="G503">
        <v>2050</v>
      </c>
      <c r="H503" s="3">
        <f t="shared" si="50"/>
        <v>33.508575660872026</v>
      </c>
      <c r="I503" s="3">
        <f t="shared" si="51"/>
        <v>66.186796436466437</v>
      </c>
      <c r="J503" s="8">
        <f t="shared" si="52"/>
        <v>150</v>
      </c>
      <c r="K503">
        <f>VLOOKUP(B503,Countries!$AB$1:$AC$6,2)*15</f>
        <v>90</v>
      </c>
      <c r="L503" s="16">
        <f>VLOOKUP(C503,Countries!$H$1:$K$43,4)*80</f>
        <v>560</v>
      </c>
      <c r="M503" s="16">
        <f t="shared" si="53"/>
        <v>800</v>
      </c>
      <c r="N503" s="17">
        <f t="shared" si="49"/>
        <v>0.34926202706222914</v>
      </c>
      <c r="O503" s="17">
        <f t="shared" si="54"/>
        <v>0.33508575660872025</v>
      </c>
      <c r="P503" s="17">
        <f t="shared" si="55"/>
        <v>0.66186796436466433</v>
      </c>
    </row>
    <row r="504" spans="1:16" x14ac:dyDescent="0.35">
      <c r="A504" t="str">
        <f>VLOOKUP(C504,Countries!$H$1:$J$43,3)</f>
        <v>2-Northern Europe</v>
      </c>
      <c r="B504" t="s">
        <v>12</v>
      </c>
      <c r="C504" t="s">
        <v>46</v>
      </c>
      <c r="D504" s="3">
        <v>3</v>
      </c>
      <c r="E504" s="3">
        <v>3.5</v>
      </c>
      <c r="F504" s="3">
        <v>4</v>
      </c>
      <c r="G504">
        <v>2030</v>
      </c>
      <c r="H504" s="3">
        <f t="shared" si="50"/>
        <v>0.5</v>
      </c>
      <c r="I504" s="3">
        <f t="shared" si="51"/>
        <v>0.5</v>
      </c>
      <c r="J504" s="8">
        <f t="shared" si="52"/>
        <v>150</v>
      </c>
      <c r="K504">
        <f>VLOOKUP(B504,Countries!$AB$1:$AC$6,2)*15</f>
        <v>90</v>
      </c>
      <c r="L504" s="16">
        <f>VLOOKUP(C504,Countries!$H$1:$K$43,4)*80</f>
        <v>560</v>
      </c>
      <c r="M504" s="16">
        <f t="shared" si="53"/>
        <v>800</v>
      </c>
      <c r="N504" s="17">
        <f t="shared" si="49"/>
        <v>3.5000000000000003E-2</v>
      </c>
      <c r="O504" s="17">
        <f t="shared" si="54"/>
        <v>0</v>
      </c>
      <c r="P504" s="17">
        <f t="shared" si="55"/>
        <v>0</v>
      </c>
    </row>
    <row r="505" spans="1:16" x14ac:dyDescent="0.35">
      <c r="A505" t="str">
        <f>VLOOKUP(C505,Countries!$H$1:$J$43,3)</f>
        <v>2-Northern Europe</v>
      </c>
      <c r="B505" t="s">
        <v>12</v>
      </c>
      <c r="C505" t="s">
        <v>46</v>
      </c>
      <c r="D505" s="3">
        <v>7</v>
      </c>
      <c r="E505" s="3">
        <v>8.5</v>
      </c>
      <c r="F505" s="3">
        <v>10</v>
      </c>
      <c r="G505">
        <v>2050</v>
      </c>
      <c r="H505" s="3">
        <f t="shared" si="50"/>
        <v>1.5</v>
      </c>
      <c r="I505" s="3">
        <f t="shared" si="51"/>
        <v>1.5</v>
      </c>
      <c r="J505" s="8">
        <f t="shared" si="52"/>
        <v>150</v>
      </c>
      <c r="K505">
        <f>VLOOKUP(B505,Countries!$AB$1:$AC$6,2)*15</f>
        <v>90</v>
      </c>
      <c r="L505" s="16">
        <f>VLOOKUP(C505,Countries!$H$1:$K$43,4)*80</f>
        <v>560</v>
      </c>
      <c r="M505" s="16">
        <f t="shared" si="53"/>
        <v>800</v>
      </c>
      <c r="N505" s="17">
        <f t="shared" si="49"/>
        <v>8.5000000000000006E-2</v>
      </c>
      <c r="O505" s="17">
        <f t="shared" si="54"/>
        <v>0</v>
      </c>
      <c r="P505" s="17">
        <f t="shared" si="55"/>
        <v>0</v>
      </c>
    </row>
    <row r="506" spans="1:16" x14ac:dyDescent="0.35">
      <c r="A506" t="str">
        <f>VLOOKUP(C506,Countries!$H$1:$J$43,3)</f>
        <v>2-Northern Europe</v>
      </c>
      <c r="B506" t="s">
        <v>12</v>
      </c>
      <c r="C506" t="s">
        <v>46</v>
      </c>
      <c r="D506" s="3">
        <v>7</v>
      </c>
      <c r="E506" s="3">
        <v>14</v>
      </c>
      <c r="F506" s="3">
        <v>21</v>
      </c>
      <c r="G506">
        <v>2080</v>
      </c>
      <c r="H506" s="3">
        <f t="shared" si="50"/>
        <v>7</v>
      </c>
      <c r="I506" s="3">
        <f t="shared" si="51"/>
        <v>7</v>
      </c>
      <c r="J506" s="8">
        <f t="shared" si="52"/>
        <v>150</v>
      </c>
      <c r="K506">
        <f>VLOOKUP(B506,Countries!$AB$1:$AC$6,2)*15</f>
        <v>90</v>
      </c>
      <c r="L506" s="16">
        <f>VLOOKUP(C506,Countries!$H$1:$K$43,4)*80</f>
        <v>560</v>
      </c>
      <c r="M506" s="16">
        <f t="shared" si="53"/>
        <v>800</v>
      </c>
      <c r="N506" s="17">
        <f t="shared" si="49"/>
        <v>0.14000000000000001</v>
      </c>
      <c r="O506" s="17">
        <f t="shared" si="54"/>
        <v>0</v>
      </c>
      <c r="P506" s="17">
        <f t="shared" si="55"/>
        <v>0</v>
      </c>
    </row>
    <row r="507" spans="1:16" x14ac:dyDescent="0.35">
      <c r="A507" t="str">
        <f>VLOOKUP(C507,Countries!$H$1:$J$43,3)</f>
        <v>2-Northern Europe</v>
      </c>
      <c r="B507" t="s">
        <v>12</v>
      </c>
      <c r="C507" t="s">
        <v>82</v>
      </c>
      <c r="D507" s="3">
        <v>7</v>
      </c>
      <c r="E507" s="3">
        <v>7</v>
      </c>
      <c r="F507" s="3">
        <v>7</v>
      </c>
      <c r="G507">
        <v>2050</v>
      </c>
      <c r="H507" s="3">
        <f t="shared" si="50"/>
        <v>0</v>
      </c>
      <c r="I507" s="3">
        <f t="shared" si="51"/>
        <v>0</v>
      </c>
      <c r="J507" s="8">
        <f t="shared" si="52"/>
        <v>150</v>
      </c>
      <c r="K507">
        <f>VLOOKUP(B507,Countries!$AB$1:$AC$6,2)*15</f>
        <v>90</v>
      </c>
      <c r="L507" s="16">
        <f>VLOOKUP(C507,Countries!$H$1:$K$43,4)*80</f>
        <v>640</v>
      </c>
      <c r="M507" s="16">
        <f t="shared" si="53"/>
        <v>880</v>
      </c>
      <c r="N507" s="17">
        <f t="shared" si="49"/>
        <v>7.0000000000000007E-2</v>
      </c>
      <c r="O507" s="17">
        <f t="shared" si="54"/>
        <v>0</v>
      </c>
      <c r="P507" s="17">
        <f t="shared" si="55"/>
        <v>0</v>
      </c>
    </row>
    <row r="508" spans="1:16" x14ac:dyDescent="0.35">
      <c r="A508" t="str">
        <f>VLOOKUP(C508,Countries!$H$1:$J$43,3)</f>
        <v>2-Northern Europe</v>
      </c>
      <c r="B508" t="s">
        <v>12</v>
      </c>
      <c r="C508" t="s">
        <v>82</v>
      </c>
      <c r="D508" s="3">
        <v>-5</v>
      </c>
      <c r="E508" s="3">
        <v>14</v>
      </c>
      <c r="F508" s="3">
        <v>41</v>
      </c>
      <c r="G508">
        <v>2080</v>
      </c>
      <c r="H508" s="3">
        <f t="shared" si="50"/>
        <v>19</v>
      </c>
      <c r="I508" s="3">
        <f t="shared" si="51"/>
        <v>27</v>
      </c>
      <c r="J508" s="8">
        <f t="shared" si="52"/>
        <v>150</v>
      </c>
      <c r="K508">
        <f>VLOOKUP(B508,Countries!$AB$1:$AC$6,2)*15</f>
        <v>90</v>
      </c>
      <c r="L508" s="16">
        <f>VLOOKUP(C508,Countries!$H$1:$K$43,4)*80</f>
        <v>640</v>
      </c>
      <c r="M508" s="16">
        <f t="shared" si="53"/>
        <v>880</v>
      </c>
      <c r="N508" s="17">
        <f t="shared" si="49"/>
        <v>0.14000000000000001</v>
      </c>
      <c r="O508" s="17">
        <f t="shared" si="54"/>
        <v>0.19</v>
      </c>
      <c r="P508" s="17">
        <f t="shared" si="55"/>
        <v>0.27</v>
      </c>
    </row>
    <row r="509" spans="1:16" x14ac:dyDescent="0.35">
      <c r="A509" t="str">
        <f>VLOOKUP(C509,Countries!$H$1:$J$43,3)</f>
        <v>2-Northern Europe</v>
      </c>
      <c r="B509" t="s">
        <v>12</v>
      </c>
      <c r="C509" t="s">
        <v>82</v>
      </c>
      <c r="D509" s="3">
        <v>16</v>
      </c>
      <c r="E509" s="3">
        <v>29.166666666666668</v>
      </c>
      <c r="F509" s="3">
        <v>54</v>
      </c>
      <c r="G509">
        <v>2080</v>
      </c>
      <c r="H509" s="3">
        <f t="shared" si="50"/>
        <v>13.166666666666668</v>
      </c>
      <c r="I509" s="3">
        <f t="shared" si="51"/>
        <v>24.833333333333332</v>
      </c>
      <c r="J509" s="8">
        <f t="shared" si="52"/>
        <v>150</v>
      </c>
      <c r="K509">
        <f>VLOOKUP(B509,Countries!$AB$1:$AC$6,2)*15</f>
        <v>90</v>
      </c>
      <c r="L509" s="16">
        <f>VLOOKUP(C509,Countries!$H$1:$K$43,4)*80</f>
        <v>640</v>
      </c>
      <c r="M509" s="16">
        <f t="shared" si="53"/>
        <v>880</v>
      </c>
      <c r="N509" s="17">
        <f t="shared" si="49"/>
        <v>0.29166666666666669</v>
      </c>
      <c r="O509" s="17">
        <f t="shared" si="54"/>
        <v>0.13166666666666668</v>
      </c>
      <c r="P509" s="17">
        <f t="shared" si="55"/>
        <v>0.24833333333333332</v>
      </c>
    </row>
    <row r="510" spans="1:16" x14ac:dyDescent="0.35">
      <c r="A510" t="str">
        <f>VLOOKUP(C510,Countries!$H$1:$J$43,3)</f>
        <v>2-Northern Europe</v>
      </c>
      <c r="B510" t="s">
        <v>12</v>
      </c>
      <c r="C510" t="s">
        <v>51</v>
      </c>
      <c r="D510" s="3">
        <v>0.38227000538476102</v>
      </c>
      <c r="E510" s="3">
        <v>29.094697839811747</v>
      </c>
      <c r="F510" s="3">
        <v>103.66785568968903</v>
      </c>
      <c r="G510">
        <v>2050</v>
      </c>
      <c r="H510" s="3">
        <f t="shared" si="50"/>
        <v>28.712427834426986</v>
      </c>
      <c r="I510" s="3">
        <f t="shared" si="51"/>
        <v>74.57315784987729</v>
      </c>
      <c r="J510" s="8">
        <f t="shared" si="52"/>
        <v>150</v>
      </c>
      <c r="K510">
        <f>VLOOKUP(B510,Countries!$AB$1:$AC$6,2)*15</f>
        <v>90</v>
      </c>
      <c r="L510" s="16">
        <f>VLOOKUP(C510,Countries!$H$1:$K$43,4)*80</f>
        <v>720</v>
      </c>
      <c r="M510" s="16">
        <f t="shared" si="53"/>
        <v>960</v>
      </c>
      <c r="N510" s="17">
        <f t="shared" si="49"/>
        <v>0.29094697839811745</v>
      </c>
      <c r="O510" s="17">
        <f t="shared" si="54"/>
        <v>0.28712427834426985</v>
      </c>
      <c r="P510" s="17">
        <f t="shared" si="55"/>
        <v>0.74573157849877292</v>
      </c>
    </row>
    <row r="511" spans="1:16" x14ac:dyDescent="0.35">
      <c r="A511" t="str">
        <f>VLOOKUP(C511,Countries!$H$1:$J$43,3)</f>
        <v>2-Northern Europe</v>
      </c>
      <c r="B511" t="s">
        <v>12</v>
      </c>
      <c r="C511" t="s">
        <v>51</v>
      </c>
      <c r="D511" s="3">
        <v>17</v>
      </c>
      <c r="E511" s="3">
        <v>18</v>
      </c>
      <c r="F511" s="3">
        <v>19</v>
      </c>
      <c r="G511">
        <v>2030</v>
      </c>
      <c r="H511" s="3">
        <f t="shared" si="50"/>
        <v>1</v>
      </c>
      <c r="I511" s="3">
        <f t="shared" si="51"/>
        <v>1</v>
      </c>
      <c r="J511" s="8">
        <f t="shared" si="52"/>
        <v>150</v>
      </c>
      <c r="K511">
        <f>VLOOKUP(B511,Countries!$AB$1:$AC$6,2)*15</f>
        <v>90</v>
      </c>
      <c r="L511" s="16">
        <f>VLOOKUP(C511,Countries!$H$1:$K$43,4)*80</f>
        <v>720</v>
      </c>
      <c r="M511" s="16">
        <f t="shared" si="53"/>
        <v>960</v>
      </c>
      <c r="N511" s="17">
        <f t="shared" si="49"/>
        <v>0.18</v>
      </c>
      <c r="O511" s="17">
        <f t="shared" si="54"/>
        <v>0</v>
      </c>
      <c r="P511" s="17">
        <f t="shared" si="55"/>
        <v>0</v>
      </c>
    </row>
    <row r="512" spans="1:16" x14ac:dyDescent="0.35">
      <c r="A512" t="str">
        <f>VLOOKUP(C512,Countries!$H$1:$J$43,3)</f>
        <v>2-Northern Europe</v>
      </c>
      <c r="B512" t="s">
        <v>12</v>
      </c>
      <c r="C512" t="s">
        <v>51</v>
      </c>
      <c r="D512" s="3">
        <v>24</v>
      </c>
      <c r="E512" s="3">
        <v>25.5</v>
      </c>
      <c r="F512" s="3">
        <v>27</v>
      </c>
      <c r="G512">
        <v>2050</v>
      </c>
      <c r="H512" s="3">
        <f t="shared" si="50"/>
        <v>1.5</v>
      </c>
      <c r="I512" s="3">
        <f t="shared" si="51"/>
        <v>1.5</v>
      </c>
      <c r="J512" s="8">
        <f t="shared" si="52"/>
        <v>150</v>
      </c>
      <c r="K512">
        <f>VLOOKUP(B512,Countries!$AB$1:$AC$6,2)*15</f>
        <v>90</v>
      </c>
      <c r="L512" s="16">
        <f>VLOOKUP(C512,Countries!$H$1:$K$43,4)*80</f>
        <v>720</v>
      </c>
      <c r="M512" s="16">
        <f t="shared" si="53"/>
        <v>960</v>
      </c>
      <c r="N512" s="17">
        <f t="shared" si="49"/>
        <v>0.255</v>
      </c>
      <c r="O512" s="17">
        <f t="shared" si="54"/>
        <v>0</v>
      </c>
      <c r="P512" s="17">
        <f t="shared" si="55"/>
        <v>0</v>
      </c>
    </row>
    <row r="513" spans="1:16" x14ac:dyDescent="0.35">
      <c r="A513" t="str">
        <f>VLOOKUP(C513,Countries!$H$1:$J$43,3)</f>
        <v>2-Northern Europe</v>
      </c>
      <c r="B513" t="s">
        <v>12</v>
      </c>
      <c r="C513" t="s">
        <v>51</v>
      </c>
      <c r="D513" s="3">
        <v>24</v>
      </c>
      <c r="E513" s="3">
        <v>31.5</v>
      </c>
      <c r="F513" s="3">
        <v>39</v>
      </c>
      <c r="G513">
        <v>2080</v>
      </c>
      <c r="H513" s="3">
        <f t="shared" si="50"/>
        <v>7.5</v>
      </c>
      <c r="I513" s="3">
        <f t="shared" si="51"/>
        <v>7.5</v>
      </c>
      <c r="J513" s="8">
        <f t="shared" si="52"/>
        <v>150</v>
      </c>
      <c r="K513">
        <f>VLOOKUP(B513,Countries!$AB$1:$AC$6,2)*15</f>
        <v>90</v>
      </c>
      <c r="L513" s="16">
        <f>VLOOKUP(C513,Countries!$H$1:$K$43,4)*80</f>
        <v>720</v>
      </c>
      <c r="M513" s="16">
        <f t="shared" si="53"/>
        <v>960</v>
      </c>
      <c r="N513" s="17">
        <f t="shared" ref="N513:N576" si="56">E513/100</f>
        <v>0.315</v>
      </c>
      <c r="O513" s="17">
        <f t="shared" si="54"/>
        <v>0</v>
      </c>
      <c r="P513" s="17">
        <f t="shared" si="55"/>
        <v>0</v>
      </c>
    </row>
    <row r="514" spans="1:16" x14ac:dyDescent="0.35">
      <c r="A514" t="str">
        <f>VLOOKUP(C514,Countries!$H$1:$J$43,3)</f>
        <v>2-Northern Europe</v>
      </c>
      <c r="B514" t="s">
        <v>12</v>
      </c>
      <c r="C514" t="s">
        <v>55</v>
      </c>
      <c r="D514" s="3">
        <v>-15.857593257406984</v>
      </c>
      <c r="E514" s="3">
        <v>10.77119514428847</v>
      </c>
      <c r="F514" s="3">
        <v>78.075976797265184</v>
      </c>
      <c r="G514">
        <v>2050</v>
      </c>
      <c r="H514" s="3">
        <f t="shared" si="50"/>
        <v>26.628788401695452</v>
      </c>
      <c r="I514" s="3">
        <f t="shared" si="51"/>
        <v>67.304781652976715</v>
      </c>
      <c r="J514" s="8">
        <f t="shared" si="52"/>
        <v>150</v>
      </c>
      <c r="K514">
        <f>VLOOKUP(B514,Countries!$AB$1:$AC$6,2)*15</f>
        <v>90</v>
      </c>
      <c r="L514" s="16">
        <f>VLOOKUP(C514,Countries!$H$1:$K$43,4)*80</f>
        <v>800</v>
      </c>
      <c r="M514" s="16">
        <f t="shared" si="53"/>
        <v>1040</v>
      </c>
      <c r="N514" s="17">
        <f t="shared" si="56"/>
        <v>0.1077119514428847</v>
      </c>
      <c r="O514" s="17">
        <f t="shared" si="54"/>
        <v>0.26628788401695452</v>
      </c>
      <c r="P514" s="17">
        <f t="shared" si="55"/>
        <v>0.6730478165297672</v>
      </c>
    </row>
    <row r="515" spans="1:16" x14ac:dyDescent="0.35">
      <c r="A515" t="str">
        <f>VLOOKUP(C515,Countries!$H$1:$J$43,3)</f>
        <v>2-Northern Europe</v>
      </c>
      <c r="B515" t="s">
        <v>12</v>
      </c>
      <c r="C515" t="s">
        <v>55</v>
      </c>
      <c r="D515" s="3">
        <v>11</v>
      </c>
      <c r="E515" s="3">
        <v>12</v>
      </c>
      <c r="F515" s="3">
        <v>13</v>
      </c>
      <c r="G515">
        <v>2030</v>
      </c>
      <c r="H515" s="3">
        <f t="shared" ref="H515:H578" si="57">E515-D515</f>
        <v>1</v>
      </c>
      <c r="I515" s="3">
        <f t="shared" ref="I515:I578" si="58">F515-E515</f>
        <v>1</v>
      </c>
      <c r="J515" s="8">
        <f t="shared" ref="J515:J578" si="59">VALUE(CONCATENATE(MID(A515,1,1),"00"))-50</f>
        <v>150</v>
      </c>
      <c r="K515">
        <f>VLOOKUP(B515,Countries!$AB$1:$AC$6,2)*15</f>
        <v>90</v>
      </c>
      <c r="L515" s="16">
        <f>VLOOKUP(C515,Countries!$H$1:$K$43,4)*80</f>
        <v>800</v>
      </c>
      <c r="M515" s="16">
        <f t="shared" si="53"/>
        <v>1040</v>
      </c>
      <c r="N515" s="17">
        <f t="shared" si="56"/>
        <v>0.12</v>
      </c>
      <c r="O515" s="17">
        <f t="shared" si="54"/>
        <v>0</v>
      </c>
      <c r="P515" s="17">
        <f t="shared" si="55"/>
        <v>0</v>
      </c>
    </row>
    <row r="516" spans="1:16" x14ac:dyDescent="0.35">
      <c r="A516" t="str">
        <f>VLOOKUP(C516,Countries!$H$1:$J$43,3)</f>
        <v>2-Northern Europe</v>
      </c>
      <c r="B516" t="s">
        <v>12</v>
      </c>
      <c r="C516" t="s">
        <v>55</v>
      </c>
      <c r="D516" s="3">
        <v>15</v>
      </c>
      <c r="E516" s="3">
        <v>17</v>
      </c>
      <c r="F516" s="3">
        <v>19</v>
      </c>
      <c r="G516">
        <v>2050</v>
      </c>
      <c r="H516" s="3">
        <f t="shared" si="57"/>
        <v>2</v>
      </c>
      <c r="I516" s="3">
        <f t="shared" si="58"/>
        <v>2</v>
      </c>
      <c r="J516" s="8">
        <f t="shared" si="59"/>
        <v>150</v>
      </c>
      <c r="K516">
        <f>VLOOKUP(B516,Countries!$AB$1:$AC$6,2)*15</f>
        <v>90</v>
      </c>
      <c r="L516" s="16">
        <f>VLOOKUP(C516,Countries!$H$1:$K$43,4)*80</f>
        <v>800</v>
      </c>
      <c r="M516" s="16">
        <f t="shared" ref="M516:M579" si="60">L516+K516+J516</f>
        <v>1040</v>
      </c>
      <c r="N516" s="17">
        <f t="shared" si="56"/>
        <v>0.17</v>
      </c>
      <c r="O516" s="17">
        <f t="shared" ref="O516:O579" si="61">IF(H516&lt;10,0,H516/100)</f>
        <v>0</v>
      </c>
      <c r="P516" s="17">
        <f t="shared" ref="P516:P579" si="62">IF(I516&lt;10,0,I516/100)</f>
        <v>0</v>
      </c>
    </row>
    <row r="517" spans="1:16" x14ac:dyDescent="0.35">
      <c r="A517" t="str">
        <f>VLOOKUP(C517,Countries!$H$1:$J$43,3)</f>
        <v>2-Northern Europe</v>
      </c>
      <c r="B517" t="s">
        <v>12</v>
      </c>
      <c r="C517" t="s">
        <v>55</v>
      </c>
      <c r="D517" s="3">
        <v>13</v>
      </c>
      <c r="E517" s="3">
        <v>19</v>
      </c>
      <c r="F517" s="3">
        <v>25</v>
      </c>
      <c r="G517">
        <v>2080</v>
      </c>
      <c r="H517" s="3">
        <f t="shared" si="57"/>
        <v>6</v>
      </c>
      <c r="I517" s="3">
        <f t="shared" si="58"/>
        <v>6</v>
      </c>
      <c r="J517" s="8">
        <f t="shared" si="59"/>
        <v>150</v>
      </c>
      <c r="K517">
        <f>VLOOKUP(B517,Countries!$AB$1:$AC$6,2)*15</f>
        <v>90</v>
      </c>
      <c r="L517" s="16">
        <f>VLOOKUP(C517,Countries!$H$1:$K$43,4)*80</f>
        <v>800</v>
      </c>
      <c r="M517" s="16">
        <f t="shared" si="60"/>
        <v>1040</v>
      </c>
      <c r="N517" s="17">
        <f t="shared" si="56"/>
        <v>0.19</v>
      </c>
      <c r="O517" s="17">
        <f t="shared" si="61"/>
        <v>0</v>
      </c>
      <c r="P517" s="17">
        <f t="shared" si="62"/>
        <v>0</v>
      </c>
    </row>
    <row r="518" spans="1:16" x14ac:dyDescent="0.35">
      <c r="A518" t="str">
        <f>VLOOKUP(C518,Countries!$H$1:$J$43,3)</f>
        <v>2-Northern Europe</v>
      </c>
      <c r="B518" t="s">
        <v>12</v>
      </c>
      <c r="C518" t="s">
        <v>22</v>
      </c>
      <c r="D518" s="3">
        <v>22.22</v>
      </c>
      <c r="E518" s="3">
        <v>25</v>
      </c>
      <c r="F518" s="3">
        <v>27.77</v>
      </c>
      <c r="G518">
        <v>2080</v>
      </c>
      <c r="H518" s="3">
        <f t="shared" si="57"/>
        <v>2.7800000000000011</v>
      </c>
      <c r="I518" s="3">
        <f t="shared" si="58"/>
        <v>2.7699999999999996</v>
      </c>
      <c r="J518" s="8">
        <f t="shared" si="59"/>
        <v>150</v>
      </c>
      <c r="K518">
        <f>VLOOKUP(B518,Countries!$AB$1:$AC$6,2)*15</f>
        <v>90</v>
      </c>
      <c r="L518" s="16">
        <f>VLOOKUP(C518,Countries!$H$1:$K$43,4)*80</f>
        <v>880</v>
      </c>
      <c r="M518" s="16">
        <f t="shared" si="60"/>
        <v>1120</v>
      </c>
      <c r="N518" s="17">
        <f t="shared" si="56"/>
        <v>0.25</v>
      </c>
      <c r="O518" s="17">
        <f t="shared" si="61"/>
        <v>0</v>
      </c>
      <c r="P518" s="17">
        <f t="shared" si="62"/>
        <v>0</v>
      </c>
    </row>
    <row r="519" spans="1:16" x14ac:dyDescent="0.35">
      <c r="A519" t="str">
        <f>VLOOKUP(C519,Countries!$H$1:$J$43,3)</f>
        <v>2-Northern Europe</v>
      </c>
      <c r="B519" t="s">
        <v>12</v>
      </c>
      <c r="C519" t="s">
        <v>58</v>
      </c>
      <c r="D519" s="3">
        <v>0.65635060899187414</v>
      </c>
      <c r="E519" s="3">
        <v>28.192064893798431</v>
      </c>
      <c r="F519" s="3">
        <v>99.603374122333122</v>
      </c>
      <c r="G519">
        <v>2050</v>
      </c>
      <c r="H519" s="3">
        <f t="shared" si="57"/>
        <v>27.535714284806556</v>
      </c>
      <c r="I519" s="3">
        <f t="shared" si="58"/>
        <v>71.411309228534691</v>
      </c>
      <c r="J519" s="8">
        <f t="shared" si="59"/>
        <v>150</v>
      </c>
      <c r="K519">
        <f>VLOOKUP(B519,Countries!$AB$1:$AC$6,2)*15</f>
        <v>90</v>
      </c>
      <c r="L519" s="16">
        <f>VLOOKUP(C519,Countries!$H$1:$K$43,4)*80</f>
        <v>880</v>
      </c>
      <c r="M519" s="16">
        <f t="shared" si="60"/>
        <v>1120</v>
      </c>
      <c r="N519" s="17">
        <f t="shared" si="56"/>
        <v>0.2819206489379843</v>
      </c>
      <c r="O519" s="17">
        <f t="shared" si="61"/>
        <v>0.27535714284806556</v>
      </c>
      <c r="P519" s="17">
        <f t="shared" si="62"/>
        <v>0.71411309228534692</v>
      </c>
    </row>
    <row r="520" spans="1:16" x14ac:dyDescent="0.35">
      <c r="A520" t="str">
        <f>VLOOKUP(C520,Countries!$H$1:$J$43,3)</f>
        <v>2-Northern Europe</v>
      </c>
      <c r="B520" t="s">
        <v>12</v>
      </c>
      <c r="C520" t="s">
        <v>22</v>
      </c>
      <c r="D520" s="3">
        <v>15</v>
      </c>
      <c r="E520" s="3">
        <v>19</v>
      </c>
      <c r="F520" s="3">
        <v>23</v>
      </c>
      <c r="G520">
        <v>2050</v>
      </c>
      <c r="H520" s="3">
        <f t="shared" si="57"/>
        <v>4</v>
      </c>
      <c r="I520" s="3">
        <f t="shared" si="58"/>
        <v>4</v>
      </c>
      <c r="J520" s="8">
        <f t="shared" si="59"/>
        <v>150</v>
      </c>
      <c r="K520">
        <f>VLOOKUP(B520,Countries!$AB$1:$AC$6,2)*15</f>
        <v>90</v>
      </c>
      <c r="L520" s="16">
        <f>VLOOKUP(C520,Countries!$H$1:$K$43,4)*80</f>
        <v>880</v>
      </c>
      <c r="M520" s="16">
        <f t="shared" si="60"/>
        <v>1120</v>
      </c>
      <c r="N520" s="17">
        <f t="shared" si="56"/>
        <v>0.19</v>
      </c>
      <c r="O520" s="17">
        <f t="shared" si="61"/>
        <v>0</v>
      </c>
      <c r="P520" s="17">
        <f t="shared" si="62"/>
        <v>0</v>
      </c>
    </row>
    <row r="521" spans="1:16" x14ac:dyDescent="0.35">
      <c r="A521" t="str">
        <f>VLOOKUP(C521,Countries!$H$1:$J$43,3)</f>
        <v>2-Northern Europe</v>
      </c>
      <c r="B521" t="s">
        <v>12</v>
      </c>
      <c r="C521" t="s">
        <v>22</v>
      </c>
      <c r="D521" s="3">
        <v>5</v>
      </c>
      <c r="E521" s="3">
        <v>5.5</v>
      </c>
      <c r="F521" s="3">
        <v>6</v>
      </c>
      <c r="G521">
        <v>2030</v>
      </c>
      <c r="H521" s="3">
        <f t="shared" si="57"/>
        <v>0.5</v>
      </c>
      <c r="I521" s="3">
        <f t="shared" si="58"/>
        <v>0.5</v>
      </c>
      <c r="J521" s="8">
        <f t="shared" si="59"/>
        <v>150</v>
      </c>
      <c r="K521">
        <f>VLOOKUP(B521,Countries!$AB$1:$AC$6,2)*15</f>
        <v>90</v>
      </c>
      <c r="L521" s="16">
        <f>VLOOKUP(C521,Countries!$H$1:$K$43,4)*80</f>
        <v>880</v>
      </c>
      <c r="M521" s="16">
        <f t="shared" si="60"/>
        <v>1120</v>
      </c>
      <c r="N521" s="17">
        <f t="shared" si="56"/>
        <v>5.5E-2</v>
      </c>
      <c r="O521" s="17">
        <f t="shared" si="61"/>
        <v>0</v>
      </c>
      <c r="P521" s="17">
        <f t="shared" si="62"/>
        <v>0</v>
      </c>
    </row>
    <row r="522" spans="1:16" x14ac:dyDescent="0.35">
      <c r="A522" t="str">
        <f>VLOOKUP(C522,Countries!$H$1:$J$43,3)</f>
        <v>2-Northern Europe</v>
      </c>
      <c r="B522" t="s">
        <v>12</v>
      </c>
      <c r="C522" t="s">
        <v>22</v>
      </c>
      <c r="D522" s="3">
        <v>10</v>
      </c>
      <c r="E522" s="3">
        <v>10.5</v>
      </c>
      <c r="F522" s="3">
        <v>11</v>
      </c>
      <c r="G522">
        <v>2050</v>
      </c>
      <c r="H522" s="3">
        <f t="shared" si="57"/>
        <v>0.5</v>
      </c>
      <c r="I522" s="3">
        <f t="shared" si="58"/>
        <v>0.5</v>
      </c>
      <c r="J522" s="8">
        <f t="shared" si="59"/>
        <v>150</v>
      </c>
      <c r="K522">
        <f>VLOOKUP(B522,Countries!$AB$1:$AC$6,2)*15</f>
        <v>90</v>
      </c>
      <c r="L522" s="16">
        <f>VLOOKUP(C522,Countries!$H$1:$K$43,4)*80</f>
        <v>880</v>
      </c>
      <c r="M522" s="16">
        <f t="shared" si="60"/>
        <v>1120</v>
      </c>
      <c r="N522" s="17">
        <f t="shared" si="56"/>
        <v>0.105</v>
      </c>
      <c r="O522" s="17">
        <f t="shared" si="61"/>
        <v>0</v>
      </c>
      <c r="P522" s="17">
        <f t="shared" si="62"/>
        <v>0</v>
      </c>
    </row>
    <row r="523" spans="1:16" x14ac:dyDescent="0.35">
      <c r="A523" t="str">
        <f>VLOOKUP(C523,Countries!$H$1:$J$43,3)</f>
        <v>2-Northern Europe</v>
      </c>
      <c r="B523" t="s">
        <v>12</v>
      </c>
      <c r="C523" t="s">
        <v>22</v>
      </c>
      <c r="D523" s="3">
        <v>10</v>
      </c>
      <c r="E523" s="3">
        <v>17</v>
      </c>
      <c r="F523" s="3">
        <v>24</v>
      </c>
      <c r="G523">
        <v>2080</v>
      </c>
      <c r="H523" s="3">
        <f t="shared" si="57"/>
        <v>7</v>
      </c>
      <c r="I523" s="3">
        <f t="shared" si="58"/>
        <v>7</v>
      </c>
      <c r="J523" s="8">
        <f t="shared" si="59"/>
        <v>150</v>
      </c>
      <c r="K523">
        <f>VLOOKUP(B523,Countries!$AB$1:$AC$6,2)*15</f>
        <v>90</v>
      </c>
      <c r="L523" s="16">
        <f>VLOOKUP(C523,Countries!$H$1:$K$43,4)*80</f>
        <v>880</v>
      </c>
      <c r="M523" s="16">
        <f t="shared" si="60"/>
        <v>1120</v>
      </c>
      <c r="N523" s="17">
        <f t="shared" si="56"/>
        <v>0.17</v>
      </c>
      <c r="O523" s="17">
        <f t="shared" si="61"/>
        <v>0</v>
      </c>
      <c r="P523" s="17">
        <f t="shared" si="62"/>
        <v>0</v>
      </c>
    </row>
    <row r="524" spans="1:16" x14ac:dyDescent="0.35">
      <c r="A524" t="str">
        <f>VLOOKUP(C524,Countries!$H$1:$J$43,3)</f>
        <v>2-Northern Europe</v>
      </c>
      <c r="B524" t="s">
        <v>12</v>
      </c>
      <c r="C524" t="s">
        <v>22</v>
      </c>
      <c r="D524" s="3">
        <v>2.5</v>
      </c>
      <c r="E524" s="3">
        <v>5</v>
      </c>
      <c r="F524" s="3">
        <v>7.5</v>
      </c>
      <c r="G524">
        <v>2020</v>
      </c>
      <c r="H524" s="3">
        <f t="shared" si="57"/>
        <v>2.5</v>
      </c>
      <c r="I524" s="3">
        <f t="shared" si="58"/>
        <v>2.5</v>
      </c>
      <c r="J524" s="8">
        <f t="shared" si="59"/>
        <v>150</v>
      </c>
      <c r="K524">
        <f>VLOOKUP(B524,Countries!$AB$1:$AC$6,2)*15</f>
        <v>90</v>
      </c>
      <c r="L524" s="16">
        <f>VLOOKUP(C524,Countries!$H$1:$K$43,4)*80</f>
        <v>880</v>
      </c>
      <c r="M524" s="16">
        <f t="shared" si="60"/>
        <v>1120</v>
      </c>
      <c r="N524" s="17">
        <f t="shared" si="56"/>
        <v>0.05</v>
      </c>
      <c r="O524" s="17">
        <f t="shared" si="61"/>
        <v>0</v>
      </c>
      <c r="P524" s="17">
        <f t="shared" si="62"/>
        <v>0</v>
      </c>
    </row>
    <row r="525" spans="1:16" x14ac:dyDescent="0.35">
      <c r="A525" t="str">
        <f>VLOOKUP(C525,Countries!$H$1:$J$43,3)</f>
        <v>2-Northern Europe</v>
      </c>
      <c r="B525" t="s">
        <v>12</v>
      </c>
      <c r="C525" t="s">
        <v>22</v>
      </c>
      <c r="D525" s="3">
        <v>5</v>
      </c>
      <c r="E525" s="3">
        <v>6.25</v>
      </c>
      <c r="F525" s="3">
        <v>7.5</v>
      </c>
      <c r="G525">
        <v>2050</v>
      </c>
      <c r="H525" s="3">
        <f t="shared" si="57"/>
        <v>1.25</v>
      </c>
      <c r="I525" s="3">
        <f t="shared" si="58"/>
        <v>1.25</v>
      </c>
      <c r="J525" s="8">
        <f t="shared" si="59"/>
        <v>150</v>
      </c>
      <c r="K525">
        <f>VLOOKUP(B525,Countries!$AB$1:$AC$6,2)*15</f>
        <v>90</v>
      </c>
      <c r="L525" s="16">
        <f>VLOOKUP(C525,Countries!$H$1:$K$43,4)*80</f>
        <v>880</v>
      </c>
      <c r="M525" s="16">
        <f t="shared" si="60"/>
        <v>1120</v>
      </c>
      <c r="N525" s="17">
        <f t="shared" si="56"/>
        <v>6.25E-2</v>
      </c>
      <c r="O525" s="17">
        <f t="shared" si="61"/>
        <v>0</v>
      </c>
      <c r="P525" s="17">
        <f t="shared" si="62"/>
        <v>0</v>
      </c>
    </row>
    <row r="526" spans="1:16" x14ac:dyDescent="0.35">
      <c r="A526" t="str">
        <f>VLOOKUP(C526,Countries!$H$1:$J$43,3)</f>
        <v>2-Northern Europe</v>
      </c>
      <c r="B526" t="s">
        <v>12</v>
      </c>
      <c r="C526" t="s">
        <v>22</v>
      </c>
      <c r="D526" s="3">
        <v>3.04</v>
      </c>
      <c r="E526" s="3">
        <v>23.7</v>
      </c>
      <c r="F526" s="3">
        <v>37.97</v>
      </c>
      <c r="G526">
        <v>2050</v>
      </c>
      <c r="H526" s="3">
        <f t="shared" si="57"/>
        <v>20.66</v>
      </c>
      <c r="I526" s="3">
        <f t="shared" si="58"/>
        <v>14.27</v>
      </c>
      <c r="J526" s="8">
        <f t="shared" si="59"/>
        <v>150</v>
      </c>
      <c r="K526">
        <f>VLOOKUP(B526,Countries!$AB$1:$AC$6,2)*15</f>
        <v>90</v>
      </c>
      <c r="L526" s="16">
        <f>VLOOKUP(C526,Countries!$H$1:$K$43,4)*80</f>
        <v>880</v>
      </c>
      <c r="M526" s="16">
        <f t="shared" si="60"/>
        <v>1120</v>
      </c>
      <c r="N526" s="17">
        <f t="shared" si="56"/>
        <v>0.23699999999999999</v>
      </c>
      <c r="O526" s="17">
        <f t="shared" si="61"/>
        <v>0.20660000000000001</v>
      </c>
      <c r="P526" s="17">
        <f t="shared" si="62"/>
        <v>0.14269999999999999</v>
      </c>
    </row>
    <row r="527" spans="1:16" x14ac:dyDescent="0.35">
      <c r="A527" t="str">
        <f>VLOOKUP(C527,Countries!$H$1:$J$43,3)</f>
        <v>3-Central Europe</v>
      </c>
      <c r="B527" t="s">
        <v>12</v>
      </c>
      <c r="C527" t="s">
        <v>11</v>
      </c>
      <c r="D527" s="3">
        <v>-8</v>
      </c>
      <c r="E527" s="3">
        <v>4.3899999999999997</v>
      </c>
      <c r="F527" s="3">
        <v>15</v>
      </c>
      <c r="G527">
        <v>2020</v>
      </c>
      <c r="H527" s="3">
        <f t="shared" si="57"/>
        <v>12.39</v>
      </c>
      <c r="I527" s="3">
        <f t="shared" si="58"/>
        <v>10.61</v>
      </c>
      <c r="J527" s="8">
        <f t="shared" si="59"/>
        <v>250</v>
      </c>
      <c r="K527">
        <f>VLOOKUP(B527,Countries!$AB$1:$AC$6,2)*15</f>
        <v>90</v>
      </c>
      <c r="L527" s="16">
        <f>VLOOKUP(C527,Countries!$H$1:$K$43,4)*80</f>
        <v>960</v>
      </c>
      <c r="M527" s="16">
        <f t="shared" si="60"/>
        <v>1300</v>
      </c>
      <c r="N527" s="17">
        <f t="shared" si="56"/>
        <v>4.3899999999999995E-2</v>
      </c>
      <c r="O527" s="17">
        <f t="shared" si="61"/>
        <v>0.12390000000000001</v>
      </c>
      <c r="P527" s="17">
        <f t="shared" si="62"/>
        <v>0.1061</v>
      </c>
    </row>
    <row r="528" spans="1:16" x14ac:dyDescent="0.35">
      <c r="A528" t="str">
        <f>VLOOKUP(C528,Countries!$H$1:$J$43,3)</f>
        <v>3-Central Europe</v>
      </c>
      <c r="B528" t="s">
        <v>12</v>
      </c>
      <c r="C528" t="s">
        <v>11</v>
      </c>
      <c r="D528" s="3">
        <v>3</v>
      </c>
      <c r="E528" s="3">
        <v>10.46</v>
      </c>
      <c r="F528" s="3">
        <v>22</v>
      </c>
      <c r="G528">
        <v>2050</v>
      </c>
      <c r="H528" s="3">
        <f t="shared" si="57"/>
        <v>7.4600000000000009</v>
      </c>
      <c r="I528" s="3">
        <f t="shared" si="58"/>
        <v>11.54</v>
      </c>
      <c r="J528" s="8">
        <f t="shared" si="59"/>
        <v>250</v>
      </c>
      <c r="K528">
        <f>VLOOKUP(B528,Countries!$AB$1:$AC$6,2)*15</f>
        <v>90</v>
      </c>
      <c r="L528" s="16">
        <f>VLOOKUP(C528,Countries!$H$1:$K$43,4)*80</f>
        <v>960</v>
      </c>
      <c r="M528" s="16">
        <f t="shared" si="60"/>
        <v>1300</v>
      </c>
      <c r="N528" s="17">
        <f t="shared" si="56"/>
        <v>0.10460000000000001</v>
      </c>
      <c r="O528" s="17">
        <f t="shared" si="61"/>
        <v>0</v>
      </c>
      <c r="P528" s="17">
        <f t="shared" si="62"/>
        <v>0.11539999999999999</v>
      </c>
    </row>
    <row r="529" spans="1:16" x14ac:dyDescent="0.35">
      <c r="A529" t="str">
        <f>VLOOKUP(C529,Countries!$H$1:$J$43,3)</f>
        <v>3-Central Europe</v>
      </c>
      <c r="B529" t="s">
        <v>12</v>
      </c>
      <c r="C529" t="s">
        <v>11</v>
      </c>
      <c r="D529" s="3">
        <v>-15</v>
      </c>
      <c r="E529" s="3">
        <v>12.68</v>
      </c>
      <c r="F529" s="3">
        <v>30</v>
      </c>
      <c r="G529">
        <v>2080</v>
      </c>
      <c r="H529" s="3">
        <f t="shared" si="57"/>
        <v>27.68</v>
      </c>
      <c r="I529" s="3">
        <f t="shared" si="58"/>
        <v>17.32</v>
      </c>
      <c r="J529" s="8">
        <f t="shared" si="59"/>
        <v>250</v>
      </c>
      <c r="K529">
        <f>VLOOKUP(B529,Countries!$AB$1:$AC$6,2)*15</f>
        <v>90</v>
      </c>
      <c r="L529" s="16">
        <f>VLOOKUP(C529,Countries!$H$1:$K$43,4)*80</f>
        <v>960</v>
      </c>
      <c r="M529" s="16">
        <f t="shared" si="60"/>
        <v>1300</v>
      </c>
      <c r="N529" s="17">
        <f t="shared" si="56"/>
        <v>0.1268</v>
      </c>
      <c r="O529" s="17">
        <f t="shared" si="61"/>
        <v>0.27679999999999999</v>
      </c>
      <c r="P529" s="17">
        <f t="shared" si="62"/>
        <v>0.17319999999999999</v>
      </c>
    </row>
    <row r="530" spans="1:16" x14ac:dyDescent="0.35">
      <c r="A530" t="str">
        <f>VLOOKUP(C530,Countries!$H$1:$J$43,3)</f>
        <v>3-Central Europe</v>
      </c>
      <c r="B530" t="s">
        <v>12</v>
      </c>
      <c r="C530" t="s">
        <v>11</v>
      </c>
      <c r="D530" s="3">
        <v>-7</v>
      </c>
      <c r="E530" s="3">
        <v>-3.8571428571428572</v>
      </c>
      <c r="F530" s="3">
        <v>-2</v>
      </c>
      <c r="G530">
        <v>2020</v>
      </c>
      <c r="H530" s="3">
        <f t="shared" si="57"/>
        <v>3.1428571428571428</v>
      </c>
      <c r="I530" s="3">
        <f t="shared" si="58"/>
        <v>1.8571428571428572</v>
      </c>
      <c r="J530" s="8">
        <f t="shared" si="59"/>
        <v>250</v>
      </c>
      <c r="K530">
        <f>VLOOKUP(B530,Countries!$AB$1:$AC$6,2)*15</f>
        <v>90</v>
      </c>
      <c r="L530" s="16">
        <f>VLOOKUP(C530,Countries!$H$1:$K$43,4)*80</f>
        <v>960</v>
      </c>
      <c r="M530" s="16">
        <f t="shared" si="60"/>
        <v>1300</v>
      </c>
      <c r="N530" s="17">
        <f t="shared" si="56"/>
        <v>-3.8571428571428569E-2</v>
      </c>
      <c r="O530" s="17">
        <f t="shared" si="61"/>
        <v>0</v>
      </c>
      <c r="P530" s="17">
        <f t="shared" si="62"/>
        <v>0</v>
      </c>
    </row>
    <row r="531" spans="1:16" x14ac:dyDescent="0.35">
      <c r="A531" t="str">
        <f>VLOOKUP(C531,Countries!$H$1:$J$43,3)</f>
        <v>3-Central Europe</v>
      </c>
      <c r="B531" t="s">
        <v>12</v>
      </c>
      <c r="C531" t="s">
        <v>11</v>
      </c>
      <c r="D531" s="3">
        <v>-19</v>
      </c>
      <c r="E531" s="3">
        <v>-7.8571428571428568</v>
      </c>
      <c r="F531" s="3">
        <v>-1</v>
      </c>
      <c r="G531">
        <v>2020</v>
      </c>
      <c r="H531" s="3">
        <f t="shared" si="57"/>
        <v>11.142857142857142</v>
      </c>
      <c r="I531" s="3">
        <f t="shared" si="58"/>
        <v>6.8571428571428568</v>
      </c>
      <c r="J531" s="8">
        <f t="shared" si="59"/>
        <v>250</v>
      </c>
      <c r="K531">
        <f>VLOOKUP(B531,Countries!$AB$1:$AC$6,2)*15</f>
        <v>90</v>
      </c>
      <c r="L531" s="16">
        <f>VLOOKUP(C531,Countries!$H$1:$K$43,4)*80</f>
        <v>960</v>
      </c>
      <c r="M531" s="16">
        <f t="shared" si="60"/>
        <v>1300</v>
      </c>
      <c r="N531" s="17">
        <f t="shared" si="56"/>
        <v>-7.857142857142857E-2</v>
      </c>
      <c r="O531" s="17">
        <f t="shared" si="61"/>
        <v>0.11142857142857142</v>
      </c>
      <c r="P531" s="17">
        <f t="shared" si="62"/>
        <v>0</v>
      </c>
    </row>
    <row r="532" spans="1:16" x14ac:dyDescent="0.35">
      <c r="A532" t="str">
        <f>VLOOKUP(C532,Countries!$H$1:$J$43,3)</f>
        <v>3-Central Europe</v>
      </c>
      <c r="B532" t="s">
        <v>12</v>
      </c>
      <c r="C532" t="s">
        <v>11</v>
      </c>
      <c r="D532" s="3">
        <v>-12</v>
      </c>
      <c r="E532" s="3">
        <v>-8.4285714285714288</v>
      </c>
      <c r="F532" s="3">
        <v>-7</v>
      </c>
      <c r="G532">
        <v>2050</v>
      </c>
      <c r="H532" s="3">
        <f t="shared" si="57"/>
        <v>3.5714285714285712</v>
      </c>
      <c r="I532" s="3">
        <f t="shared" si="58"/>
        <v>1.4285714285714288</v>
      </c>
      <c r="J532" s="8">
        <f t="shared" si="59"/>
        <v>250</v>
      </c>
      <c r="K532">
        <f>VLOOKUP(B532,Countries!$AB$1:$AC$6,2)*15</f>
        <v>90</v>
      </c>
      <c r="L532" s="16">
        <f>VLOOKUP(C532,Countries!$H$1:$K$43,4)*80</f>
        <v>960</v>
      </c>
      <c r="M532" s="16">
        <f t="shared" si="60"/>
        <v>1300</v>
      </c>
      <c r="N532" s="17">
        <f t="shared" si="56"/>
        <v>-8.4285714285714283E-2</v>
      </c>
      <c r="O532" s="17">
        <f t="shared" si="61"/>
        <v>0</v>
      </c>
      <c r="P532" s="17">
        <f t="shared" si="62"/>
        <v>0</v>
      </c>
    </row>
    <row r="533" spans="1:16" x14ac:dyDescent="0.35">
      <c r="A533" t="str">
        <f>VLOOKUP(C533,Countries!$H$1:$J$43,3)</f>
        <v>3-Central Europe</v>
      </c>
      <c r="B533" t="s">
        <v>12</v>
      </c>
      <c r="C533" t="s">
        <v>11</v>
      </c>
      <c r="D533" s="3">
        <v>-31</v>
      </c>
      <c r="E533" s="3">
        <v>-15</v>
      </c>
      <c r="F533" s="3">
        <v>-6</v>
      </c>
      <c r="G533">
        <v>2050</v>
      </c>
      <c r="H533" s="3">
        <f t="shared" si="57"/>
        <v>16</v>
      </c>
      <c r="I533" s="3">
        <f t="shared" si="58"/>
        <v>9</v>
      </c>
      <c r="J533" s="8">
        <f t="shared" si="59"/>
        <v>250</v>
      </c>
      <c r="K533">
        <f>VLOOKUP(B533,Countries!$AB$1:$AC$6,2)*15</f>
        <v>90</v>
      </c>
      <c r="L533" s="16">
        <f>VLOOKUP(C533,Countries!$H$1:$K$43,4)*80</f>
        <v>960</v>
      </c>
      <c r="M533" s="16">
        <f t="shared" si="60"/>
        <v>1300</v>
      </c>
      <c r="N533" s="17">
        <f t="shared" si="56"/>
        <v>-0.15</v>
      </c>
      <c r="O533" s="17">
        <f t="shared" si="61"/>
        <v>0.16</v>
      </c>
      <c r="P533" s="17">
        <f t="shared" si="62"/>
        <v>0</v>
      </c>
    </row>
    <row r="534" spans="1:16" x14ac:dyDescent="0.35">
      <c r="A534" t="str">
        <f>VLOOKUP(C534,Countries!$H$1:$J$43,3)</f>
        <v>3-Central Europe</v>
      </c>
      <c r="B534" t="s">
        <v>12</v>
      </c>
      <c r="C534" t="s">
        <v>11</v>
      </c>
      <c r="D534" s="3">
        <v>-22</v>
      </c>
      <c r="E534" s="3">
        <v>-12.428571428571429</v>
      </c>
      <c r="F534" s="3">
        <v>-9</v>
      </c>
      <c r="G534">
        <v>2080</v>
      </c>
      <c r="H534" s="3">
        <f t="shared" si="57"/>
        <v>9.5714285714285712</v>
      </c>
      <c r="I534" s="3">
        <f t="shared" si="58"/>
        <v>3.4285714285714288</v>
      </c>
      <c r="J534" s="8">
        <f t="shared" si="59"/>
        <v>250</v>
      </c>
      <c r="K534">
        <f>VLOOKUP(B534,Countries!$AB$1:$AC$6,2)*15</f>
        <v>90</v>
      </c>
      <c r="L534" s="16">
        <f>VLOOKUP(C534,Countries!$H$1:$K$43,4)*80</f>
        <v>960</v>
      </c>
      <c r="M534" s="16">
        <f t="shared" si="60"/>
        <v>1300</v>
      </c>
      <c r="N534" s="17">
        <f t="shared" si="56"/>
        <v>-0.12428571428571429</v>
      </c>
      <c r="O534" s="17">
        <f t="shared" si="61"/>
        <v>0</v>
      </c>
      <c r="P534" s="17">
        <f t="shared" si="62"/>
        <v>0</v>
      </c>
    </row>
    <row r="535" spans="1:16" x14ac:dyDescent="0.35">
      <c r="A535" t="str">
        <f>VLOOKUP(C535,Countries!$H$1:$J$43,3)</f>
        <v>3-Central Europe</v>
      </c>
      <c r="B535" t="s">
        <v>12</v>
      </c>
      <c r="C535" t="s">
        <v>11</v>
      </c>
      <c r="D535" s="3">
        <v>-54</v>
      </c>
      <c r="E535" s="3">
        <v>-23.285714285714285</v>
      </c>
      <c r="F535" s="3">
        <v>-8</v>
      </c>
      <c r="G535">
        <v>2080</v>
      </c>
      <c r="H535" s="3">
        <f t="shared" si="57"/>
        <v>30.714285714285715</v>
      </c>
      <c r="I535" s="3">
        <f t="shared" si="58"/>
        <v>15.285714285714285</v>
      </c>
      <c r="J535" s="8">
        <f t="shared" si="59"/>
        <v>250</v>
      </c>
      <c r="K535">
        <f>VLOOKUP(B535,Countries!$AB$1:$AC$6,2)*15</f>
        <v>90</v>
      </c>
      <c r="L535" s="16">
        <f>VLOOKUP(C535,Countries!$H$1:$K$43,4)*80</f>
        <v>960</v>
      </c>
      <c r="M535" s="16">
        <f t="shared" si="60"/>
        <v>1300</v>
      </c>
      <c r="N535" s="17">
        <f t="shared" si="56"/>
        <v>-0.23285714285714285</v>
      </c>
      <c r="O535" s="17">
        <f t="shared" si="61"/>
        <v>0.30714285714285716</v>
      </c>
      <c r="P535" s="17">
        <f t="shared" si="62"/>
        <v>0.15285714285714286</v>
      </c>
    </row>
    <row r="536" spans="1:16" x14ac:dyDescent="0.35">
      <c r="A536" t="str">
        <f>VLOOKUP(C536,Countries!$H$1:$J$43,3)</f>
        <v>3-Central Europe</v>
      </c>
      <c r="B536" t="s">
        <v>12</v>
      </c>
      <c r="C536" t="s">
        <v>11</v>
      </c>
      <c r="D536" s="3">
        <v>4</v>
      </c>
      <c r="E536" s="3">
        <v>6.2857142857142856</v>
      </c>
      <c r="F536" s="3">
        <v>7</v>
      </c>
      <c r="G536">
        <v>2020</v>
      </c>
      <c r="H536" s="3">
        <f t="shared" si="57"/>
        <v>2.2857142857142856</v>
      </c>
      <c r="I536" s="3">
        <f t="shared" si="58"/>
        <v>0.71428571428571441</v>
      </c>
      <c r="J536" s="8">
        <f t="shared" si="59"/>
        <v>250</v>
      </c>
      <c r="K536">
        <f>VLOOKUP(B536,Countries!$AB$1:$AC$6,2)*15</f>
        <v>90</v>
      </c>
      <c r="L536" s="16">
        <f>VLOOKUP(C536,Countries!$H$1:$K$43,4)*80</f>
        <v>960</v>
      </c>
      <c r="M536" s="16">
        <f t="shared" si="60"/>
        <v>1300</v>
      </c>
      <c r="N536" s="17">
        <f t="shared" si="56"/>
        <v>6.2857142857142861E-2</v>
      </c>
      <c r="O536" s="17">
        <f t="shared" si="61"/>
        <v>0</v>
      </c>
      <c r="P536" s="17">
        <f t="shared" si="62"/>
        <v>0</v>
      </c>
    </row>
    <row r="537" spans="1:16" x14ac:dyDescent="0.35">
      <c r="A537" t="str">
        <f>VLOOKUP(C537,Countries!$H$1:$J$43,3)</f>
        <v>3-Central Europe</v>
      </c>
      <c r="B537" t="s">
        <v>12</v>
      </c>
      <c r="C537" t="s">
        <v>11</v>
      </c>
      <c r="D537" s="3">
        <v>8</v>
      </c>
      <c r="E537" s="3">
        <v>15.285714285714286</v>
      </c>
      <c r="F537" s="3">
        <v>20</v>
      </c>
      <c r="G537">
        <v>2020</v>
      </c>
      <c r="H537" s="3">
        <f t="shared" si="57"/>
        <v>7.2857142857142865</v>
      </c>
      <c r="I537" s="3">
        <f t="shared" si="58"/>
        <v>4.7142857142857135</v>
      </c>
      <c r="J537" s="8">
        <f t="shared" si="59"/>
        <v>250</v>
      </c>
      <c r="K537">
        <f>VLOOKUP(B537,Countries!$AB$1:$AC$6,2)*15</f>
        <v>90</v>
      </c>
      <c r="L537" s="16">
        <f>VLOOKUP(C537,Countries!$H$1:$K$43,4)*80</f>
        <v>960</v>
      </c>
      <c r="M537" s="16">
        <f t="shared" si="60"/>
        <v>1300</v>
      </c>
      <c r="N537" s="17">
        <f t="shared" si="56"/>
        <v>0.15285714285714286</v>
      </c>
      <c r="O537" s="17">
        <f t="shared" si="61"/>
        <v>0</v>
      </c>
      <c r="P537" s="17">
        <f t="shared" si="62"/>
        <v>0</v>
      </c>
    </row>
    <row r="538" spans="1:16" x14ac:dyDescent="0.35">
      <c r="A538" t="str">
        <f>VLOOKUP(C538,Countries!$H$1:$J$43,3)</f>
        <v>3-Central Europe</v>
      </c>
      <c r="B538" t="s">
        <v>12</v>
      </c>
      <c r="C538" t="s">
        <v>11</v>
      </c>
      <c r="D538" s="3">
        <v>9</v>
      </c>
      <c r="E538" s="3">
        <v>10.428571428571429</v>
      </c>
      <c r="F538" s="3">
        <v>11</v>
      </c>
      <c r="G538">
        <v>2050</v>
      </c>
      <c r="H538" s="3">
        <f t="shared" si="57"/>
        <v>1.4285714285714288</v>
      </c>
      <c r="I538" s="3">
        <f t="shared" si="58"/>
        <v>0.57142857142857117</v>
      </c>
      <c r="J538" s="8">
        <f t="shared" si="59"/>
        <v>250</v>
      </c>
      <c r="K538">
        <f>VLOOKUP(B538,Countries!$AB$1:$AC$6,2)*15</f>
        <v>90</v>
      </c>
      <c r="L538" s="16">
        <f>VLOOKUP(C538,Countries!$H$1:$K$43,4)*80</f>
        <v>960</v>
      </c>
      <c r="M538" s="16">
        <f t="shared" si="60"/>
        <v>1300</v>
      </c>
      <c r="N538" s="17">
        <f t="shared" si="56"/>
        <v>0.10428571428571429</v>
      </c>
      <c r="O538" s="17">
        <f t="shared" si="61"/>
        <v>0</v>
      </c>
      <c r="P538" s="17">
        <f t="shared" si="62"/>
        <v>0</v>
      </c>
    </row>
    <row r="539" spans="1:16" x14ac:dyDescent="0.35">
      <c r="A539" t="str">
        <f>VLOOKUP(C539,Countries!$H$1:$J$43,3)</f>
        <v>3-Central Europe</v>
      </c>
      <c r="B539" t="s">
        <v>12</v>
      </c>
      <c r="C539" t="s">
        <v>11</v>
      </c>
      <c r="D539" s="3">
        <v>11</v>
      </c>
      <c r="E539" s="3">
        <v>24.142857142857142</v>
      </c>
      <c r="F539" s="3">
        <v>31</v>
      </c>
      <c r="G539">
        <v>2050</v>
      </c>
      <c r="H539" s="3">
        <f t="shared" si="57"/>
        <v>13.142857142857142</v>
      </c>
      <c r="I539" s="3">
        <f t="shared" si="58"/>
        <v>6.8571428571428577</v>
      </c>
      <c r="J539" s="8">
        <f t="shared" si="59"/>
        <v>250</v>
      </c>
      <c r="K539">
        <f>VLOOKUP(B539,Countries!$AB$1:$AC$6,2)*15</f>
        <v>90</v>
      </c>
      <c r="L539" s="16">
        <f>VLOOKUP(C539,Countries!$H$1:$K$43,4)*80</f>
        <v>960</v>
      </c>
      <c r="M539" s="16">
        <f t="shared" si="60"/>
        <v>1300</v>
      </c>
      <c r="N539" s="17">
        <f t="shared" si="56"/>
        <v>0.24142857142857144</v>
      </c>
      <c r="O539" s="17">
        <f t="shared" si="61"/>
        <v>0.13142857142857142</v>
      </c>
      <c r="P539" s="17">
        <f t="shared" si="62"/>
        <v>0</v>
      </c>
    </row>
    <row r="540" spans="1:16" x14ac:dyDescent="0.35">
      <c r="A540" t="str">
        <f>VLOOKUP(C540,Countries!$H$1:$J$43,3)</f>
        <v>3-Central Europe</v>
      </c>
      <c r="B540" t="s">
        <v>12</v>
      </c>
      <c r="C540" t="s">
        <v>11</v>
      </c>
      <c r="D540" s="3">
        <v>9</v>
      </c>
      <c r="E540" s="3">
        <v>15.571428571428571</v>
      </c>
      <c r="F540" s="3">
        <v>17</v>
      </c>
      <c r="G540">
        <v>2080</v>
      </c>
      <c r="H540" s="3">
        <f t="shared" si="57"/>
        <v>6.5714285714285712</v>
      </c>
      <c r="I540" s="3">
        <f t="shared" si="58"/>
        <v>1.4285714285714288</v>
      </c>
      <c r="J540" s="8">
        <f t="shared" si="59"/>
        <v>250</v>
      </c>
      <c r="K540">
        <f>VLOOKUP(B540,Countries!$AB$1:$AC$6,2)*15</f>
        <v>90</v>
      </c>
      <c r="L540" s="16">
        <f>VLOOKUP(C540,Countries!$H$1:$K$43,4)*80</f>
        <v>960</v>
      </c>
      <c r="M540" s="16">
        <f t="shared" si="60"/>
        <v>1300</v>
      </c>
      <c r="N540" s="17">
        <f t="shared" si="56"/>
        <v>0.15571428571428572</v>
      </c>
      <c r="O540" s="17">
        <f t="shared" si="61"/>
        <v>0</v>
      </c>
      <c r="P540" s="17">
        <f t="shared" si="62"/>
        <v>0</v>
      </c>
    </row>
    <row r="541" spans="1:16" x14ac:dyDescent="0.35">
      <c r="A541" t="str">
        <f>VLOOKUP(C541,Countries!$H$1:$J$43,3)</f>
        <v>3-Central Europe</v>
      </c>
      <c r="B541" t="s">
        <v>12</v>
      </c>
      <c r="C541" t="s">
        <v>11</v>
      </c>
      <c r="D541" s="3">
        <v>-10</v>
      </c>
      <c r="E541" s="3">
        <v>33.285714285714285</v>
      </c>
      <c r="F541" s="3">
        <v>52</v>
      </c>
      <c r="G541">
        <v>2080</v>
      </c>
      <c r="H541" s="3">
        <f t="shared" si="57"/>
        <v>43.285714285714285</v>
      </c>
      <c r="I541" s="3">
        <f t="shared" si="58"/>
        <v>18.714285714285715</v>
      </c>
      <c r="J541" s="8">
        <f t="shared" si="59"/>
        <v>250</v>
      </c>
      <c r="K541">
        <f>VLOOKUP(B541,Countries!$AB$1:$AC$6,2)*15</f>
        <v>90</v>
      </c>
      <c r="L541" s="16">
        <f>VLOOKUP(C541,Countries!$H$1:$K$43,4)*80</f>
        <v>960</v>
      </c>
      <c r="M541" s="16">
        <f t="shared" si="60"/>
        <v>1300</v>
      </c>
      <c r="N541" s="17">
        <f t="shared" si="56"/>
        <v>0.33285714285714285</v>
      </c>
      <c r="O541" s="17">
        <f t="shared" si="61"/>
        <v>0.43285714285714283</v>
      </c>
      <c r="P541" s="17">
        <f t="shared" si="62"/>
        <v>0.18714285714285717</v>
      </c>
    </row>
    <row r="542" spans="1:16" x14ac:dyDescent="0.35">
      <c r="A542" t="str">
        <f>VLOOKUP(C542,Countries!$H$1:$J$43,3)</f>
        <v>3-Central Europe</v>
      </c>
      <c r="B542" t="s">
        <v>12</v>
      </c>
      <c r="C542" t="s">
        <v>11</v>
      </c>
      <c r="D542" s="3">
        <v>-6.084489925328346</v>
      </c>
      <c r="E542" s="3">
        <v>19.539537011147029</v>
      </c>
      <c r="F542" s="3">
        <v>86.989235183022544</v>
      </c>
      <c r="G542">
        <v>2050</v>
      </c>
      <c r="H542" s="3">
        <f t="shared" si="57"/>
        <v>25.624026936475374</v>
      </c>
      <c r="I542" s="3">
        <f t="shared" si="58"/>
        <v>67.449698171875511</v>
      </c>
      <c r="J542" s="8">
        <f t="shared" si="59"/>
        <v>250</v>
      </c>
      <c r="K542">
        <f>VLOOKUP(B542,Countries!$AB$1:$AC$6,2)*15</f>
        <v>90</v>
      </c>
      <c r="L542" s="16">
        <f>VLOOKUP(C542,Countries!$H$1:$K$43,4)*80</f>
        <v>960</v>
      </c>
      <c r="M542" s="16">
        <f t="shared" si="60"/>
        <v>1300</v>
      </c>
      <c r="N542" s="17">
        <f t="shared" si="56"/>
        <v>0.19539537011147029</v>
      </c>
      <c r="O542" s="17">
        <f t="shared" si="61"/>
        <v>0.25624026936475375</v>
      </c>
      <c r="P542" s="17">
        <f t="shared" si="62"/>
        <v>0.67449698171875516</v>
      </c>
    </row>
    <row r="543" spans="1:16" x14ac:dyDescent="0.35">
      <c r="A543" t="str">
        <f>VLOOKUP(C543,Countries!$H$1:$J$43,3)</f>
        <v>3-Central Europe</v>
      </c>
      <c r="B543" t="s">
        <v>12</v>
      </c>
      <c r="C543" t="s">
        <v>11</v>
      </c>
      <c r="D543" s="3">
        <v>9</v>
      </c>
      <c r="E543" s="3">
        <v>10</v>
      </c>
      <c r="F543" s="3">
        <v>11</v>
      </c>
      <c r="G543">
        <v>2030</v>
      </c>
      <c r="H543" s="3">
        <f t="shared" si="57"/>
        <v>1</v>
      </c>
      <c r="I543" s="3">
        <f t="shared" si="58"/>
        <v>1</v>
      </c>
      <c r="J543" s="8">
        <f t="shared" si="59"/>
        <v>250</v>
      </c>
      <c r="K543">
        <f>VLOOKUP(B543,Countries!$AB$1:$AC$6,2)*15</f>
        <v>90</v>
      </c>
      <c r="L543" s="16">
        <f>VLOOKUP(C543,Countries!$H$1:$K$43,4)*80</f>
        <v>960</v>
      </c>
      <c r="M543" s="16">
        <f t="shared" si="60"/>
        <v>1300</v>
      </c>
      <c r="N543" s="17">
        <f t="shared" si="56"/>
        <v>0.1</v>
      </c>
      <c r="O543" s="17">
        <f t="shared" si="61"/>
        <v>0</v>
      </c>
      <c r="P543" s="17">
        <f t="shared" si="62"/>
        <v>0</v>
      </c>
    </row>
    <row r="544" spans="1:16" x14ac:dyDescent="0.35">
      <c r="A544" t="str">
        <f>VLOOKUP(C544,Countries!$H$1:$J$43,3)</f>
        <v>3-Central Europe</v>
      </c>
      <c r="B544" t="s">
        <v>12</v>
      </c>
      <c r="C544" t="s">
        <v>11</v>
      </c>
      <c r="D544" s="3">
        <v>13</v>
      </c>
      <c r="E544" s="3">
        <v>15</v>
      </c>
      <c r="F544" s="3">
        <v>17</v>
      </c>
      <c r="G544">
        <v>2050</v>
      </c>
      <c r="H544" s="3">
        <f t="shared" si="57"/>
        <v>2</v>
      </c>
      <c r="I544" s="3">
        <f t="shared" si="58"/>
        <v>2</v>
      </c>
      <c r="J544" s="8">
        <f t="shared" si="59"/>
        <v>250</v>
      </c>
      <c r="K544">
        <f>VLOOKUP(B544,Countries!$AB$1:$AC$6,2)*15</f>
        <v>90</v>
      </c>
      <c r="L544" s="16">
        <f>VLOOKUP(C544,Countries!$H$1:$K$43,4)*80</f>
        <v>960</v>
      </c>
      <c r="M544" s="16">
        <f t="shared" si="60"/>
        <v>1300</v>
      </c>
      <c r="N544" s="17">
        <f t="shared" si="56"/>
        <v>0.15</v>
      </c>
      <c r="O544" s="17">
        <f t="shared" si="61"/>
        <v>0</v>
      </c>
      <c r="P544" s="17">
        <f t="shared" si="62"/>
        <v>0</v>
      </c>
    </row>
    <row r="545" spans="1:16" x14ac:dyDescent="0.35">
      <c r="A545" t="str">
        <f>VLOOKUP(C545,Countries!$H$1:$J$43,3)</f>
        <v>3-Central Europe</v>
      </c>
      <c r="B545" t="s">
        <v>12</v>
      </c>
      <c r="C545" t="s">
        <v>11</v>
      </c>
      <c r="D545" s="3">
        <v>10</v>
      </c>
      <c r="E545" s="3">
        <v>19</v>
      </c>
      <c r="F545" s="3">
        <v>28</v>
      </c>
      <c r="G545">
        <v>2080</v>
      </c>
      <c r="H545" s="3">
        <f t="shared" si="57"/>
        <v>9</v>
      </c>
      <c r="I545" s="3">
        <f t="shared" si="58"/>
        <v>9</v>
      </c>
      <c r="J545" s="8">
        <f t="shared" si="59"/>
        <v>250</v>
      </c>
      <c r="K545">
        <f>VLOOKUP(B545,Countries!$AB$1:$AC$6,2)*15</f>
        <v>90</v>
      </c>
      <c r="L545" s="16">
        <f>VLOOKUP(C545,Countries!$H$1:$K$43,4)*80</f>
        <v>960</v>
      </c>
      <c r="M545" s="16">
        <f t="shared" si="60"/>
        <v>1300</v>
      </c>
      <c r="N545" s="17">
        <f t="shared" si="56"/>
        <v>0.19</v>
      </c>
      <c r="O545" s="17">
        <f t="shared" si="61"/>
        <v>0</v>
      </c>
      <c r="P545" s="17">
        <f t="shared" si="62"/>
        <v>0</v>
      </c>
    </row>
    <row r="546" spans="1:16" x14ac:dyDescent="0.35">
      <c r="A546" t="str">
        <f>VLOOKUP(C546,Countries!$H$1:$J$43,3)</f>
        <v>3-Central Europe</v>
      </c>
      <c r="B546" t="s">
        <v>12</v>
      </c>
      <c r="C546" t="s">
        <v>11</v>
      </c>
      <c r="D546" s="3">
        <v>-29.123047880556058</v>
      </c>
      <c r="E546" s="3">
        <v>-21.373223297048028</v>
      </c>
      <c r="F546" s="3">
        <v>-13.623398713539997</v>
      </c>
      <c r="G546">
        <v>2080</v>
      </c>
      <c r="H546" s="3">
        <f t="shared" si="57"/>
        <v>7.7498245835080297</v>
      </c>
      <c r="I546" s="3">
        <f t="shared" si="58"/>
        <v>7.7498245835080315</v>
      </c>
      <c r="J546" s="8">
        <f t="shared" si="59"/>
        <v>250</v>
      </c>
      <c r="K546">
        <f>VLOOKUP(B546,Countries!$AB$1:$AC$6,2)*15</f>
        <v>90</v>
      </c>
      <c r="L546" s="16">
        <f>VLOOKUP(C546,Countries!$H$1:$K$43,4)*80</f>
        <v>960</v>
      </c>
      <c r="M546" s="16">
        <f t="shared" si="60"/>
        <v>1300</v>
      </c>
      <c r="N546" s="17">
        <f t="shared" si="56"/>
        <v>-0.21373223297048027</v>
      </c>
      <c r="O546" s="17">
        <f t="shared" si="61"/>
        <v>0</v>
      </c>
      <c r="P546" s="17">
        <f t="shared" si="62"/>
        <v>0</v>
      </c>
    </row>
    <row r="547" spans="1:16" x14ac:dyDescent="0.35">
      <c r="A547" t="str">
        <f>VLOOKUP(C547,Countries!$H$1:$J$43,3)</f>
        <v>3-Central Europe</v>
      </c>
      <c r="B547" t="s">
        <v>12</v>
      </c>
      <c r="C547" t="s">
        <v>11</v>
      </c>
      <c r="D547" s="3">
        <v>21.289588189419302</v>
      </c>
      <c r="E547" s="3">
        <v>34.553247323133412</v>
      </c>
      <c r="F547" s="3">
        <v>47.816906456847526</v>
      </c>
      <c r="G547">
        <v>2080</v>
      </c>
      <c r="H547" s="3">
        <f t="shared" si="57"/>
        <v>13.263659133714111</v>
      </c>
      <c r="I547" s="3">
        <f t="shared" si="58"/>
        <v>13.263659133714114</v>
      </c>
      <c r="J547" s="8">
        <f t="shared" si="59"/>
        <v>250</v>
      </c>
      <c r="K547">
        <f>VLOOKUP(B547,Countries!$AB$1:$AC$6,2)*15</f>
        <v>90</v>
      </c>
      <c r="L547" s="16">
        <f>VLOOKUP(C547,Countries!$H$1:$K$43,4)*80</f>
        <v>960</v>
      </c>
      <c r="M547" s="16">
        <f t="shared" si="60"/>
        <v>1300</v>
      </c>
      <c r="N547" s="17">
        <f t="shared" si="56"/>
        <v>0.34553247323133413</v>
      </c>
      <c r="O547" s="17">
        <f t="shared" si="61"/>
        <v>0.13263659133714112</v>
      </c>
      <c r="P547" s="17">
        <f t="shared" si="62"/>
        <v>0.13263659133714115</v>
      </c>
    </row>
    <row r="548" spans="1:16" x14ac:dyDescent="0.35">
      <c r="A548" t="str">
        <f>VLOOKUP(C548,Countries!$H$1:$J$43,3)</f>
        <v>3-Central Europe</v>
      </c>
      <c r="B548" t="s">
        <v>12</v>
      </c>
      <c r="C548" t="s">
        <v>11</v>
      </c>
      <c r="D548" s="3">
        <v>-29.037023198423817</v>
      </c>
      <c r="E548" s="3">
        <v>-20.691108393271904</v>
      </c>
      <c r="F548" s="3">
        <v>-12.345193588119979</v>
      </c>
      <c r="G548">
        <v>2080</v>
      </c>
      <c r="H548" s="3">
        <f t="shared" si="57"/>
        <v>8.3459148051519136</v>
      </c>
      <c r="I548" s="3">
        <f t="shared" si="58"/>
        <v>8.3459148051519243</v>
      </c>
      <c r="J548" s="8">
        <f t="shared" si="59"/>
        <v>250</v>
      </c>
      <c r="K548">
        <f>VLOOKUP(B548,Countries!$AB$1:$AC$6,2)*15</f>
        <v>90</v>
      </c>
      <c r="L548" s="16">
        <f>VLOOKUP(C548,Countries!$H$1:$K$43,4)*80</f>
        <v>960</v>
      </c>
      <c r="M548" s="16">
        <f t="shared" si="60"/>
        <v>1300</v>
      </c>
      <c r="N548" s="17">
        <f t="shared" si="56"/>
        <v>-0.20691108393271904</v>
      </c>
      <c r="O548" s="17">
        <f t="shared" si="61"/>
        <v>0</v>
      </c>
      <c r="P548" s="17">
        <f t="shared" si="62"/>
        <v>0</v>
      </c>
    </row>
    <row r="549" spans="1:16" x14ac:dyDescent="0.35">
      <c r="A549" t="str">
        <f>VLOOKUP(C549,Countries!$H$1:$J$43,3)</f>
        <v>3-Central Europe</v>
      </c>
      <c r="B549" t="s">
        <v>12</v>
      </c>
      <c r="C549" t="s">
        <v>11</v>
      </c>
      <c r="D549" s="3">
        <v>24.060625677498638</v>
      </c>
      <c r="E549" s="3">
        <v>36.727542887431305</v>
      </c>
      <c r="F549" s="3">
        <v>49.394460097363968</v>
      </c>
      <c r="G549">
        <v>2080</v>
      </c>
      <c r="H549" s="3">
        <f t="shared" si="57"/>
        <v>12.666917209932667</v>
      </c>
      <c r="I549" s="3">
        <f t="shared" si="58"/>
        <v>12.666917209932663</v>
      </c>
      <c r="J549" s="8">
        <f t="shared" si="59"/>
        <v>250</v>
      </c>
      <c r="K549">
        <f>VLOOKUP(B549,Countries!$AB$1:$AC$6,2)*15</f>
        <v>90</v>
      </c>
      <c r="L549" s="16">
        <f>VLOOKUP(C549,Countries!$H$1:$K$43,4)*80</f>
        <v>960</v>
      </c>
      <c r="M549" s="16">
        <f t="shared" si="60"/>
        <v>1300</v>
      </c>
      <c r="N549" s="17">
        <f t="shared" si="56"/>
        <v>0.36727542887431303</v>
      </c>
      <c r="O549" s="17">
        <f t="shared" si="61"/>
        <v>0.12666917209932665</v>
      </c>
      <c r="P549" s="17">
        <f t="shared" si="62"/>
        <v>0.12666917209932663</v>
      </c>
    </row>
    <row r="550" spans="1:16" x14ac:dyDescent="0.35">
      <c r="A550" t="str">
        <f>VLOOKUP(C550,Countries!$H$1:$J$43,3)</f>
        <v>3-Central Europe</v>
      </c>
      <c r="B550" t="s">
        <v>12</v>
      </c>
      <c r="C550" t="s">
        <v>11</v>
      </c>
      <c r="D550" s="3">
        <v>-35.806036065196281</v>
      </c>
      <c r="E550" s="3">
        <v>-25.970547408072026</v>
      </c>
      <c r="F550" s="3">
        <v>-16.135058750947749</v>
      </c>
      <c r="G550">
        <v>2080</v>
      </c>
      <c r="H550" s="3">
        <f t="shared" si="57"/>
        <v>9.8354886571242552</v>
      </c>
      <c r="I550" s="3">
        <f t="shared" si="58"/>
        <v>9.8354886571242766</v>
      </c>
      <c r="J550" s="8">
        <f t="shared" si="59"/>
        <v>250</v>
      </c>
      <c r="K550">
        <f>VLOOKUP(B550,Countries!$AB$1:$AC$6,2)*15</f>
        <v>90</v>
      </c>
      <c r="L550" s="16">
        <f>VLOOKUP(C550,Countries!$H$1:$K$43,4)*80</f>
        <v>960</v>
      </c>
      <c r="M550" s="16">
        <f t="shared" si="60"/>
        <v>1300</v>
      </c>
      <c r="N550" s="17">
        <f t="shared" si="56"/>
        <v>-0.25970547408072026</v>
      </c>
      <c r="O550" s="17">
        <f t="shared" si="61"/>
        <v>0</v>
      </c>
      <c r="P550" s="17">
        <f t="shared" si="62"/>
        <v>0</v>
      </c>
    </row>
    <row r="551" spans="1:16" x14ac:dyDescent="0.35">
      <c r="A551" t="str">
        <f>VLOOKUP(C551,Countries!$H$1:$J$43,3)</f>
        <v>3-Central Europe</v>
      </c>
      <c r="B551" t="s">
        <v>12</v>
      </c>
      <c r="C551" t="s">
        <v>11</v>
      </c>
      <c r="D551" s="3">
        <v>15.502038741519639</v>
      </c>
      <c r="E551" s="3">
        <v>29.808855763110166</v>
      </c>
      <c r="F551" s="3">
        <v>44.115672784700713</v>
      </c>
      <c r="G551">
        <v>2080</v>
      </c>
      <c r="H551" s="3">
        <f t="shared" si="57"/>
        <v>14.306817021590527</v>
      </c>
      <c r="I551" s="3">
        <f t="shared" si="58"/>
        <v>14.306817021590547</v>
      </c>
      <c r="J551" s="8">
        <f t="shared" si="59"/>
        <v>250</v>
      </c>
      <c r="K551">
        <f>VLOOKUP(B551,Countries!$AB$1:$AC$6,2)*15</f>
        <v>90</v>
      </c>
      <c r="L551" s="16">
        <f>VLOOKUP(C551,Countries!$H$1:$K$43,4)*80</f>
        <v>960</v>
      </c>
      <c r="M551" s="16">
        <f t="shared" si="60"/>
        <v>1300</v>
      </c>
      <c r="N551" s="17">
        <f t="shared" si="56"/>
        <v>0.29808855763110165</v>
      </c>
      <c r="O551" s="17">
        <f t="shared" si="61"/>
        <v>0.14306817021590526</v>
      </c>
      <c r="P551" s="17">
        <f t="shared" si="62"/>
        <v>0.14306817021590545</v>
      </c>
    </row>
    <row r="552" spans="1:16" x14ac:dyDescent="0.35">
      <c r="A552" t="str">
        <f>VLOOKUP(C552,Countries!$H$1:$J$43,3)</f>
        <v>3-Central Europe</v>
      </c>
      <c r="B552" t="s">
        <v>12</v>
      </c>
      <c r="C552" t="s">
        <v>11</v>
      </c>
      <c r="D552" s="3">
        <v>-38.403720784736279</v>
      </c>
      <c r="E552" s="3">
        <v>-28.56692872333727</v>
      </c>
      <c r="F552" s="3">
        <v>-18.730136661938264</v>
      </c>
      <c r="G552">
        <v>2080</v>
      </c>
      <c r="H552" s="3">
        <f t="shared" si="57"/>
        <v>9.8367920613990094</v>
      </c>
      <c r="I552" s="3">
        <f t="shared" si="58"/>
        <v>9.8367920613990059</v>
      </c>
      <c r="J552" s="8">
        <f t="shared" si="59"/>
        <v>250</v>
      </c>
      <c r="K552">
        <f>VLOOKUP(B552,Countries!$AB$1:$AC$6,2)*15</f>
        <v>90</v>
      </c>
      <c r="L552" s="16">
        <f>VLOOKUP(C552,Countries!$H$1:$K$43,4)*80</f>
        <v>960</v>
      </c>
      <c r="M552" s="16">
        <f t="shared" si="60"/>
        <v>1300</v>
      </c>
      <c r="N552" s="17">
        <f t="shared" si="56"/>
        <v>-0.2856692872333727</v>
      </c>
      <c r="O552" s="17">
        <f t="shared" si="61"/>
        <v>0</v>
      </c>
      <c r="P552" s="17">
        <f t="shared" si="62"/>
        <v>0</v>
      </c>
    </row>
    <row r="553" spans="1:16" x14ac:dyDescent="0.35">
      <c r="A553" t="str">
        <f>VLOOKUP(C553,Countries!$H$1:$J$43,3)</f>
        <v>3-Central Europe</v>
      </c>
      <c r="B553" t="s">
        <v>12</v>
      </c>
      <c r="C553" t="s">
        <v>11</v>
      </c>
      <c r="D553" s="3">
        <v>11.712173578691869</v>
      </c>
      <c r="E553" s="3">
        <v>27.80660956307684</v>
      </c>
      <c r="F553" s="3">
        <v>43.901045547461791</v>
      </c>
      <c r="G553">
        <v>2080</v>
      </c>
      <c r="H553" s="3">
        <f t="shared" si="57"/>
        <v>16.094435984384972</v>
      </c>
      <c r="I553" s="3">
        <f t="shared" si="58"/>
        <v>16.094435984384951</v>
      </c>
      <c r="J553" s="8">
        <f t="shared" si="59"/>
        <v>250</v>
      </c>
      <c r="K553">
        <f>VLOOKUP(B553,Countries!$AB$1:$AC$6,2)*15</f>
        <v>90</v>
      </c>
      <c r="L553" s="16">
        <f>VLOOKUP(C553,Countries!$H$1:$K$43,4)*80</f>
        <v>960</v>
      </c>
      <c r="M553" s="16">
        <f t="shared" si="60"/>
        <v>1300</v>
      </c>
      <c r="N553" s="17">
        <f t="shared" si="56"/>
        <v>0.2780660956307684</v>
      </c>
      <c r="O553" s="17">
        <f t="shared" si="61"/>
        <v>0.16094435984384972</v>
      </c>
      <c r="P553" s="17">
        <f t="shared" si="62"/>
        <v>0.1609443598438495</v>
      </c>
    </row>
    <row r="554" spans="1:16" x14ac:dyDescent="0.35">
      <c r="A554" t="str">
        <f>VLOOKUP(C554,Countries!$H$1:$J$43,3)</f>
        <v>3-Central Europe</v>
      </c>
      <c r="B554" t="s">
        <v>12</v>
      </c>
      <c r="C554" t="s">
        <v>11</v>
      </c>
      <c r="D554" s="3">
        <v>-3.9759178792578802</v>
      </c>
      <c r="E554" s="3">
        <v>-0.38698334142385504</v>
      </c>
      <c r="F554" s="3">
        <v>3.2019511964101701</v>
      </c>
      <c r="G554">
        <v>2020</v>
      </c>
      <c r="H554" s="3">
        <f t="shared" si="57"/>
        <v>3.5889345378340254</v>
      </c>
      <c r="I554" s="3">
        <f t="shared" si="58"/>
        <v>3.5889345378340254</v>
      </c>
      <c r="J554" s="8">
        <f t="shared" si="59"/>
        <v>250</v>
      </c>
      <c r="K554">
        <f>VLOOKUP(B554,Countries!$AB$1:$AC$6,2)*15</f>
        <v>90</v>
      </c>
      <c r="L554" s="16">
        <f>VLOOKUP(C554,Countries!$H$1:$K$43,4)*80</f>
        <v>960</v>
      </c>
      <c r="M554" s="16">
        <f t="shared" si="60"/>
        <v>1300</v>
      </c>
      <c r="N554" s="17">
        <f t="shared" si="56"/>
        <v>-3.8698334142385506E-3</v>
      </c>
      <c r="O554" s="17">
        <f t="shared" si="61"/>
        <v>0</v>
      </c>
      <c r="P554" s="17">
        <f t="shared" si="62"/>
        <v>0</v>
      </c>
    </row>
    <row r="555" spans="1:16" x14ac:dyDescent="0.35">
      <c r="A555" t="str">
        <f>VLOOKUP(C555,Countries!$H$1:$J$43,3)</f>
        <v>3-Central Europe</v>
      </c>
      <c r="B555" t="s">
        <v>12</v>
      </c>
      <c r="C555" t="s">
        <v>11</v>
      </c>
      <c r="D555" s="3">
        <v>-1.96537455156818</v>
      </c>
      <c r="E555" s="3">
        <v>1.5627330957483299</v>
      </c>
      <c r="F555" s="3">
        <v>5.0908407430648399</v>
      </c>
      <c r="G555">
        <v>2020</v>
      </c>
      <c r="H555" s="3">
        <f t="shared" si="57"/>
        <v>3.5281076473165101</v>
      </c>
      <c r="I555" s="3">
        <f t="shared" si="58"/>
        <v>3.5281076473165101</v>
      </c>
      <c r="J555" s="8">
        <f t="shared" si="59"/>
        <v>250</v>
      </c>
      <c r="K555">
        <f>VLOOKUP(B555,Countries!$AB$1:$AC$6,2)*15</f>
        <v>90</v>
      </c>
      <c r="L555" s="16">
        <f>VLOOKUP(C555,Countries!$H$1:$K$43,4)*80</f>
        <v>960</v>
      </c>
      <c r="M555" s="16">
        <f t="shared" si="60"/>
        <v>1300</v>
      </c>
      <c r="N555" s="17">
        <f t="shared" si="56"/>
        <v>1.5627330957483299E-2</v>
      </c>
      <c r="O555" s="17">
        <f t="shared" si="61"/>
        <v>0</v>
      </c>
      <c r="P555" s="17">
        <f t="shared" si="62"/>
        <v>0</v>
      </c>
    </row>
    <row r="556" spans="1:16" x14ac:dyDescent="0.35">
      <c r="A556" t="str">
        <f>VLOOKUP(C556,Countries!$H$1:$J$43,3)</f>
        <v>3-Central Europe</v>
      </c>
      <c r="B556" t="s">
        <v>12</v>
      </c>
      <c r="C556" t="s">
        <v>11</v>
      </c>
      <c r="D556" s="3">
        <v>-2.9963237470548498</v>
      </c>
      <c r="E556" s="3">
        <v>0.56212334687014986</v>
      </c>
      <c r="F556" s="3">
        <v>4.1205704407951496</v>
      </c>
      <c r="G556">
        <v>2020</v>
      </c>
      <c r="H556" s="3">
        <f t="shared" si="57"/>
        <v>3.5584470939249995</v>
      </c>
      <c r="I556" s="3">
        <f t="shared" si="58"/>
        <v>3.5584470939249995</v>
      </c>
      <c r="J556" s="8">
        <f t="shared" si="59"/>
        <v>250</v>
      </c>
      <c r="K556">
        <f>VLOOKUP(B556,Countries!$AB$1:$AC$6,2)*15</f>
        <v>90</v>
      </c>
      <c r="L556" s="16">
        <f>VLOOKUP(C556,Countries!$H$1:$K$43,4)*80</f>
        <v>960</v>
      </c>
      <c r="M556" s="16">
        <f t="shared" si="60"/>
        <v>1300</v>
      </c>
      <c r="N556" s="17">
        <f t="shared" si="56"/>
        <v>5.6212334687014984E-3</v>
      </c>
      <c r="O556" s="17">
        <f t="shared" si="61"/>
        <v>0</v>
      </c>
      <c r="P556" s="17">
        <f t="shared" si="62"/>
        <v>0</v>
      </c>
    </row>
    <row r="557" spans="1:16" x14ac:dyDescent="0.35">
      <c r="A557" t="str">
        <f>VLOOKUP(C557,Countries!$H$1:$J$43,3)</f>
        <v>3-Central Europe</v>
      </c>
      <c r="B557" t="s">
        <v>12</v>
      </c>
      <c r="C557" t="s">
        <v>11</v>
      </c>
      <c r="D557" s="3">
        <v>-4.0274209398420497</v>
      </c>
      <c r="E557" s="3">
        <v>-0.98563242206461976</v>
      </c>
      <c r="F557" s="3">
        <v>2.0561560957128102</v>
      </c>
      <c r="G557">
        <v>2020</v>
      </c>
      <c r="H557" s="3">
        <f t="shared" si="57"/>
        <v>3.0417885177774302</v>
      </c>
      <c r="I557" s="3">
        <f t="shared" si="58"/>
        <v>3.0417885177774302</v>
      </c>
      <c r="J557" s="8">
        <f t="shared" si="59"/>
        <v>250</v>
      </c>
      <c r="K557">
        <f>VLOOKUP(B557,Countries!$AB$1:$AC$6,2)*15</f>
        <v>90</v>
      </c>
      <c r="L557" s="16">
        <f>VLOOKUP(C557,Countries!$H$1:$K$43,4)*80</f>
        <v>960</v>
      </c>
      <c r="M557" s="16">
        <f t="shared" si="60"/>
        <v>1300</v>
      </c>
      <c r="N557" s="17">
        <f t="shared" si="56"/>
        <v>-9.8563242206461971E-3</v>
      </c>
      <c r="O557" s="17">
        <f t="shared" si="61"/>
        <v>0</v>
      </c>
      <c r="P557" s="17">
        <f t="shared" si="62"/>
        <v>0</v>
      </c>
    </row>
    <row r="558" spans="1:16" x14ac:dyDescent="0.35">
      <c r="A558" t="str">
        <f>VLOOKUP(C558,Countries!$H$1:$J$43,3)</f>
        <v>3-Central Europe</v>
      </c>
      <c r="B558" t="s">
        <v>12</v>
      </c>
      <c r="C558" t="s">
        <v>11</v>
      </c>
      <c r="D558" s="3">
        <v>-4.9358283704905199</v>
      </c>
      <c r="E558" s="3">
        <v>-1.40757272587348</v>
      </c>
      <c r="F558" s="3">
        <v>2.1206829187435599</v>
      </c>
      <c r="G558">
        <v>2020</v>
      </c>
      <c r="H558" s="3">
        <f t="shared" si="57"/>
        <v>3.5282556446170399</v>
      </c>
      <c r="I558" s="3">
        <f t="shared" si="58"/>
        <v>3.5282556446170399</v>
      </c>
      <c r="J558" s="8">
        <f t="shared" si="59"/>
        <v>250</v>
      </c>
      <c r="K558">
        <f>VLOOKUP(B558,Countries!$AB$1:$AC$6,2)*15</f>
        <v>90</v>
      </c>
      <c r="L558" s="16">
        <f>VLOOKUP(C558,Countries!$H$1:$K$43,4)*80</f>
        <v>960</v>
      </c>
      <c r="M558" s="16">
        <f t="shared" si="60"/>
        <v>1300</v>
      </c>
      <c r="N558" s="17">
        <f t="shared" si="56"/>
        <v>-1.4075727258734801E-2</v>
      </c>
      <c r="O558" s="17">
        <f t="shared" si="61"/>
        <v>0</v>
      </c>
      <c r="P558" s="17">
        <f t="shared" si="62"/>
        <v>0</v>
      </c>
    </row>
    <row r="559" spans="1:16" x14ac:dyDescent="0.35">
      <c r="A559" t="str">
        <f>VLOOKUP(C559,Countries!$H$1:$J$43,3)</f>
        <v>3-Central Europe</v>
      </c>
      <c r="B559" t="s">
        <v>12</v>
      </c>
      <c r="C559" t="s">
        <v>11</v>
      </c>
      <c r="D559" s="3">
        <v>-5.9633736280650202</v>
      </c>
      <c r="E559" s="3">
        <v>0.63663998768662466</v>
      </c>
      <c r="F559" s="3">
        <v>7.2366536034382696</v>
      </c>
      <c r="G559">
        <v>2050</v>
      </c>
      <c r="H559" s="3">
        <f t="shared" si="57"/>
        <v>6.6000136157516449</v>
      </c>
      <c r="I559" s="3">
        <f t="shared" si="58"/>
        <v>6.6000136157516449</v>
      </c>
      <c r="J559" s="8">
        <f t="shared" si="59"/>
        <v>250</v>
      </c>
      <c r="K559">
        <f>VLOOKUP(B559,Countries!$AB$1:$AC$6,2)*15</f>
        <v>90</v>
      </c>
      <c r="L559" s="16">
        <f>VLOOKUP(C559,Countries!$H$1:$K$43,4)*80</f>
        <v>960</v>
      </c>
      <c r="M559" s="16">
        <f t="shared" si="60"/>
        <v>1300</v>
      </c>
      <c r="N559" s="17">
        <f t="shared" si="56"/>
        <v>6.3663998768662463E-3</v>
      </c>
      <c r="O559" s="17">
        <f t="shared" si="61"/>
        <v>0</v>
      </c>
      <c r="P559" s="17">
        <f t="shared" si="62"/>
        <v>0</v>
      </c>
    </row>
    <row r="560" spans="1:16" x14ac:dyDescent="0.35">
      <c r="A560" t="str">
        <f>VLOOKUP(C560,Countries!$H$1:$J$43,3)</f>
        <v>3-Central Europe</v>
      </c>
      <c r="B560" t="s">
        <v>12</v>
      </c>
      <c r="C560" t="s">
        <v>11</v>
      </c>
      <c r="D560" s="3">
        <v>-1.88442002817868</v>
      </c>
      <c r="E560" s="3">
        <v>4.6854021382649602</v>
      </c>
      <c r="F560" s="3">
        <v>11.2552243047086</v>
      </c>
      <c r="G560">
        <v>2050</v>
      </c>
      <c r="H560" s="3">
        <f t="shared" si="57"/>
        <v>6.5698221664436405</v>
      </c>
      <c r="I560" s="3">
        <f t="shared" si="58"/>
        <v>6.5698221664436396</v>
      </c>
      <c r="J560" s="8">
        <f t="shared" si="59"/>
        <v>250</v>
      </c>
      <c r="K560">
        <f>VLOOKUP(B560,Countries!$AB$1:$AC$6,2)*15</f>
        <v>90</v>
      </c>
      <c r="L560" s="16">
        <f>VLOOKUP(C560,Countries!$H$1:$K$43,4)*80</f>
        <v>960</v>
      </c>
      <c r="M560" s="16">
        <f t="shared" si="60"/>
        <v>1300</v>
      </c>
      <c r="N560" s="17">
        <f t="shared" si="56"/>
        <v>4.6854021382649602E-2</v>
      </c>
      <c r="O560" s="17">
        <f t="shared" si="61"/>
        <v>0</v>
      </c>
      <c r="P560" s="17">
        <f t="shared" si="62"/>
        <v>0</v>
      </c>
    </row>
    <row r="561" spans="1:16" x14ac:dyDescent="0.35">
      <c r="A561" t="str">
        <f>VLOOKUP(C561,Countries!$H$1:$J$43,3)</f>
        <v>3-Central Europe</v>
      </c>
      <c r="B561" t="s">
        <v>12</v>
      </c>
      <c r="C561" t="s">
        <v>11</v>
      </c>
      <c r="D561" s="3">
        <v>-7.0518937734575697</v>
      </c>
      <c r="E561" s="3">
        <v>-0.39075727258734982</v>
      </c>
      <c r="F561" s="3">
        <v>6.2703792282828701</v>
      </c>
      <c r="G561">
        <v>2050</v>
      </c>
      <c r="H561" s="3">
        <f t="shared" si="57"/>
        <v>6.6611365008702199</v>
      </c>
      <c r="I561" s="3">
        <f t="shared" si="58"/>
        <v>6.6611365008702199</v>
      </c>
      <c r="J561" s="8">
        <f t="shared" si="59"/>
        <v>250</v>
      </c>
      <c r="K561">
        <f>VLOOKUP(B561,Countries!$AB$1:$AC$6,2)*15</f>
        <v>90</v>
      </c>
      <c r="L561" s="16">
        <f>VLOOKUP(C561,Countries!$H$1:$K$43,4)*80</f>
        <v>960</v>
      </c>
      <c r="M561" s="16">
        <f t="shared" si="60"/>
        <v>1300</v>
      </c>
      <c r="N561" s="17">
        <f t="shared" si="56"/>
        <v>-3.9075727258734982E-3</v>
      </c>
      <c r="O561" s="17">
        <f t="shared" si="61"/>
        <v>0</v>
      </c>
      <c r="P561" s="17">
        <f t="shared" si="62"/>
        <v>0</v>
      </c>
    </row>
    <row r="562" spans="1:16" x14ac:dyDescent="0.35">
      <c r="A562" t="str">
        <f>VLOOKUP(C562,Countries!$H$1:$J$43,3)</f>
        <v>3-Central Europe</v>
      </c>
      <c r="B562" t="s">
        <v>12</v>
      </c>
      <c r="C562" t="s">
        <v>11</v>
      </c>
      <c r="D562" s="3">
        <v>-4.9797835687476999</v>
      </c>
      <c r="E562" s="3">
        <v>1.1635843762209799</v>
      </c>
      <c r="F562" s="3">
        <v>7.3069523211896596</v>
      </c>
      <c r="G562">
        <v>2050</v>
      </c>
      <c r="H562" s="3">
        <f t="shared" si="57"/>
        <v>6.1433679449686798</v>
      </c>
      <c r="I562" s="3">
        <f t="shared" si="58"/>
        <v>6.1433679449686798</v>
      </c>
      <c r="J562" s="8">
        <f t="shared" si="59"/>
        <v>250</v>
      </c>
      <c r="K562">
        <f>VLOOKUP(B562,Countries!$AB$1:$AC$6,2)*15</f>
        <v>90</v>
      </c>
      <c r="L562" s="16">
        <f>VLOOKUP(C562,Countries!$H$1:$K$43,4)*80</f>
        <v>960</v>
      </c>
      <c r="M562" s="16">
        <f t="shared" si="60"/>
        <v>1300</v>
      </c>
      <c r="N562" s="17">
        <f t="shared" si="56"/>
        <v>1.1635843762209799E-2</v>
      </c>
      <c r="O562" s="17">
        <f t="shared" si="61"/>
        <v>0</v>
      </c>
      <c r="P562" s="17">
        <f t="shared" si="62"/>
        <v>0</v>
      </c>
    </row>
    <row r="563" spans="1:16" x14ac:dyDescent="0.35">
      <c r="A563" t="str">
        <f>VLOOKUP(C563,Countries!$H$1:$J$43,3)</f>
        <v>3-Central Europe</v>
      </c>
      <c r="B563" t="s">
        <v>12</v>
      </c>
      <c r="C563" t="s">
        <v>11</v>
      </c>
      <c r="D563" s="3">
        <v>-8.0788470418299507</v>
      </c>
      <c r="E563" s="3">
        <v>-1.9656705461692403</v>
      </c>
      <c r="F563" s="3">
        <v>4.1475059494914701</v>
      </c>
      <c r="G563">
        <v>2050</v>
      </c>
      <c r="H563" s="3">
        <f t="shared" si="57"/>
        <v>6.11317649566071</v>
      </c>
      <c r="I563" s="3">
        <f t="shared" si="58"/>
        <v>6.11317649566071</v>
      </c>
      <c r="J563" s="8">
        <f t="shared" si="59"/>
        <v>250</v>
      </c>
      <c r="K563">
        <f>VLOOKUP(B563,Countries!$AB$1:$AC$6,2)*15</f>
        <v>90</v>
      </c>
      <c r="L563" s="16">
        <f>VLOOKUP(C563,Countries!$H$1:$K$43,4)*80</f>
        <v>960</v>
      </c>
      <c r="M563" s="16">
        <f t="shared" si="60"/>
        <v>1300</v>
      </c>
      <c r="N563" s="17">
        <f t="shared" si="56"/>
        <v>-1.9656705461692403E-2</v>
      </c>
      <c r="O563" s="17">
        <f t="shared" si="61"/>
        <v>0</v>
      </c>
      <c r="P563" s="17">
        <f t="shared" si="62"/>
        <v>0</v>
      </c>
    </row>
    <row r="564" spans="1:16" x14ac:dyDescent="0.35">
      <c r="A564" t="str">
        <f>VLOOKUP(C564,Countries!$H$1:$J$43,3)</f>
        <v>3-Central Europe</v>
      </c>
      <c r="B564" t="s">
        <v>12</v>
      </c>
      <c r="C564" t="s">
        <v>11</v>
      </c>
      <c r="D564" s="3">
        <v>-9.9573767774475801</v>
      </c>
      <c r="E564" s="3">
        <v>0.13966505250941008</v>
      </c>
      <c r="F564" s="3">
        <v>10.2367068824664</v>
      </c>
      <c r="G564">
        <v>2080</v>
      </c>
      <c r="H564" s="3">
        <f t="shared" si="57"/>
        <v>10.097041829956989</v>
      </c>
      <c r="I564" s="3">
        <f t="shared" si="58"/>
        <v>10.097041829956989</v>
      </c>
      <c r="J564" s="8">
        <f t="shared" si="59"/>
        <v>250</v>
      </c>
      <c r="K564">
        <f>VLOOKUP(B564,Countries!$AB$1:$AC$6,2)*15</f>
        <v>90</v>
      </c>
      <c r="L564" s="16">
        <f>VLOOKUP(C564,Countries!$H$1:$K$43,4)*80</f>
        <v>960</v>
      </c>
      <c r="M564" s="16">
        <f t="shared" si="60"/>
        <v>1300</v>
      </c>
      <c r="N564" s="17">
        <f t="shared" si="56"/>
        <v>1.3966505250941007E-3</v>
      </c>
      <c r="O564" s="17">
        <f t="shared" si="61"/>
        <v>0.10097041829956989</v>
      </c>
      <c r="P564" s="17">
        <f t="shared" si="62"/>
        <v>0.10097041829956989</v>
      </c>
    </row>
    <row r="565" spans="1:16" x14ac:dyDescent="0.35">
      <c r="A565" t="str">
        <f>VLOOKUP(C565,Countries!$H$1:$J$43,3)</f>
        <v>3-Central Europe</v>
      </c>
      <c r="B565" t="s">
        <v>12</v>
      </c>
      <c r="C565" t="s">
        <v>11</v>
      </c>
      <c r="D565" s="3">
        <v>-8.9805945939546099</v>
      </c>
      <c r="E565" s="3">
        <v>1.1464906880098447</v>
      </c>
      <c r="F565" s="3">
        <v>11.273575969974299</v>
      </c>
      <c r="G565">
        <v>2080</v>
      </c>
      <c r="H565" s="3">
        <f t="shared" si="57"/>
        <v>10.127085281964455</v>
      </c>
      <c r="I565" s="3">
        <f t="shared" si="58"/>
        <v>10.127085281964455</v>
      </c>
      <c r="J565" s="8">
        <f t="shared" si="59"/>
        <v>250</v>
      </c>
      <c r="K565">
        <f>VLOOKUP(B565,Countries!$AB$1:$AC$6,2)*15</f>
        <v>90</v>
      </c>
      <c r="L565" s="16">
        <f>VLOOKUP(C565,Countries!$H$1:$K$43,4)*80</f>
        <v>960</v>
      </c>
      <c r="M565" s="16">
        <f t="shared" si="60"/>
        <v>1300</v>
      </c>
      <c r="N565" s="17">
        <f t="shared" si="56"/>
        <v>1.1464906880098446E-2</v>
      </c>
      <c r="O565" s="17">
        <f t="shared" si="61"/>
        <v>0.10127085281964454</v>
      </c>
      <c r="P565" s="17">
        <f t="shared" si="62"/>
        <v>0.10127085281964454</v>
      </c>
    </row>
    <row r="566" spans="1:16" x14ac:dyDescent="0.35">
      <c r="A566" t="str">
        <f>VLOOKUP(C566,Countries!$H$1:$J$43,3)</f>
        <v>3-Central Europe</v>
      </c>
      <c r="B566" t="s">
        <v>12</v>
      </c>
      <c r="C566" t="s">
        <v>11</v>
      </c>
      <c r="D566" s="3">
        <v>-7.0310261540829497</v>
      </c>
      <c r="E566" s="3">
        <v>2.6399314476503752</v>
      </c>
      <c r="F566" s="3">
        <v>12.3108890493837</v>
      </c>
      <c r="G566">
        <v>2080</v>
      </c>
      <c r="H566" s="3">
        <f t="shared" si="57"/>
        <v>9.6709576017333241</v>
      </c>
      <c r="I566" s="3">
        <f t="shared" si="58"/>
        <v>9.6709576017333241</v>
      </c>
      <c r="J566" s="8">
        <f t="shared" si="59"/>
        <v>250</v>
      </c>
      <c r="K566">
        <f>VLOOKUP(B566,Countries!$AB$1:$AC$6,2)*15</f>
        <v>90</v>
      </c>
      <c r="L566" s="16">
        <f>VLOOKUP(C566,Countries!$H$1:$K$43,4)*80</f>
        <v>960</v>
      </c>
      <c r="M566" s="16">
        <f t="shared" si="60"/>
        <v>1300</v>
      </c>
      <c r="N566" s="17">
        <f t="shared" si="56"/>
        <v>2.6399314476503753E-2</v>
      </c>
      <c r="O566" s="17">
        <f t="shared" si="61"/>
        <v>0</v>
      </c>
      <c r="P566" s="17">
        <f t="shared" si="62"/>
        <v>0</v>
      </c>
    </row>
    <row r="567" spans="1:16" x14ac:dyDescent="0.35">
      <c r="A567" t="str">
        <f>VLOOKUP(C567,Countries!$H$1:$J$43,3)</f>
        <v>3-Central Europe</v>
      </c>
      <c r="B567" t="s">
        <v>12</v>
      </c>
      <c r="C567" t="s">
        <v>11</v>
      </c>
      <c r="D567" s="3">
        <v>-8.0008524644510501</v>
      </c>
      <c r="E567" s="3">
        <v>1.6106842211197749</v>
      </c>
      <c r="F567" s="3">
        <v>11.2222209066906</v>
      </c>
      <c r="G567">
        <v>2080</v>
      </c>
      <c r="H567" s="3">
        <f t="shared" si="57"/>
        <v>9.611536685570826</v>
      </c>
      <c r="I567" s="3">
        <f t="shared" si="58"/>
        <v>9.611536685570826</v>
      </c>
      <c r="J567" s="8">
        <f t="shared" si="59"/>
        <v>250</v>
      </c>
      <c r="K567">
        <f>VLOOKUP(B567,Countries!$AB$1:$AC$6,2)*15</f>
        <v>90</v>
      </c>
      <c r="L567" s="16">
        <f>VLOOKUP(C567,Countries!$H$1:$K$43,4)*80</f>
        <v>960</v>
      </c>
      <c r="M567" s="16">
        <f t="shared" si="60"/>
        <v>1300</v>
      </c>
      <c r="N567" s="17">
        <f t="shared" si="56"/>
        <v>1.610684221119775E-2</v>
      </c>
      <c r="O567" s="17">
        <f t="shared" si="61"/>
        <v>0</v>
      </c>
      <c r="P567" s="17">
        <f t="shared" si="62"/>
        <v>0</v>
      </c>
    </row>
    <row r="568" spans="1:16" x14ac:dyDescent="0.35">
      <c r="A568" t="str">
        <f>VLOOKUP(C568,Countries!$H$1:$J$43,3)</f>
        <v>3-Central Europe</v>
      </c>
      <c r="B568" t="s">
        <v>12</v>
      </c>
      <c r="C568" t="s">
        <v>11</v>
      </c>
      <c r="D568" s="3">
        <v>-17.7</v>
      </c>
      <c r="E568" s="3">
        <v>-1.2833333333333334</v>
      </c>
      <c r="F568" s="3">
        <v>9</v>
      </c>
      <c r="G568">
        <v>2050</v>
      </c>
      <c r="H568" s="3">
        <f t="shared" si="57"/>
        <v>16.416666666666664</v>
      </c>
      <c r="I568" s="3">
        <f t="shared" si="58"/>
        <v>10.283333333333333</v>
      </c>
      <c r="J568" s="8">
        <f t="shared" si="59"/>
        <v>250</v>
      </c>
      <c r="K568">
        <f>VLOOKUP(B568,Countries!$AB$1:$AC$6,2)*15</f>
        <v>90</v>
      </c>
      <c r="L568" s="16">
        <f>VLOOKUP(C568,Countries!$H$1:$K$43,4)*80</f>
        <v>960</v>
      </c>
      <c r="M568" s="16">
        <f t="shared" si="60"/>
        <v>1300</v>
      </c>
      <c r="N568" s="17">
        <f t="shared" si="56"/>
        <v>-1.2833333333333334E-2</v>
      </c>
      <c r="O568" s="17">
        <f t="shared" si="61"/>
        <v>0.16416666666666666</v>
      </c>
      <c r="P568" s="17">
        <f t="shared" si="62"/>
        <v>0.10283333333333333</v>
      </c>
    </row>
    <row r="569" spans="1:16" x14ac:dyDescent="0.35">
      <c r="A569" t="str">
        <f>VLOOKUP(C569,Countries!$H$1:$J$43,3)</f>
        <v>3-Central Europe</v>
      </c>
      <c r="B569" t="s">
        <v>12</v>
      </c>
      <c r="C569" t="s">
        <v>11</v>
      </c>
      <c r="D569" s="3">
        <v>-13.5</v>
      </c>
      <c r="E569" s="3">
        <v>-0.55000000000000016</v>
      </c>
      <c r="F569" s="3">
        <v>6</v>
      </c>
      <c r="G569">
        <v>2050</v>
      </c>
      <c r="H569" s="3">
        <f t="shared" si="57"/>
        <v>12.95</v>
      </c>
      <c r="I569" s="3">
        <f t="shared" si="58"/>
        <v>6.55</v>
      </c>
      <c r="J569" s="8">
        <f t="shared" si="59"/>
        <v>250</v>
      </c>
      <c r="K569">
        <f>VLOOKUP(B569,Countries!$AB$1:$AC$6,2)*15</f>
        <v>90</v>
      </c>
      <c r="L569" s="16">
        <f>VLOOKUP(C569,Countries!$H$1:$K$43,4)*80</f>
        <v>960</v>
      </c>
      <c r="M569" s="16">
        <f t="shared" si="60"/>
        <v>1300</v>
      </c>
      <c r="N569" s="17">
        <f t="shared" si="56"/>
        <v>-5.5000000000000014E-3</v>
      </c>
      <c r="O569" s="17">
        <f t="shared" si="61"/>
        <v>0.1295</v>
      </c>
      <c r="P569" s="17">
        <f t="shared" si="62"/>
        <v>0</v>
      </c>
    </row>
    <row r="570" spans="1:16" x14ac:dyDescent="0.35">
      <c r="A570" t="str">
        <f>VLOOKUP(C570,Countries!$H$1:$J$43,3)</f>
        <v>3-Central Europe</v>
      </c>
      <c r="B570" t="s">
        <v>12</v>
      </c>
      <c r="C570" t="s">
        <v>11</v>
      </c>
      <c r="D570" s="3">
        <v>-2.8</v>
      </c>
      <c r="E570" s="3">
        <v>1.7833333333333332</v>
      </c>
      <c r="F570" s="3">
        <v>7.1</v>
      </c>
      <c r="G570">
        <v>2050</v>
      </c>
      <c r="H570" s="3">
        <f t="shared" si="57"/>
        <v>4.583333333333333</v>
      </c>
      <c r="I570" s="3">
        <f t="shared" si="58"/>
        <v>5.3166666666666664</v>
      </c>
      <c r="J570" s="8">
        <f t="shared" si="59"/>
        <v>250</v>
      </c>
      <c r="K570">
        <f>VLOOKUP(B570,Countries!$AB$1:$AC$6,2)*15</f>
        <v>90</v>
      </c>
      <c r="L570" s="16">
        <f>VLOOKUP(C570,Countries!$H$1:$K$43,4)*80</f>
        <v>960</v>
      </c>
      <c r="M570" s="16">
        <f t="shared" si="60"/>
        <v>1300</v>
      </c>
      <c r="N570" s="17">
        <f t="shared" si="56"/>
        <v>1.7833333333333333E-2</v>
      </c>
      <c r="O570" s="17">
        <f t="shared" si="61"/>
        <v>0</v>
      </c>
      <c r="P570" s="17">
        <f t="shared" si="62"/>
        <v>0</v>
      </c>
    </row>
    <row r="571" spans="1:16" x14ac:dyDescent="0.35">
      <c r="A571" t="str">
        <f>VLOOKUP(C571,Countries!$H$1:$J$43,3)</f>
        <v>3-Central Europe</v>
      </c>
      <c r="B571" t="s">
        <v>12</v>
      </c>
      <c r="C571" t="s">
        <v>34</v>
      </c>
      <c r="D571" s="3">
        <v>-1.1731903660450962</v>
      </c>
      <c r="E571" s="3">
        <v>25.771798044780692</v>
      </c>
      <c r="F571" s="3">
        <v>95.975361090835207</v>
      </c>
      <c r="G571">
        <v>2050</v>
      </c>
      <c r="H571" s="3">
        <f t="shared" si="57"/>
        <v>26.944988410825786</v>
      </c>
      <c r="I571" s="3">
        <f t="shared" si="58"/>
        <v>70.203563046054512</v>
      </c>
      <c r="J571" s="8">
        <f t="shared" si="59"/>
        <v>250</v>
      </c>
      <c r="K571">
        <f>VLOOKUP(B571,Countries!$AB$1:$AC$6,2)*15</f>
        <v>90</v>
      </c>
      <c r="L571" s="16">
        <f>VLOOKUP(C571,Countries!$H$1:$K$43,4)*80</f>
        <v>1120</v>
      </c>
      <c r="M571" s="16">
        <f t="shared" si="60"/>
        <v>1460</v>
      </c>
      <c r="N571" s="17">
        <f t="shared" si="56"/>
        <v>0.25771798044780692</v>
      </c>
      <c r="O571" s="17">
        <f t="shared" si="61"/>
        <v>0.26944988410825788</v>
      </c>
      <c r="P571" s="17">
        <f t="shared" si="62"/>
        <v>0.70203563046054507</v>
      </c>
    </row>
    <row r="572" spans="1:16" x14ac:dyDescent="0.35">
      <c r="A572" t="str">
        <f>VLOOKUP(C572,Countries!$H$1:$J$43,3)</f>
        <v>3-Central Europe</v>
      </c>
      <c r="B572" t="s">
        <v>12</v>
      </c>
      <c r="C572" t="s">
        <v>34</v>
      </c>
      <c r="D572" s="3">
        <v>3</v>
      </c>
      <c r="E572" s="3">
        <v>4</v>
      </c>
      <c r="F572" s="3">
        <v>5</v>
      </c>
      <c r="G572">
        <v>2030</v>
      </c>
      <c r="H572" s="3">
        <f t="shared" si="57"/>
        <v>1</v>
      </c>
      <c r="I572" s="3">
        <f t="shared" si="58"/>
        <v>1</v>
      </c>
      <c r="J572" s="8">
        <f t="shared" si="59"/>
        <v>250</v>
      </c>
      <c r="K572">
        <f>VLOOKUP(B572,Countries!$AB$1:$AC$6,2)*15</f>
        <v>90</v>
      </c>
      <c r="L572" s="16">
        <f>VLOOKUP(C572,Countries!$H$1:$K$43,4)*80</f>
        <v>1120</v>
      </c>
      <c r="M572" s="16">
        <f t="shared" si="60"/>
        <v>1460</v>
      </c>
      <c r="N572" s="17">
        <f t="shared" si="56"/>
        <v>0.04</v>
      </c>
      <c r="O572" s="17">
        <f t="shared" si="61"/>
        <v>0</v>
      </c>
      <c r="P572" s="17">
        <f t="shared" si="62"/>
        <v>0</v>
      </c>
    </row>
    <row r="573" spans="1:16" x14ac:dyDescent="0.35">
      <c r="A573" t="str">
        <f>VLOOKUP(C573,Countries!$H$1:$J$43,3)</f>
        <v>3-Central Europe</v>
      </c>
      <c r="B573" t="s">
        <v>12</v>
      </c>
      <c r="C573" t="s">
        <v>34</v>
      </c>
      <c r="D573" s="3">
        <v>8</v>
      </c>
      <c r="E573" s="3">
        <v>8</v>
      </c>
      <c r="F573" s="3">
        <v>8</v>
      </c>
      <c r="G573">
        <v>2050</v>
      </c>
      <c r="H573" s="3">
        <f t="shared" si="57"/>
        <v>0</v>
      </c>
      <c r="I573" s="3">
        <f t="shared" si="58"/>
        <v>0</v>
      </c>
      <c r="J573" s="8">
        <f t="shared" si="59"/>
        <v>250</v>
      </c>
      <c r="K573">
        <f>VLOOKUP(B573,Countries!$AB$1:$AC$6,2)*15</f>
        <v>90</v>
      </c>
      <c r="L573" s="16">
        <f>VLOOKUP(C573,Countries!$H$1:$K$43,4)*80</f>
        <v>1120</v>
      </c>
      <c r="M573" s="16">
        <f t="shared" si="60"/>
        <v>1460</v>
      </c>
      <c r="N573" s="17">
        <f t="shared" si="56"/>
        <v>0.08</v>
      </c>
      <c r="O573" s="17">
        <f t="shared" si="61"/>
        <v>0</v>
      </c>
      <c r="P573" s="17">
        <f t="shared" si="62"/>
        <v>0</v>
      </c>
    </row>
    <row r="574" spans="1:16" x14ac:dyDescent="0.35">
      <c r="A574" t="str">
        <f>VLOOKUP(C574,Countries!$H$1:$J$43,3)</f>
        <v>3-Central Europe</v>
      </c>
      <c r="B574" t="s">
        <v>12</v>
      </c>
      <c r="C574" t="s">
        <v>34</v>
      </c>
      <c r="D574" s="3">
        <v>8</v>
      </c>
      <c r="E574" s="3">
        <v>13.5</v>
      </c>
      <c r="F574" s="3">
        <v>19</v>
      </c>
      <c r="G574">
        <v>2080</v>
      </c>
      <c r="H574" s="3">
        <f t="shared" si="57"/>
        <v>5.5</v>
      </c>
      <c r="I574" s="3">
        <f t="shared" si="58"/>
        <v>5.5</v>
      </c>
      <c r="J574" s="8">
        <f t="shared" si="59"/>
        <v>250</v>
      </c>
      <c r="K574">
        <f>VLOOKUP(B574,Countries!$AB$1:$AC$6,2)*15</f>
        <v>90</v>
      </c>
      <c r="L574" s="16">
        <f>VLOOKUP(C574,Countries!$H$1:$K$43,4)*80</f>
        <v>1120</v>
      </c>
      <c r="M574" s="16">
        <f t="shared" si="60"/>
        <v>1460</v>
      </c>
      <c r="N574" s="17">
        <f t="shared" si="56"/>
        <v>0.13500000000000001</v>
      </c>
      <c r="O574" s="17">
        <f t="shared" si="61"/>
        <v>0</v>
      </c>
      <c r="P574" s="17">
        <f t="shared" si="62"/>
        <v>0</v>
      </c>
    </row>
    <row r="575" spans="1:16" x14ac:dyDescent="0.35">
      <c r="A575" t="str">
        <f>VLOOKUP(C575,Countries!$H$1:$J$43,3)</f>
        <v>3-Central Europe</v>
      </c>
      <c r="B575" t="s">
        <v>12</v>
      </c>
      <c r="C575" t="s">
        <v>70</v>
      </c>
      <c r="D575" s="3">
        <v>4</v>
      </c>
      <c r="E575" s="3">
        <v>5.5</v>
      </c>
      <c r="F575" s="3">
        <v>7</v>
      </c>
      <c r="G575">
        <v>2050</v>
      </c>
      <c r="H575" s="3">
        <f t="shared" si="57"/>
        <v>1.5</v>
      </c>
      <c r="I575" s="3">
        <f t="shared" si="58"/>
        <v>1.5</v>
      </c>
      <c r="J575" s="8">
        <f t="shared" si="59"/>
        <v>250</v>
      </c>
      <c r="K575">
        <f>VLOOKUP(B575,Countries!$AB$1:$AC$6,2)*15</f>
        <v>90</v>
      </c>
      <c r="L575" s="16">
        <f>VLOOKUP(C575,Countries!$H$1:$K$43,4)*80</f>
        <v>1040</v>
      </c>
      <c r="M575" s="16">
        <f t="shared" si="60"/>
        <v>1380</v>
      </c>
      <c r="N575" s="17">
        <f t="shared" si="56"/>
        <v>5.5E-2</v>
      </c>
      <c r="O575" s="17">
        <f t="shared" si="61"/>
        <v>0</v>
      </c>
      <c r="P575" s="17">
        <f t="shared" si="62"/>
        <v>0</v>
      </c>
    </row>
    <row r="576" spans="1:16" x14ac:dyDescent="0.35">
      <c r="A576" t="str">
        <f>VLOOKUP(C576,Countries!$H$1:$J$43,3)</f>
        <v>3-Central Europe</v>
      </c>
      <c r="B576" t="s">
        <v>12</v>
      </c>
      <c r="C576" t="s">
        <v>70</v>
      </c>
      <c r="D576" s="3">
        <v>4</v>
      </c>
      <c r="E576" s="3">
        <v>10</v>
      </c>
      <c r="F576" s="3">
        <v>16</v>
      </c>
      <c r="G576">
        <v>2080</v>
      </c>
      <c r="H576" s="3">
        <f t="shared" si="57"/>
        <v>6</v>
      </c>
      <c r="I576" s="3">
        <f t="shared" si="58"/>
        <v>6</v>
      </c>
      <c r="J576" s="8">
        <f t="shared" si="59"/>
        <v>250</v>
      </c>
      <c r="K576">
        <f>VLOOKUP(B576,Countries!$AB$1:$AC$6,2)*15</f>
        <v>90</v>
      </c>
      <c r="L576" s="16">
        <f>VLOOKUP(C576,Countries!$H$1:$K$43,4)*80</f>
        <v>1040</v>
      </c>
      <c r="M576" s="16">
        <f t="shared" si="60"/>
        <v>1380</v>
      </c>
      <c r="N576" s="17">
        <f t="shared" si="56"/>
        <v>0.1</v>
      </c>
      <c r="O576" s="17">
        <f t="shared" si="61"/>
        <v>0</v>
      </c>
      <c r="P576" s="17">
        <f t="shared" si="62"/>
        <v>0</v>
      </c>
    </row>
    <row r="577" spans="1:16" x14ac:dyDescent="0.35">
      <c r="A577" t="str">
        <f>VLOOKUP(C577,Countries!$H$1:$J$43,3)</f>
        <v>3-Central Europe</v>
      </c>
      <c r="B577" t="s">
        <v>12</v>
      </c>
      <c r="C577" t="s">
        <v>16</v>
      </c>
      <c r="D577" s="3">
        <v>10</v>
      </c>
      <c r="E577" s="3">
        <v>14.476190476190476</v>
      </c>
      <c r="F577" s="3">
        <v>20</v>
      </c>
      <c r="G577">
        <v>2020</v>
      </c>
      <c r="H577" s="3">
        <f t="shared" si="57"/>
        <v>4.4761904761904763</v>
      </c>
      <c r="I577" s="3">
        <f t="shared" si="58"/>
        <v>5.5238095238095237</v>
      </c>
      <c r="J577" s="8">
        <f t="shared" si="59"/>
        <v>250</v>
      </c>
      <c r="K577">
        <f>VLOOKUP(B577,Countries!$AB$1:$AC$6,2)*15</f>
        <v>90</v>
      </c>
      <c r="L577" s="16">
        <f>VLOOKUP(C577,Countries!$H$1:$K$43,4)*80</f>
        <v>1200</v>
      </c>
      <c r="M577" s="16">
        <f t="shared" si="60"/>
        <v>1540</v>
      </c>
      <c r="N577" s="17">
        <f t="shared" ref="N577:N640" si="63">E577/100</f>
        <v>0.14476190476190476</v>
      </c>
      <c r="O577" s="17">
        <f t="shared" si="61"/>
        <v>0</v>
      </c>
      <c r="P577" s="17">
        <f t="shared" si="62"/>
        <v>0</v>
      </c>
    </row>
    <row r="578" spans="1:16" x14ac:dyDescent="0.35">
      <c r="A578" t="str">
        <f>VLOOKUP(C578,Countries!$H$1:$J$43,3)</f>
        <v>3-Central Europe</v>
      </c>
      <c r="B578" t="s">
        <v>12</v>
      </c>
      <c r="C578" t="s">
        <v>16</v>
      </c>
      <c r="D578" s="3">
        <v>8</v>
      </c>
      <c r="E578" s="3">
        <v>10.666666666666666</v>
      </c>
      <c r="F578" s="3">
        <v>16</v>
      </c>
      <c r="G578">
        <v>2020</v>
      </c>
      <c r="H578" s="3">
        <f t="shared" si="57"/>
        <v>2.6666666666666661</v>
      </c>
      <c r="I578" s="3">
        <f t="shared" si="58"/>
        <v>5.3333333333333339</v>
      </c>
      <c r="J578" s="8">
        <f t="shared" si="59"/>
        <v>250</v>
      </c>
      <c r="K578">
        <f>VLOOKUP(B578,Countries!$AB$1:$AC$6,2)*15</f>
        <v>90</v>
      </c>
      <c r="L578" s="16">
        <f>VLOOKUP(C578,Countries!$H$1:$K$43,4)*80</f>
        <v>1200</v>
      </c>
      <c r="M578" s="16">
        <f t="shared" si="60"/>
        <v>1540</v>
      </c>
      <c r="N578" s="17">
        <f t="shared" si="63"/>
        <v>0.10666666666666666</v>
      </c>
      <c r="O578" s="17">
        <f t="shared" si="61"/>
        <v>0</v>
      </c>
      <c r="P578" s="17">
        <f t="shared" si="62"/>
        <v>0</v>
      </c>
    </row>
    <row r="579" spans="1:16" x14ac:dyDescent="0.35">
      <c r="A579" t="str">
        <f>VLOOKUP(C579,Countries!$H$1:$J$43,3)</f>
        <v>3-Central Europe</v>
      </c>
      <c r="B579" t="s">
        <v>12</v>
      </c>
      <c r="C579" t="s">
        <v>16</v>
      </c>
      <c r="D579" s="3">
        <v>12</v>
      </c>
      <c r="E579" s="3">
        <v>18.428571428571427</v>
      </c>
      <c r="F579" s="3">
        <v>30</v>
      </c>
      <c r="G579">
        <v>2020</v>
      </c>
      <c r="H579" s="3">
        <f t="shared" ref="H579:H642" si="64">E579-D579</f>
        <v>6.428571428571427</v>
      </c>
      <c r="I579" s="3">
        <f t="shared" ref="I579:I642" si="65">F579-E579</f>
        <v>11.571428571428573</v>
      </c>
      <c r="J579" s="8">
        <f t="shared" ref="J579:J642" si="66">VALUE(CONCATENATE(MID(A579,1,1),"00"))-50</f>
        <v>250</v>
      </c>
      <c r="K579">
        <f>VLOOKUP(B579,Countries!$AB$1:$AC$6,2)*15</f>
        <v>90</v>
      </c>
      <c r="L579" s="16">
        <f>VLOOKUP(C579,Countries!$H$1:$K$43,4)*80</f>
        <v>1200</v>
      </c>
      <c r="M579" s="16">
        <f t="shared" si="60"/>
        <v>1540</v>
      </c>
      <c r="N579" s="17">
        <f t="shared" si="63"/>
        <v>0.18428571428571427</v>
      </c>
      <c r="O579" s="17">
        <f t="shared" si="61"/>
        <v>0</v>
      </c>
      <c r="P579" s="17">
        <f t="shared" si="62"/>
        <v>0.11571428571428573</v>
      </c>
    </row>
    <row r="580" spans="1:16" x14ac:dyDescent="0.35">
      <c r="A580" t="str">
        <f>VLOOKUP(C580,Countries!$H$1:$J$43,3)</f>
        <v>3-Central Europe</v>
      </c>
      <c r="B580" t="s">
        <v>12</v>
      </c>
      <c r="C580" t="s">
        <v>16</v>
      </c>
      <c r="D580" s="3">
        <v>12</v>
      </c>
      <c r="E580" s="3">
        <v>16</v>
      </c>
      <c r="F580" s="3">
        <v>24</v>
      </c>
      <c r="G580">
        <v>2020</v>
      </c>
      <c r="H580" s="3">
        <f t="shared" si="64"/>
        <v>4</v>
      </c>
      <c r="I580" s="3">
        <f t="shared" si="65"/>
        <v>8</v>
      </c>
      <c r="J580" s="8">
        <f t="shared" si="66"/>
        <v>250</v>
      </c>
      <c r="K580">
        <f>VLOOKUP(B580,Countries!$AB$1:$AC$6,2)*15</f>
        <v>90</v>
      </c>
      <c r="L580" s="16">
        <f>VLOOKUP(C580,Countries!$H$1:$K$43,4)*80</f>
        <v>1200</v>
      </c>
      <c r="M580" s="16">
        <f t="shared" ref="M580:M643" si="67">L580+K580+J580</f>
        <v>1540</v>
      </c>
      <c r="N580" s="17">
        <f t="shared" si="63"/>
        <v>0.16</v>
      </c>
      <c r="O580" s="17">
        <f t="shared" ref="O580:O643" si="68">IF(H580&lt;10,0,H580/100)</f>
        <v>0</v>
      </c>
      <c r="P580" s="17">
        <f t="shared" ref="P580:P643" si="69">IF(I580&lt;10,0,I580/100)</f>
        <v>0</v>
      </c>
    </row>
    <row r="581" spans="1:16" x14ac:dyDescent="0.35">
      <c r="A581" t="str">
        <f>VLOOKUP(C581,Countries!$H$1:$J$43,3)</f>
        <v>3-Central Europe</v>
      </c>
      <c r="B581" t="s">
        <v>12</v>
      </c>
      <c r="C581" t="s">
        <v>16</v>
      </c>
      <c r="D581" s="3">
        <v>8</v>
      </c>
      <c r="E581" s="3">
        <v>13.238095238095237</v>
      </c>
      <c r="F581" s="3">
        <v>21</v>
      </c>
      <c r="G581">
        <v>2020</v>
      </c>
      <c r="H581" s="3">
        <f t="shared" si="64"/>
        <v>5.2380952380952372</v>
      </c>
      <c r="I581" s="3">
        <f t="shared" si="65"/>
        <v>7.7619047619047628</v>
      </c>
      <c r="J581" s="8">
        <f t="shared" si="66"/>
        <v>250</v>
      </c>
      <c r="K581">
        <f>VLOOKUP(B581,Countries!$AB$1:$AC$6,2)*15</f>
        <v>90</v>
      </c>
      <c r="L581" s="16">
        <f>VLOOKUP(C581,Countries!$H$1:$K$43,4)*80</f>
        <v>1200</v>
      </c>
      <c r="M581" s="16">
        <f t="shared" si="67"/>
        <v>1540</v>
      </c>
      <c r="N581" s="17">
        <f t="shared" si="63"/>
        <v>0.13238095238095238</v>
      </c>
      <c r="O581" s="17">
        <f t="shared" si="68"/>
        <v>0</v>
      </c>
      <c r="P581" s="17">
        <f t="shared" si="69"/>
        <v>0</v>
      </c>
    </row>
    <row r="582" spans="1:16" x14ac:dyDescent="0.35">
      <c r="A582" t="str">
        <f>VLOOKUP(C582,Countries!$H$1:$J$43,3)</f>
        <v>3-Central Europe</v>
      </c>
      <c r="B582" t="s">
        <v>12</v>
      </c>
      <c r="C582" t="s">
        <v>16</v>
      </c>
      <c r="D582" s="3">
        <v>20</v>
      </c>
      <c r="E582" s="3">
        <v>26.714285714285715</v>
      </c>
      <c r="F582" s="3">
        <v>42</v>
      </c>
      <c r="G582">
        <v>2050</v>
      </c>
      <c r="H582" s="3">
        <f t="shared" si="64"/>
        <v>6.7142857142857153</v>
      </c>
      <c r="I582" s="3">
        <f t="shared" si="65"/>
        <v>15.285714285714285</v>
      </c>
      <c r="J582" s="8">
        <f t="shared" si="66"/>
        <v>250</v>
      </c>
      <c r="K582">
        <f>VLOOKUP(B582,Countries!$AB$1:$AC$6,2)*15</f>
        <v>90</v>
      </c>
      <c r="L582" s="16">
        <f>VLOOKUP(C582,Countries!$H$1:$K$43,4)*80</f>
        <v>1200</v>
      </c>
      <c r="M582" s="16">
        <f t="shared" si="67"/>
        <v>1540</v>
      </c>
      <c r="N582" s="17">
        <f t="shared" si="63"/>
        <v>0.26714285714285713</v>
      </c>
      <c r="O582" s="17">
        <f t="shared" si="68"/>
        <v>0</v>
      </c>
      <c r="P582" s="17">
        <f t="shared" si="69"/>
        <v>0.15285714285714286</v>
      </c>
    </row>
    <row r="583" spans="1:16" x14ac:dyDescent="0.35">
      <c r="A583" t="str">
        <f>VLOOKUP(C583,Countries!$H$1:$J$43,3)</f>
        <v>3-Central Europe</v>
      </c>
      <c r="B583" t="s">
        <v>12</v>
      </c>
      <c r="C583" t="s">
        <v>16</v>
      </c>
      <c r="D583" s="3">
        <v>22</v>
      </c>
      <c r="E583" s="3">
        <v>30.142857142857142</v>
      </c>
      <c r="F583" s="3">
        <v>43</v>
      </c>
      <c r="G583">
        <v>2050</v>
      </c>
      <c r="H583" s="3">
        <f t="shared" si="64"/>
        <v>8.1428571428571423</v>
      </c>
      <c r="I583" s="3">
        <f t="shared" si="65"/>
        <v>12.857142857142858</v>
      </c>
      <c r="J583" s="8">
        <f t="shared" si="66"/>
        <v>250</v>
      </c>
      <c r="K583">
        <f>VLOOKUP(B583,Countries!$AB$1:$AC$6,2)*15</f>
        <v>90</v>
      </c>
      <c r="L583" s="16">
        <f>VLOOKUP(C583,Countries!$H$1:$K$43,4)*80</f>
        <v>1200</v>
      </c>
      <c r="M583" s="16">
        <f t="shared" si="67"/>
        <v>1540</v>
      </c>
      <c r="N583" s="17">
        <f t="shared" si="63"/>
        <v>0.30142857142857143</v>
      </c>
      <c r="O583" s="17">
        <f t="shared" si="68"/>
        <v>0</v>
      </c>
      <c r="P583" s="17">
        <f t="shared" si="69"/>
        <v>0.12857142857142859</v>
      </c>
    </row>
    <row r="584" spans="1:16" x14ac:dyDescent="0.35">
      <c r="A584" t="str">
        <f>VLOOKUP(C584,Countries!$H$1:$J$43,3)</f>
        <v>3-Central Europe</v>
      </c>
      <c r="B584" t="s">
        <v>12</v>
      </c>
      <c r="C584" t="s">
        <v>16</v>
      </c>
      <c r="D584" s="3">
        <v>23</v>
      </c>
      <c r="E584" s="3">
        <v>28.714285714285715</v>
      </c>
      <c r="F584" s="3">
        <v>45</v>
      </c>
      <c r="G584">
        <v>2050</v>
      </c>
      <c r="H584" s="3">
        <f t="shared" si="64"/>
        <v>5.7142857142857153</v>
      </c>
      <c r="I584" s="3">
        <f t="shared" si="65"/>
        <v>16.285714285714285</v>
      </c>
      <c r="J584" s="8">
        <f t="shared" si="66"/>
        <v>250</v>
      </c>
      <c r="K584">
        <f>VLOOKUP(B584,Countries!$AB$1:$AC$6,2)*15</f>
        <v>90</v>
      </c>
      <c r="L584" s="16">
        <f>VLOOKUP(C584,Countries!$H$1:$K$43,4)*80</f>
        <v>1200</v>
      </c>
      <c r="M584" s="16">
        <f t="shared" si="67"/>
        <v>1540</v>
      </c>
      <c r="N584" s="17">
        <f t="shared" si="63"/>
        <v>0.28714285714285714</v>
      </c>
      <c r="O584" s="17">
        <f t="shared" si="68"/>
        <v>0</v>
      </c>
      <c r="P584" s="17">
        <f t="shared" si="69"/>
        <v>0.16285714285714284</v>
      </c>
    </row>
    <row r="585" spans="1:16" x14ac:dyDescent="0.35">
      <c r="A585" t="str">
        <f>VLOOKUP(C585,Countries!$H$1:$J$43,3)</f>
        <v>3-Central Europe</v>
      </c>
      <c r="B585" t="s">
        <v>12</v>
      </c>
      <c r="C585" t="s">
        <v>16</v>
      </c>
      <c r="D585" s="3">
        <v>19</v>
      </c>
      <c r="E585" s="3">
        <v>26.904761904761905</v>
      </c>
      <c r="F585" s="3">
        <v>40</v>
      </c>
      <c r="G585">
        <v>2050</v>
      </c>
      <c r="H585" s="3">
        <f t="shared" si="64"/>
        <v>7.9047619047619051</v>
      </c>
      <c r="I585" s="3">
        <f t="shared" si="65"/>
        <v>13.095238095238095</v>
      </c>
      <c r="J585" s="8">
        <f t="shared" si="66"/>
        <v>250</v>
      </c>
      <c r="K585">
        <f>VLOOKUP(B585,Countries!$AB$1:$AC$6,2)*15</f>
        <v>90</v>
      </c>
      <c r="L585" s="16">
        <f>VLOOKUP(C585,Countries!$H$1:$K$43,4)*80</f>
        <v>1200</v>
      </c>
      <c r="M585" s="16">
        <f t="shared" si="67"/>
        <v>1540</v>
      </c>
      <c r="N585" s="17">
        <f t="shared" si="63"/>
        <v>0.26904761904761904</v>
      </c>
      <c r="O585" s="17">
        <f t="shared" si="68"/>
        <v>0</v>
      </c>
      <c r="P585" s="17">
        <f t="shared" si="69"/>
        <v>0.13095238095238096</v>
      </c>
    </row>
    <row r="586" spans="1:16" x14ac:dyDescent="0.35">
      <c r="A586" t="str">
        <f>VLOOKUP(C586,Countries!$H$1:$J$43,3)</f>
        <v>3-Central Europe</v>
      </c>
      <c r="B586" t="s">
        <v>12</v>
      </c>
      <c r="C586" t="s">
        <v>16</v>
      </c>
      <c r="D586" s="3">
        <v>14</v>
      </c>
      <c r="E586" s="3">
        <v>24.904761904761905</v>
      </c>
      <c r="F586" s="3">
        <v>37</v>
      </c>
      <c r="G586">
        <v>2050</v>
      </c>
      <c r="H586" s="3">
        <f t="shared" si="64"/>
        <v>10.904761904761905</v>
      </c>
      <c r="I586" s="3">
        <f t="shared" si="65"/>
        <v>12.095238095238095</v>
      </c>
      <c r="J586" s="8">
        <f t="shared" si="66"/>
        <v>250</v>
      </c>
      <c r="K586">
        <f>VLOOKUP(B586,Countries!$AB$1:$AC$6,2)*15</f>
        <v>90</v>
      </c>
      <c r="L586" s="16">
        <f>VLOOKUP(C586,Countries!$H$1:$K$43,4)*80</f>
        <v>1200</v>
      </c>
      <c r="M586" s="16">
        <f t="shared" si="67"/>
        <v>1540</v>
      </c>
      <c r="N586" s="17">
        <f t="shared" si="63"/>
        <v>0.24904761904761905</v>
      </c>
      <c r="O586" s="17">
        <f t="shared" si="68"/>
        <v>0.10904761904761905</v>
      </c>
      <c r="P586" s="17">
        <f t="shared" si="69"/>
        <v>0.12095238095238095</v>
      </c>
    </row>
    <row r="587" spans="1:16" x14ac:dyDescent="0.35">
      <c r="A587" t="str">
        <f>VLOOKUP(C587,Countries!$H$1:$J$43,3)</f>
        <v>3-Central Europe</v>
      </c>
      <c r="B587" t="s">
        <v>12</v>
      </c>
      <c r="C587" t="s">
        <v>16</v>
      </c>
      <c r="D587" s="3">
        <v>11</v>
      </c>
      <c r="E587" s="3">
        <v>30.428571428571427</v>
      </c>
      <c r="F587" s="3">
        <v>47</v>
      </c>
      <c r="G587">
        <v>2080</v>
      </c>
      <c r="H587" s="3">
        <f t="shared" si="64"/>
        <v>19.428571428571427</v>
      </c>
      <c r="I587" s="3">
        <f t="shared" si="65"/>
        <v>16.571428571428573</v>
      </c>
      <c r="J587" s="8">
        <f t="shared" si="66"/>
        <v>250</v>
      </c>
      <c r="K587">
        <f>VLOOKUP(B587,Countries!$AB$1:$AC$6,2)*15</f>
        <v>90</v>
      </c>
      <c r="L587" s="16">
        <f>VLOOKUP(C587,Countries!$H$1:$K$43,4)*80</f>
        <v>1200</v>
      </c>
      <c r="M587" s="16">
        <f t="shared" si="67"/>
        <v>1540</v>
      </c>
      <c r="N587" s="17">
        <f t="shared" si="63"/>
        <v>0.30428571428571427</v>
      </c>
      <c r="O587" s="17">
        <f t="shared" si="68"/>
        <v>0.19428571428571428</v>
      </c>
      <c r="P587" s="17">
        <f t="shared" si="69"/>
        <v>0.16571428571428573</v>
      </c>
    </row>
    <row r="588" spans="1:16" x14ac:dyDescent="0.35">
      <c r="A588" t="str">
        <f>VLOOKUP(C588,Countries!$H$1:$J$43,3)</f>
        <v>3-Central Europe</v>
      </c>
      <c r="B588" t="s">
        <v>12</v>
      </c>
      <c r="C588" t="s">
        <v>16</v>
      </c>
      <c r="D588" s="3">
        <v>16</v>
      </c>
      <c r="E588" s="3">
        <v>26.047619047619047</v>
      </c>
      <c r="F588" s="3">
        <v>41</v>
      </c>
      <c r="G588">
        <v>2080</v>
      </c>
      <c r="H588" s="3">
        <f t="shared" si="64"/>
        <v>10.047619047619047</v>
      </c>
      <c r="I588" s="3">
        <f t="shared" si="65"/>
        <v>14.952380952380953</v>
      </c>
      <c r="J588" s="8">
        <f t="shared" si="66"/>
        <v>250</v>
      </c>
      <c r="K588">
        <f>VLOOKUP(B588,Countries!$AB$1:$AC$6,2)*15</f>
        <v>90</v>
      </c>
      <c r="L588" s="16">
        <f>VLOOKUP(C588,Countries!$H$1:$K$43,4)*80</f>
        <v>1200</v>
      </c>
      <c r="M588" s="16">
        <f t="shared" si="67"/>
        <v>1540</v>
      </c>
      <c r="N588" s="17">
        <f t="shared" si="63"/>
        <v>0.26047619047619047</v>
      </c>
      <c r="O588" s="17">
        <f t="shared" si="68"/>
        <v>0.10047619047619047</v>
      </c>
      <c r="P588" s="17">
        <f t="shared" si="69"/>
        <v>0.14952380952380953</v>
      </c>
    </row>
    <row r="589" spans="1:16" x14ac:dyDescent="0.35">
      <c r="A589" t="str">
        <f>VLOOKUP(C589,Countries!$H$1:$J$43,3)</f>
        <v>3-Central Europe</v>
      </c>
      <c r="B589" t="s">
        <v>12</v>
      </c>
      <c r="C589" t="s">
        <v>16</v>
      </c>
      <c r="D589" s="3">
        <v>14</v>
      </c>
      <c r="E589" s="3">
        <v>32.142857142857146</v>
      </c>
      <c r="F589" s="3">
        <v>48</v>
      </c>
      <c r="G589">
        <v>2080</v>
      </c>
      <c r="H589" s="3">
        <f t="shared" si="64"/>
        <v>18.142857142857146</v>
      </c>
      <c r="I589" s="3">
        <f t="shared" si="65"/>
        <v>15.857142857142854</v>
      </c>
      <c r="J589" s="8">
        <f t="shared" si="66"/>
        <v>250</v>
      </c>
      <c r="K589">
        <f>VLOOKUP(B589,Countries!$AB$1:$AC$6,2)*15</f>
        <v>90</v>
      </c>
      <c r="L589" s="16">
        <f>VLOOKUP(C589,Countries!$H$1:$K$43,4)*80</f>
        <v>1200</v>
      </c>
      <c r="M589" s="16">
        <f t="shared" si="67"/>
        <v>1540</v>
      </c>
      <c r="N589" s="17">
        <f t="shared" si="63"/>
        <v>0.32142857142857145</v>
      </c>
      <c r="O589" s="17">
        <f t="shared" si="68"/>
        <v>0.18142857142857147</v>
      </c>
      <c r="P589" s="17">
        <f t="shared" si="69"/>
        <v>0.15857142857142853</v>
      </c>
    </row>
    <row r="590" spans="1:16" x14ac:dyDescent="0.35">
      <c r="A590" t="str">
        <f>VLOOKUP(C590,Countries!$H$1:$J$43,3)</f>
        <v>3-Central Europe</v>
      </c>
      <c r="B590" t="s">
        <v>12</v>
      </c>
      <c r="C590" t="s">
        <v>16</v>
      </c>
      <c r="D590" s="3">
        <v>20</v>
      </c>
      <c r="E590" s="3">
        <v>36.61904761904762</v>
      </c>
      <c r="F590" s="3">
        <v>57</v>
      </c>
      <c r="G590">
        <v>2080</v>
      </c>
      <c r="H590" s="3">
        <f t="shared" si="64"/>
        <v>16.61904761904762</v>
      </c>
      <c r="I590" s="3">
        <f t="shared" si="65"/>
        <v>20.38095238095238</v>
      </c>
      <c r="J590" s="8">
        <f t="shared" si="66"/>
        <v>250</v>
      </c>
      <c r="K590">
        <f>VLOOKUP(B590,Countries!$AB$1:$AC$6,2)*15</f>
        <v>90</v>
      </c>
      <c r="L590" s="16">
        <f>VLOOKUP(C590,Countries!$H$1:$K$43,4)*80</f>
        <v>1200</v>
      </c>
      <c r="M590" s="16">
        <f t="shared" si="67"/>
        <v>1540</v>
      </c>
      <c r="N590" s="17">
        <f t="shared" si="63"/>
        <v>0.36619047619047618</v>
      </c>
      <c r="O590" s="17">
        <f t="shared" si="68"/>
        <v>0.16619047619047619</v>
      </c>
      <c r="P590" s="17">
        <f t="shared" si="69"/>
        <v>0.2038095238095238</v>
      </c>
    </row>
    <row r="591" spans="1:16" x14ac:dyDescent="0.35">
      <c r="A591" t="str">
        <f>VLOOKUP(C591,Countries!$H$1:$J$43,3)</f>
        <v>3-Central Europe</v>
      </c>
      <c r="B591" t="s">
        <v>12</v>
      </c>
      <c r="C591" t="s">
        <v>16</v>
      </c>
      <c r="D591" s="3">
        <v>4.2459705384902255</v>
      </c>
      <c r="E591" s="3">
        <v>33.026436186175999</v>
      </c>
      <c r="F591" s="3">
        <v>106.72165573506459</v>
      </c>
      <c r="G591">
        <v>2050</v>
      </c>
      <c r="H591" s="3">
        <f t="shared" si="64"/>
        <v>28.780465647685773</v>
      </c>
      <c r="I591" s="3">
        <f t="shared" si="65"/>
        <v>73.695219548888588</v>
      </c>
      <c r="J591" s="8">
        <f t="shared" si="66"/>
        <v>250</v>
      </c>
      <c r="K591">
        <f>VLOOKUP(B591,Countries!$AB$1:$AC$6,2)*15</f>
        <v>90</v>
      </c>
      <c r="L591" s="16">
        <f>VLOOKUP(C591,Countries!$H$1:$K$43,4)*80</f>
        <v>1200</v>
      </c>
      <c r="M591" s="16">
        <f t="shared" si="67"/>
        <v>1540</v>
      </c>
      <c r="N591" s="17">
        <f t="shared" si="63"/>
        <v>0.33026436186176</v>
      </c>
      <c r="O591" s="17">
        <f t="shared" si="68"/>
        <v>0.28780465647685771</v>
      </c>
      <c r="P591" s="17">
        <f t="shared" si="69"/>
        <v>0.73695219548888591</v>
      </c>
    </row>
    <row r="592" spans="1:16" x14ac:dyDescent="0.35">
      <c r="A592" t="str">
        <f>VLOOKUP(C592,Countries!$H$1:$J$43,3)</f>
        <v>3-Central Europe</v>
      </c>
      <c r="B592" t="s">
        <v>12</v>
      </c>
      <c r="C592" t="s">
        <v>16</v>
      </c>
      <c r="D592" s="3">
        <v>22</v>
      </c>
      <c r="E592" s="3">
        <v>23</v>
      </c>
      <c r="F592" s="3">
        <v>24</v>
      </c>
      <c r="G592">
        <v>2030</v>
      </c>
      <c r="H592" s="3">
        <f t="shared" si="64"/>
        <v>1</v>
      </c>
      <c r="I592" s="3">
        <f t="shared" si="65"/>
        <v>1</v>
      </c>
      <c r="J592" s="8">
        <f t="shared" si="66"/>
        <v>250</v>
      </c>
      <c r="K592">
        <f>VLOOKUP(B592,Countries!$AB$1:$AC$6,2)*15</f>
        <v>90</v>
      </c>
      <c r="L592" s="16">
        <f>VLOOKUP(C592,Countries!$H$1:$K$43,4)*80</f>
        <v>1200</v>
      </c>
      <c r="M592" s="16">
        <f t="shared" si="67"/>
        <v>1540</v>
      </c>
      <c r="N592" s="17">
        <f t="shared" si="63"/>
        <v>0.23</v>
      </c>
      <c r="O592" s="17">
        <f t="shared" si="68"/>
        <v>0</v>
      </c>
      <c r="P592" s="17">
        <f t="shared" si="69"/>
        <v>0</v>
      </c>
    </row>
    <row r="593" spans="1:16" x14ac:dyDescent="0.35">
      <c r="A593" t="str">
        <f>VLOOKUP(C593,Countries!$H$1:$J$43,3)</f>
        <v>3-Central Europe</v>
      </c>
      <c r="B593" t="s">
        <v>12</v>
      </c>
      <c r="C593" t="s">
        <v>16</v>
      </c>
      <c r="D593" s="3">
        <v>28</v>
      </c>
      <c r="E593" s="3">
        <v>31</v>
      </c>
      <c r="F593" s="3">
        <v>34</v>
      </c>
      <c r="G593">
        <v>2050</v>
      </c>
      <c r="H593" s="3">
        <f t="shared" si="64"/>
        <v>3</v>
      </c>
      <c r="I593" s="3">
        <f t="shared" si="65"/>
        <v>3</v>
      </c>
      <c r="J593" s="8">
        <f t="shared" si="66"/>
        <v>250</v>
      </c>
      <c r="K593">
        <f>VLOOKUP(B593,Countries!$AB$1:$AC$6,2)*15</f>
        <v>90</v>
      </c>
      <c r="L593" s="16">
        <f>VLOOKUP(C593,Countries!$H$1:$K$43,4)*80</f>
        <v>1200</v>
      </c>
      <c r="M593" s="16">
        <f t="shared" si="67"/>
        <v>1540</v>
      </c>
      <c r="N593" s="17">
        <f t="shared" si="63"/>
        <v>0.31</v>
      </c>
      <c r="O593" s="17">
        <f t="shared" si="68"/>
        <v>0</v>
      </c>
      <c r="P593" s="17">
        <f t="shared" si="69"/>
        <v>0</v>
      </c>
    </row>
    <row r="594" spans="1:16" x14ac:dyDescent="0.35">
      <c r="A594" t="str">
        <f>VLOOKUP(C594,Countries!$H$1:$J$43,3)</f>
        <v>3-Central Europe</v>
      </c>
      <c r="B594" t="s">
        <v>12</v>
      </c>
      <c r="C594" t="s">
        <v>16</v>
      </c>
      <c r="D594" s="3">
        <v>26</v>
      </c>
      <c r="E594" s="3">
        <v>40</v>
      </c>
      <c r="F594" s="3">
        <v>54</v>
      </c>
      <c r="G594">
        <v>2080</v>
      </c>
      <c r="H594" s="3">
        <f t="shared" si="64"/>
        <v>14</v>
      </c>
      <c r="I594" s="3">
        <f t="shared" si="65"/>
        <v>14</v>
      </c>
      <c r="J594" s="8">
        <f t="shared" si="66"/>
        <v>250</v>
      </c>
      <c r="K594">
        <f>VLOOKUP(B594,Countries!$AB$1:$AC$6,2)*15</f>
        <v>90</v>
      </c>
      <c r="L594" s="16">
        <f>VLOOKUP(C594,Countries!$H$1:$K$43,4)*80</f>
        <v>1200</v>
      </c>
      <c r="M594" s="16">
        <f t="shared" si="67"/>
        <v>1540</v>
      </c>
      <c r="N594" s="17">
        <f t="shared" si="63"/>
        <v>0.4</v>
      </c>
      <c r="O594" s="17">
        <f t="shared" si="68"/>
        <v>0.14000000000000001</v>
      </c>
      <c r="P594" s="17">
        <f t="shared" si="69"/>
        <v>0.14000000000000001</v>
      </c>
    </row>
    <row r="595" spans="1:16" x14ac:dyDescent="0.35">
      <c r="A595" t="str">
        <f>VLOOKUP(C595,Countries!$H$1:$J$43,3)</f>
        <v>3-Central Europe</v>
      </c>
      <c r="B595" t="s">
        <v>12</v>
      </c>
      <c r="C595" t="s">
        <v>84</v>
      </c>
      <c r="D595" s="3">
        <v>1</v>
      </c>
      <c r="E595" s="3">
        <v>12.125</v>
      </c>
      <c r="F595" s="3">
        <v>26</v>
      </c>
      <c r="G595">
        <v>2080</v>
      </c>
      <c r="H595" s="3">
        <f t="shared" si="64"/>
        <v>11.125</v>
      </c>
      <c r="I595" s="3">
        <f t="shared" si="65"/>
        <v>13.875</v>
      </c>
      <c r="J595" s="8">
        <f t="shared" si="66"/>
        <v>250</v>
      </c>
      <c r="K595">
        <f>VLOOKUP(B595,Countries!$AB$1:$AC$6,2)*15</f>
        <v>90</v>
      </c>
      <c r="L595" s="16">
        <f>VLOOKUP(C595,Countries!$H$1:$K$43,4)*80</f>
        <v>1280</v>
      </c>
      <c r="M595" s="16">
        <f t="shared" si="67"/>
        <v>1620</v>
      </c>
      <c r="N595" s="17">
        <f t="shared" si="63"/>
        <v>0.12125</v>
      </c>
      <c r="O595" s="17">
        <f t="shared" si="68"/>
        <v>0.11125</v>
      </c>
      <c r="P595" s="17">
        <f t="shared" si="69"/>
        <v>0.13875000000000001</v>
      </c>
    </row>
    <row r="596" spans="1:16" x14ac:dyDescent="0.35">
      <c r="A596" t="str">
        <f>VLOOKUP(C596,Countries!$H$1:$J$43,3)</f>
        <v>3-Central Europe</v>
      </c>
      <c r="B596" t="s">
        <v>12</v>
      </c>
      <c r="C596" t="s">
        <v>84</v>
      </c>
      <c r="D596" s="3">
        <v>-8</v>
      </c>
      <c r="E596" s="3">
        <v>15.75</v>
      </c>
      <c r="F596" s="3">
        <v>33</v>
      </c>
      <c r="G596">
        <v>2080</v>
      </c>
      <c r="H596" s="3">
        <f t="shared" si="64"/>
        <v>23.75</v>
      </c>
      <c r="I596" s="3">
        <f t="shared" si="65"/>
        <v>17.25</v>
      </c>
      <c r="J596" s="8">
        <f t="shared" si="66"/>
        <v>250</v>
      </c>
      <c r="K596">
        <f>VLOOKUP(B596,Countries!$AB$1:$AC$6,2)*15</f>
        <v>90</v>
      </c>
      <c r="L596" s="16">
        <f>VLOOKUP(C596,Countries!$H$1:$K$43,4)*80</f>
        <v>1280</v>
      </c>
      <c r="M596" s="16">
        <f t="shared" si="67"/>
        <v>1620</v>
      </c>
      <c r="N596" s="17">
        <f t="shared" si="63"/>
        <v>0.1575</v>
      </c>
      <c r="O596" s="17">
        <f t="shared" si="68"/>
        <v>0.23749999999999999</v>
      </c>
      <c r="P596" s="17">
        <f t="shared" si="69"/>
        <v>0.17249999999999999</v>
      </c>
    </row>
    <row r="597" spans="1:16" x14ac:dyDescent="0.35">
      <c r="A597" t="str">
        <f>VLOOKUP(C597,Countries!$H$1:$J$43,3)</f>
        <v>3-Central Europe</v>
      </c>
      <c r="B597" t="s">
        <v>12</v>
      </c>
      <c r="C597" t="s">
        <v>36</v>
      </c>
      <c r="D597" s="3">
        <v>6.652178802189944</v>
      </c>
      <c r="E597" s="3">
        <v>41.439859481565726</v>
      </c>
      <c r="F597" s="3">
        <v>128.68824711776023</v>
      </c>
      <c r="G597">
        <v>2050</v>
      </c>
      <c r="H597" s="3">
        <f t="shared" si="64"/>
        <v>34.787680679375782</v>
      </c>
      <c r="I597" s="3">
        <f t="shared" si="65"/>
        <v>87.248387636194508</v>
      </c>
      <c r="J597" s="8">
        <f t="shared" si="66"/>
        <v>250</v>
      </c>
      <c r="K597">
        <f>VLOOKUP(B597,Countries!$AB$1:$AC$6,2)*15</f>
        <v>90</v>
      </c>
      <c r="L597" s="16">
        <f>VLOOKUP(C597,Countries!$H$1:$K$43,4)*80</f>
        <v>1360</v>
      </c>
      <c r="M597" s="16">
        <f t="shared" si="67"/>
        <v>1700</v>
      </c>
      <c r="N597" s="17">
        <f t="shared" si="63"/>
        <v>0.41439859481565727</v>
      </c>
      <c r="O597" s="17">
        <f t="shared" si="68"/>
        <v>0.34787680679375782</v>
      </c>
      <c r="P597" s="17">
        <f t="shared" si="69"/>
        <v>0.87248387636194513</v>
      </c>
    </row>
    <row r="598" spans="1:16" x14ac:dyDescent="0.35">
      <c r="A598" t="str">
        <f>VLOOKUP(C598,Countries!$H$1:$J$43,3)</f>
        <v>3-Central Europe</v>
      </c>
      <c r="B598" t="s">
        <v>12</v>
      </c>
      <c r="C598" t="s">
        <v>36</v>
      </c>
      <c r="D598" s="3">
        <v>13</v>
      </c>
      <c r="E598" s="3">
        <v>14</v>
      </c>
      <c r="F598" s="3">
        <v>15</v>
      </c>
      <c r="G598">
        <v>2030</v>
      </c>
      <c r="H598" s="3">
        <f t="shared" si="64"/>
        <v>1</v>
      </c>
      <c r="I598" s="3">
        <f t="shared" si="65"/>
        <v>1</v>
      </c>
      <c r="J598" s="8">
        <f t="shared" si="66"/>
        <v>250</v>
      </c>
      <c r="K598">
        <f>VLOOKUP(B598,Countries!$AB$1:$AC$6,2)*15</f>
        <v>90</v>
      </c>
      <c r="L598" s="16">
        <f>VLOOKUP(C598,Countries!$H$1:$K$43,4)*80</f>
        <v>1360</v>
      </c>
      <c r="M598" s="16">
        <f t="shared" si="67"/>
        <v>1700</v>
      </c>
      <c r="N598" s="17">
        <f t="shared" si="63"/>
        <v>0.14000000000000001</v>
      </c>
      <c r="O598" s="17">
        <f t="shared" si="68"/>
        <v>0</v>
      </c>
      <c r="P598" s="17">
        <f t="shared" si="69"/>
        <v>0</v>
      </c>
    </row>
    <row r="599" spans="1:16" x14ac:dyDescent="0.35">
      <c r="A599" t="str">
        <f>VLOOKUP(C599,Countries!$H$1:$J$43,3)</f>
        <v>3-Central Europe</v>
      </c>
      <c r="B599" t="s">
        <v>12</v>
      </c>
      <c r="C599" t="s">
        <v>36</v>
      </c>
      <c r="D599" s="3">
        <v>18</v>
      </c>
      <c r="E599" s="3">
        <v>19</v>
      </c>
      <c r="F599" s="3">
        <v>20</v>
      </c>
      <c r="G599">
        <v>2050</v>
      </c>
      <c r="H599" s="3">
        <f t="shared" si="64"/>
        <v>1</v>
      </c>
      <c r="I599" s="3">
        <f t="shared" si="65"/>
        <v>1</v>
      </c>
      <c r="J599" s="8">
        <f t="shared" si="66"/>
        <v>250</v>
      </c>
      <c r="K599">
        <f>VLOOKUP(B599,Countries!$AB$1:$AC$6,2)*15</f>
        <v>90</v>
      </c>
      <c r="L599" s="16">
        <f>VLOOKUP(C599,Countries!$H$1:$K$43,4)*80</f>
        <v>1360</v>
      </c>
      <c r="M599" s="16">
        <f t="shared" si="67"/>
        <v>1700</v>
      </c>
      <c r="N599" s="17">
        <f t="shared" si="63"/>
        <v>0.19</v>
      </c>
      <c r="O599" s="17">
        <f t="shared" si="68"/>
        <v>0</v>
      </c>
      <c r="P599" s="17">
        <f t="shared" si="69"/>
        <v>0</v>
      </c>
    </row>
    <row r="600" spans="1:16" x14ac:dyDescent="0.35">
      <c r="A600" t="str">
        <f>VLOOKUP(C600,Countries!$H$1:$J$43,3)</f>
        <v>3-Central Europe</v>
      </c>
      <c r="B600" t="s">
        <v>12</v>
      </c>
      <c r="C600" t="s">
        <v>36</v>
      </c>
      <c r="D600" s="3">
        <v>15</v>
      </c>
      <c r="E600" s="3">
        <v>24</v>
      </c>
      <c r="F600" s="3">
        <v>33</v>
      </c>
      <c r="G600">
        <v>2080</v>
      </c>
      <c r="H600" s="3">
        <f t="shared" si="64"/>
        <v>9</v>
      </c>
      <c r="I600" s="3">
        <f t="shared" si="65"/>
        <v>9</v>
      </c>
      <c r="J600" s="8">
        <f t="shared" si="66"/>
        <v>250</v>
      </c>
      <c r="K600">
        <f>VLOOKUP(B600,Countries!$AB$1:$AC$6,2)*15</f>
        <v>90</v>
      </c>
      <c r="L600" s="16">
        <f>VLOOKUP(C600,Countries!$H$1:$K$43,4)*80</f>
        <v>1360</v>
      </c>
      <c r="M600" s="16">
        <f t="shared" si="67"/>
        <v>1700</v>
      </c>
      <c r="N600" s="17">
        <f t="shared" si="63"/>
        <v>0.24</v>
      </c>
      <c r="O600" s="17">
        <f t="shared" si="68"/>
        <v>0</v>
      </c>
      <c r="P600" s="17">
        <f t="shared" si="69"/>
        <v>0</v>
      </c>
    </row>
    <row r="601" spans="1:16" x14ac:dyDescent="0.35">
      <c r="A601" t="str">
        <f>VLOOKUP(C601,Countries!$H$1:$J$43,3)</f>
        <v>3-Central Europe</v>
      </c>
      <c r="B601" t="s">
        <v>12</v>
      </c>
      <c r="C601" t="s">
        <v>36</v>
      </c>
      <c r="D601" s="3">
        <v>4</v>
      </c>
      <c r="E601" s="3">
        <v>6</v>
      </c>
      <c r="F601" s="3">
        <v>8</v>
      </c>
      <c r="G601">
        <v>2020</v>
      </c>
      <c r="H601" s="3">
        <f t="shared" si="64"/>
        <v>2</v>
      </c>
      <c r="I601" s="3">
        <f t="shared" si="65"/>
        <v>2</v>
      </c>
      <c r="J601" s="8">
        <f t="shared" si="66"/>
        <v>250</v>
      </c>
      <c r="K601">
        <f>VLOOKUP(B601,Countries!$AB$1:$AC$6,2)*15</f>
        <v>90</v>
      </c>
      <c r="L601" s="16">
        <f>VLOOKUP(C601,Countries!$H$1:$K$43,4)*80</f>
        <v>1360</v>
      </c>
      <c r="M601" s="16">
        <f t="shared" si="67"/>
        <v>1700</v>
      </c>
      <c r="N601" s="17">
        <f t="shared" si="63"/>
        <v>0.06</v>
      </c>
      <c r="O601" s="17">
        <f t="shared" si="68"/>
        <v>0</v>
      </c>
      <c r="P601" s="17">
        <f t="shared" si="69"/>
        <v>0</v>
      </c>
    </row>
    <row r="602" spans="1:16" x14ac:dyDescent="0.35">
      <c r="A602" t="str">
        <f>VLOOKUP(C602,Countries!$H$1:$J$43,3)</f>
        <v>3-Central Europe</v>
      </c>
      <c r="B602" t="s">
        <v>12</v>
      </c>
      <c r="C602" t="s">
        <v>36</v>
      </c>
      <c r="D602" s="3">
        <v>-10</v>
      </c>
      <c r="E602" s="3">
        <v>0.5</v>
      </c>
      <c r="F602" s="3">
        <v>11</v>
      </c>
      <c r="G602">
        <v>2050</v>
      </c>
      <c r="H602" s="3">
        <f t="shared" si="64"/>
        <v>10.5</v>
      </c>
      <c r="I602" s="3">
        <f t="shared" si="65"/>
        <v>10.5</v>
      </c>
      <c r="J602" s="8">
        <f t="shared" si="66"/>
        <v>250</v>
      </c>
      <c r="K602">
        <f>VLOOKUP(B602,Countries!$AB$1:$AC$6,2)*15</f>
        <v>90</v>
      </c>
      <c r="L602" s="16">
        <f>VLOOKUP(C602,Countries!$H$1:$K$43,4)*80</f>
        <v>1360</v>
      </c>
      <c r="M602" s="16">
        <f t="shared" si="67"/>
        <v>1700</v>
      </c>
      <c r="N602" s="17">
        <f t="shared" si="63"/>
        <v>5.0000000000000001E-3</v>
      </c>
      <c r="O602" s="17">
        <f t="shared" si="68"/>
        <v>0.105</v>
      </c>
      <c r="P602" s="17">
        <f t="shared" si="69"/>
        <v>0.105</v>
      </c>
    </row>
    <row r="603" spans="1:16" x14ac:dyDescent="0.35">
      <c r="A603" t="str">
        <f>VLOOKUP(C603,Countries!$H$1:$J$43,3)</f>
        <v>3-Central Europe</v>
      </c>
      <c r="B603" t="s">
        <v>12</v>
      </c>
      <c r="C603" t="s">
        <v>36</v>
      </c>
      <c r="D603" s="3">
        <v>-26</v>
      </c>
      <c r="E603" s="3">
        <v>-6</v>
      </c>
      <c r="F603" s="3">
        <v>14</v>
      </c>
      <c r="G603">
        <v>2100</v>
      </c>
      <c r="H603" s="3">
        <f t="shared" si="64"/>
        <v>20</v>
      </c>
      <c r="I603" s="3">
        <f t="shared" si="65"/>
        <v>20</v>
      </c>
      <c r="J603" s="8">
        <f t="shared" si="66"/>
        <v>250</v>
      </c>
      <c r="K603">
        <f>VLOOKUP(B603,Countries!$AB$1:$AC$6,2)*15</f>
        <v>90</v>
      </c>
      <c r="L603" s="16">
        <f>VLOOKUP(C603,Countries!$H$1:$K$43,4)*80</f>
        <v>1360</v>
      </c>
      <c r="M603" s="16">
        <f t="shared" si="67"/>
        <v>1700</v>
      </c>
      <c r="N603" s="17">
        <f t="shared" si="63"/>
        <v>-0.06</v>
      </c>
      <c r="O603" s="17">
        <f t="shared" si="68"/>
        <v>0.2</v>
      </c>
      <c r="P603" s="17">
        <f t="shared" si="69"/>
        <v>0.2</v>
      </c>
    </row>
    <row r="604" spans="1:16" x14ac:dyDescent="0.35">
      <c r="A604" t="str">
        <f>VLOOKUP(C604,Countries!$H$1:$J$43,3)</f>
        <v>3-Central Europe</v>
      </c>
      <c r="B604" t="s">
        <v>12</v>
      </c>
      <c r="C604" t="s">
        <v>36</v>
      </c>
      <c r="D604" s="3">
        <v>8</v>
      </c>
      <c r="E604" s="3">
        <v>8</v>
      </c>
      <c r="F604" s="3">
        <v>8</v>
      </c>
      <c r="G604">
        <v>2020</v>
      </c>
      <c r="H604" s="3">
        <f t="shared" si="64"/>
        <v>0</v>
      </c>
      <c r="I604" s="3">
        <f t="shared" si="65"/>
        <v>0</v>
      </c>
      <c r="J604" s="8">
        <f t="shared" si="66"/>
        <v>250</v>
      </c>
      <c r="K604">
        <f>VLOOKUP(B604,Countries!$AB$1:$AC$6,2)*15</f>
        <v>90</v>
      </c>
      <c r="L604" s="16">
        <f>VLOOKUP(C604,Countries!$H$1:$K$43,4)*80</f>
        <v>1360</v>
      </c>
      <c r="M604" s="16">
        <f t="shared" si="67"/>
        <v>1700</v>
      </c>
      <c r="N604" s="17">
        <f t="shared" si="63"/>
        <v>0.08</v>
      </c>
      <c r="O604" s="17">
        <f t="shared" si="68"/>
        <v>0</v>
      </c>
      <c r="P604" s="17">
        <f t="shared" si="69"/>
        <v>0</v>
      </c>
    </row>
    <row r="605" spans="1:16" x14ac:dyDescent="0.35">
      <c r="A605" t="str">
        <f>VLOOKUP(C605,Countries!$H$1:$J$43,3)</f>
        <v>3-Central Europe</v>
      </c>
      <c r="B605" t="s">
        <v>12</v>
      </c>
      <c r="C605" t="s">
        <v>36</v>
      </c>
      <c r="D605" s="3">
        <v>12</v>
      </c>
      <c r="E605" s="3">
        <v>13</v>
      </c>
      <c r="F605" s="3">
        <v>14</v>
      </c>
      <c r="G605">
        <v>2050</v>
      </c>
      <c r="H605" s="3">
        <f t="shared" si="64"/>
        <v>1</v>
      </c>
      <c r="I605" s="3">
        <f t="shared" si="65"/>
        <v>1</v>
      </c>
      <c r="J605" s="8">
        <f t="shared" si="66"/>
        <v>250</v>
      </c>
      <c r="K605">
        <f>VLOOKUP(B605,Countries!$AB$1:$AC$6,2)*15</f>
        <v>90</v>
      </c>
      <c r="L605" s="16">
        <f>VLOOKUP(C605,Countries!$H$1:$K$43,4)*80</f>
        <v>1360</v>
      </c>
      <c r="M605" s="16">
        <f t="shared" si="67"/>
        <v>1700</v>
      </c>
      <c r="N605" s="17">
        <f t="shared" si="63"/>
        <v>0.13</v>
      </c>
      <c r="O605" s="17">
        <f t="shared" si="68"/>
        <v>0</v>
      </c>
      <c r="P605" s="17">
        <f t="shared" si="69"/>
        <v>0</v>
      </c>
    </row>
    <row r="606" spans="1:16" x14ac:dyDescent="0.35">
      <c r="A606" t="str">
        <f>VLOOKUP(C606,Countries!$H$1:$J$43,3)</f>
        <v>3-Central Europe</v>
      </c>
      <c r="B606" t="s">
        <v>12</v>
      </c>
      <c r="C606" t="s">
        <v>36</v>
      </c>
      <c r="D606" s="3">
        <v>17</v>
      </c>
      <c r="E606" s="3">
        <v>21</v>
      </c>
      <c r="F606" s="3">
        <v>25</v>
      </c>
      <c r="G606">
        <v>2100</v>
      </c>
      <c r="H606" s="3">
        <f t="shared" si="64"/>
        <v>4</v>
      </c>
      <c r="I606" s="3">
        <f t="shared" si="65"/>
        <v>4</v>
      </c>
      <c r="J606" s="8">
        <f t="shared" si="66"/>
        <v>250</v>
      </c>
      <c r="K606">
        <f>VLOOKUP(B606,Countries!$AB$1:$AC$6,2)*15</f>
        <v>90</v>
      </c>
      <c r="L606" s="16">
        <f>VLOOKUP(C606,Countries!$H$1:$K$43,4)*80</f>
        <v>1360</v>
      </c>
      <c r="M606" s="16">
        <f t="shared" si="67"/>
        <v>1700</v>
      </c>
      <c r="N606" s="17">
        <f t="shared" si="63"/>
        <v>0.21</v>
      </c>
      <c r="O606" s="17">
        <f t="shared" si="68"/>
        <v>0</v>
      </c>
      <c r="P606" s="17">
        <f t="shared" si="69"/>
        <v>0</v>
      </c>
    </row>
    <row r="607" spans="1:16" x14ac:dyDescent="0.35">
      <c r="A607" t="str">
        <f>VLOOKUP(C607,Countries!$H$1:$J$43,3)</f>
        <v>3-Central Europe</v>
      </c>
      <c r="B607" t="s">
        <v>12</v>
      </c>
      <c r="C607" t="s">
        <v>36</v>
      </c>
      <c r="D607" s="3">
        <v>9</v>
      </c>
      <c r="E607" s="3">
        <v>9</v>
      </c>
      <c r="F607" s="3">
        <v>9</v>
      </c>
      <c r="G607">
        <v>2020</v>
      </c>
      <c r="H607" s="3">
        <f t="shared" si="64"/>
        <v>0</v>
      </c>
      <c r="I607" s="3">
        <f t="shared" si="65"/>
        <v>0</v>
      </c>
      <c r="J607" s="8">
        <f t="shared" si="66"/>
        <v>250</v>
      </c>
      <c r="K607">
        <f>VLOOKUP(B607,Countries!$AB$1:$AC$6,2)*15</f>
        <v>90</v>
      </c>
      <c r="L607" s="16">
        <f>VLOOKUP(C607,Countries!$H$1:$K$43,4)*80</f>
        <v>1360</v>
      </c>
      <c r="M607" s="16">
        <f t="shared" si="67"/>
        <v>1700</v>
      </c>
      <c r="N607" s="17">
        <f t="shared" si="63"/>
        <v>0.09</v>
      </c>
      <c r="O607" s="17">
        <f t="shared" si="68"/>
        <v>0</v>
      </c>
      <c r="P607" s="17">
        <f t="shared" si="69"/>
        <v>0</v>
      </c>
    </row>
    <row r="608" spans="1:16" x14ac:dyDescent="0.35">
      <c r="A608" t="str">
        <f>VLOOKUP(C608,Countries!$H$1:$J$43,3)</f>
        <v>3-Central Europe</v>
      </c>
      <c r="B608" t="s">
        <v>12</v>
      </c>
      <c r="C608" t="s">
        <v>36</v>
      </c>
      <c r="D608" s="3">
        <v>12</v>
      </c>
      <c r="E608" s="3">
        <v>13</v>
      </c>
      <c r="F608" s="3">
        <v>14</v>
      </c>
      <c r="G608">
        <v>2050</v>
      </c>
      <c r="H608" s="3">
        <f t="shared" si="64"/>
        <v>1</v>
      </c>
      <c r="I608" s="3">
        <f t="shared" si="65"/>
        <v>1</v>
      </c>
      <c r="J608" s="8">
        <f t="shared" si="66"/>
        <v>250</v>
      </c>
      <c r="K608">
        <f>VLOOKUP(B608,Countries!$AB$1:$AC$6,2)*15</f>
        <v>90</v>
      </c>
      <c r="L608" s="16">
        <f>VLOOKUP(C608,Countries!$H$1:$K$43,4)*80</f>
        <v>1360</v>
      </c>
      <c r="M608" s="16">
        <f t="shared" si="67"/>
        <v>1700</v>
      </c>
      <c r="N608" s="17">
        <f t="shared" si="63"/>
        <v>0.13</v>
      </c>
      <c r="O608" s="17">
        <f t="shared" si="68"/>
        <v>0</v>
      </c>
      <c r="P608" s="17">
        <f t="shared" si="69"/>
        <v>0</v>
      </c>
    </row>
    <row r="609" spans="1:16" x14ac:dyDescent="0.35">
      <c r="A609" t="str">
        <f>VLOOKUP(C609,Countries!$H$1:$J$43,3)</f>
        <v>3-Central Europe</v>
      </c>
      <c r="B609" t="s">
        <v>12</v>
      </c>
      <c r="C609" t="s">
        <v>36</v>
      </c>
      <c r="D609" s="3">
        <v>15</v>
      </c>
      <c r="E609" s="3">
        <v>16.5</v>
      </c>
      <c r="F609" s="3">
        <v>18</v>
      </c>
      <c r="G609">
        <v>2100</v>
      </c>
      <c r="H609" s="3">
        <f t="shared" si="64"/>
        <v>1.5</v>
      </c>
      <c r="I609" s="3">
        <f t="shared" si="65"/>
        <v>1.5</v>
      </c>
      <c r="J609" s="8">
        <f t="shared" si="66"/>
        <v>250</v>
      </c>
      <c r="K609">
        <f>VLOOKUP(B609,Countries!$AB$1:$AC$6,2)*15</f>
        <v>90</v>
      </c>
      <c r="L609" s="16">
        <f>VLOOKUP(C609,Countries!$H$1:$K$43,4)*80</f>
        <v>1360</v>
      </c>
      <c r="M609" s="16">
        <f t="shared" si="67"/>
        <v>1700</v>
      </c>
      <c r="N609" s="17">
        <f t="shared" si="63"/>
        <v>0.16500000000000001</v>
      </c>
      <c r="O609" s="17">
        <f t="shared" si="68"/>
        <v>0</v>
      </c>
      <c r="P609" s="17">
        <f t="shared" si="69"/>
        <v>0</v>
      </c>
    </row>
    <row r="610" spans="1:16" x14ac:dyDescent="0.35">
      <c r="A610" t="str">
        <f>VLOOKUP(C610,Countries!$H$1:$J$43,3)</f>
        <v>3-Central Europe</v>
      </c>
      <c r="B610" t="s">
        <v>12</v>
      </c>
      <c r="C610" t="s">
        <v>36</v>
      </c>
      <c r="D610" s="3">
        <v>5</v>
      </c>
      <c r="E610" s="3">
        <v>6</v>
      </c>
      <c r="F610" s="3">
        <v>7</v>
      </c>
      <c r="G610">
        <v>2020</v>
      </c>
      <c r="H610" s="3">
        <f t="shared" si="64"/>
        <v>1</v>
      </c>
      <c r="I610" s="3">
        <f t="shared" si="65"/>
        <v>1</v>
      </c>
      <c r="J610" s="8">
        <f t="shared" si="66"/>
        <v>250</v>
      </c>
      <c r="K610">
        <f>VLOOKUP(B610,Countries!$AB$1:$AC$6,2)*15</f>
        <v>90</v>
      </c>
      <c r="L610" s="16">
        <f>VLOOKUP(C610,Countries!$H$1:$K$43,4)*80</f>
        <v>1360</v>
      </c>
      <c r="M610" s="16">
        <f t="shared" si="67"/>
        <v>1700</v>
      </c>
      <c r="N610" s="17">
        <f t="shared" si="63"/>
        <v>0.06</v>
      </c>
      <c r="O610" s="17">
        <f t="shared" si="68"/>
        <v>0</v>
      </c>
      <c r="P610" s="17">
        <f t="shared" si="69"/>
        <v>0</v>
      </c>
    </row>
    <row r="611" spans="1:16" x14ac:dyDescent="0.35">
      <c r="A611" t="str">
        <f>VLOOKUP(C611,Countries!$H$1:$J$43,3)</f>
        <v>3-Central Europe</v>
      </c>
      <c r="B611" t="s">
        <v>12</v>
      </c>
      <c r="C611" t="s">
        <v>36</v>
      </c>
      <c r="D611" s="3">
        <v>6</v>
      </c>
      <c r="E611" s="3">
        <v>8</v>
      </c>
      <c r="F611" s="3">
        <v>10</v>
      </c>
      <c r="G611">
        <v>2050</v>
      </c>
      <c r="H611" s="3">
        <f t="shared" si="64"/>
        <v>2</v>
      </c>
      <c r="I611" s="3">
        <f t="shared" si="65"/>
        <v>2</v>
      </c>
      <c r="J611" s="8">
        <f t="shared" si="66"/>
        <v>250</v>
      </c>
      <c r="K611">
        <f>VLOOKUP(B611,Countries!$AB$1:$AC$6,2)*15</f>
        <v>90</v>
      </c>
      <c r="L611" s="16">
        <f>VLOOKUP(C611,Countries!$H$1:$K$43,4)*80</f>
        <v>1360</v>
      </c>
      <c r="M611" s="16">
        <f t="shared" si="67"/>
        <v>1700</v>
      </c>
      <c r="N611" s="17">
        <f t="shared" si="63"/>
        <v>0.08</v>
      </c>
      <c r="O611" s="17">
        <f t="shared" si="68"/>
        <v>0</v>
      </c>
      <c r="P611" s="17">
        <f t="shared" si="69"/>
        <v>0</v>
      </c>
    </row>
    <row r="612" spans="1:16" x14ac:dyDescent="0.35">
      <c r="A612" t="str">
        <f>VLOOKUP(C612,Countries!$H$1:$J$43,3)</f>
        <v>3-Central Europe</v>
      </c>
      <c r="B612" t="s">
        <v>12</v>
      </c>
      <c r="C612" t="s">
        <v>36</v>
      </c>
      <c r="D612" s="3">
        <v>4</v>
      </c>
      <c r="E612" s="3">
        <v>9.5</v>
      </c>
      <c r="F612" s="3">
        <v>15</v>
      </c>
      <c r="G612">
        <v>2100</v>
      </c>
      <c r="H612" s="3">
        <f t="shared" si="64"/>
        <v>5.5</v>
      </c>
      <c r="I612" s="3">
        <f t="shared" si="65"/>
        <v>5.5</v>
      </c>
      <c r="J612" s="8">
        <f t="shared" si="66"/>
        <v>250</v>
      </c>
      <c r="K612">
        <f>VLOOKUP(B612,Countries!$AB$1:$AC$6,2)*15</f>
        <v>90</v>
      </c>
      <c r="L612" s="16">
        <f>VLOOKUP(C612,Countries!$H$1:$K$43,4)*80</f>
        <v>1360</v>
      </c>
      <c r="M612" s="16">
        <f t="shared" si="67"/>
        <v>1700</v>
      </c>
      <c r="N612" s="17">
        <f t="shared" si="63"/>
        <v>9.5000000000000001E-2</v>
      </c>
      <c r="O612" s="17">
        <f t="shared" si="68"/>
        <v>0</v>
      </c>
      <c r="P612" s="17">
        <f t="shared" si="69"/>
        <v>0</v>
      </c>
    </row>
    <row r="613" spans="1:16" x14ac:dyDescent="0.35">
      <c r="A613" t="str">
        <f>VLOOKUP(C613,Countries!$H$1:$J$43,3)</f>
        <v>3-Central Europe</v>
      </c>
      <c r="B613" t="s">
        <v>12</v>
      </c>
      <c r="C613" t="s">
        <v>36</v>
      </c>
      <c r="D613" s="3">
        <v>7</v>
      </c>
      <c r="E613" s="3">
        <v>7.5</v>
      </c>
      <c r="F613" s="3">
        <v>8</v>
      </c>
      <c r="G613">
        <v>2020</v>
      </c>
      <c r="H613" s="3">
        <f t="shared" si="64"/>
        <v>0.5</v>
      </c>
      <c r="I613" s="3">
        <f t="shared" si="65"/>
        <v>0.5</v>
      </c>
      <c r="J613" s="8">
        <f t="shared" si="66"/>
        <v>250</v>
      </c>
      <c r="K613">
        <f>VLOOKUP(B613,Countries!$AB$1:$AC$6,2)*15</f>
        <v>90</v>
      </c>
      <c r="L613" s="16">
        <f>VLOOKUP(C613,Countries!$H$1:$K$43,4)*80</f>
        <v>1360</v>
      </c>
      <c r="M613" s="16">
        <f t="shared" si="67"/>
        <v>1700</v>
      </c>
      <c r="N613" s="17">
        <f t="shared" si="63"/>
        <v>7.4999999999999997E-2</v>
      </c>
      <c r="O613" s="17">
        <f t="shared" si="68"/>
        <v>0</v>
      </c>
      <c r="P613" s="17">
        <f t="shared" si="69"/>
        <v>0</v>
      </c>
    </row>
    <row r="614" spans="1:16" x14ac:dyDescent="0.35">
      <c r="A614" t="str">
        <f>VLOOKUP(C614,Countries!$H$1:$J$43,3)</f>
        <v>3-Central Europe</v>
      </c>
      <c r="B614" t="s">
        <v>12</v>
      </c>
      <c r="C614" t="s">
        <v>36</v>
      </c>
      <c r="D614" s="3">
        <v>11</v>
      </c>
      <c r="E614" s="3">
        <v>11</v>
      </c>
      <c r="F614" s="3">
        <v>11</v>
      </c>
      <c r="G614">
        <v>2050</v>
      </c>
      <c r="H614" s="3">
        <f t="shared" si="64"/>
        <v>0</v>
      </c>
      <c r="I614" s="3">
        <f t="shared" si="65"/>
        <v>0</v>
      </c>
      <c r="J614" s="8">
        <f t="shared" si="66"/>
        <v>250</v>
      </c>
      <c r="K614">
        <f>VLOOKUP(B614,Countries!$AB$1:$AC$6,2)*15</f>
        <v>90</v>
      </c>
      <c r="L614" s="16">
        <f>VLOOKUP(C614,Countries!$H$1:$K$43,4)*80</f>
        <v>1360</v>
      </c>
      <c r="M614" s="16">
        <f t="shared" si="67"/>
        <v>1700</v>
      </c>
      <c r="N614" s="17">
        <f t="shared" si="63"/>
        <v>0.11</v>
      </c>
      <c r="O614" s="17">
        <f t="shared" si="68"/>
        <v>0</v>
      </c>
      <c r="P614" s="17">
        <f t="shared" si="69"/>
        <v>0</v>
      </c>
    </row>
    <row r="615" spans="1:16" x14ac:dyDescent="0.35">
      <c r="A615" t="str">
        <f>VLOOKUP(C615,Countries!$H$1:$J$43,3)</f>
        <v>3-Central Europe</v>
      </c>
      <c r="B615" t="s">
        <v>12</v>
      </c>
      <c r="C615" t="s">
        <v>36</v>
      </c>
      <c r="D615" s="3">
        <v>10</v>
      </c>
      <c r="E615" s="3">
        <v>13.5</v>
      </c>
      <c r="F615" s="3">
        <v>17</v>
      </c>
      <c r="G615">
        <v>2100</v>
      </c>
      <c r="H615" s="3">
        <f t="shared" si="64"/>
        <v>3.5</v>
      </c>
      <c r="I615" s="3">
        <f t="shared" si="65"/>
        <v>3.5</v>
      </c>
      <c r="J615" s="8">
        <f t="shared" si="66"/>
        <v>250</v>
      </c>
      <c r="K615">
        <f>VLOOKUP(B615,Countries!$AB$1:$AC$6,2)*15</f>
        <v>90</v>
      </c>
      <c r="L615" s="16">
        <f>VLOOKUP(C615,Countries!$H$1:$K$43,4)*80</f>
        <v>1360</v>
      </c>
      <c r="M615" s="16">
        <f t="shared" si="67"/>
        <v>1700</v>
      </c>
      <c r="N615" s="17">
        <f t="shared" si="63"/>
        <v>0.13500000000000001</v>
      </c>
      <c r="O615" s="17">
        <f t="shared" si="68"/>
        <v>0</v>
      </c>
      <c r="P615" s="17">
        <f t="shared" si="69"/>
        <v>0</v>
      </c>
    </row>
    <row r="616" spans="1:16" x14ac:dyDescent="0.35">
      <c r="A616" t="str">
        <f>VLOOKUP(C616,Countries!$H$1:$J$43,3)</f>
        <v>3-Central Europe</v>
      </c>
      <c r="B616" t="s">
        <v>12</v>
      </c>
      <c r="C616" t="s">
        <v>36</v>
      </c>
      <c r="D616" s="3">
        <v>9</v>
      </c>
      <c r="E616" s="3">
        <v>9</v>
      </c>
      <c r="F616" s="3">
        <v>9</v>
      </c>
      <c r="G616">
        <v>2020</v>
      </c>
      <c r="H616" s="3">
        <f t="shared" si="64"/>
        <v>0</v>
      </c>
      <c r="I616" s="3">
        <f t="shared" si="65"/>
        <v>0</v>
      </c>
      <c r="J616" s="8">
        <f t="shared" si="66"/>
        <v>250</v>
      </c>
      <c r="K616">
        <f>VLOOKUP(B616,Countries!$AB$1:$AC$6,2)*15</f>
        <v>90</v>
      </c>
      <c r="L616" s="16">
        <f>VLOOKUP(C616,Countries!$H$1:$K$43,4)*80</f>
        <v>1360</v>
      </c>
      <c r="M616" s="16">
        <f t="shared" si="67"/>
        <v>1700</v>
      </c>
      <c r="N616" s="17">
        <f t="shared" si="63"/>
        <v>0.09</v>
      </c>
      <c r="O616" s="17">
        <f t="shared" si="68"/>
        <v>0</v>
      </c>
      <c r="P616" s="17">
        <f t="shared" si="69"/>
        <v>0</v>
      </c>
    </row>
    <row r="617" spans="1:16" x14ac:dyDescent="0.35">
      <c r="A617" t="str">
        <f>VLOOKUP(C617,Countries!$H$1:$J$43,3)</f>
        <v>3-Central Europe</v>
      </c>
      <c r="B617" t="s">
        <v>12</v>
      </c>
      <c r="C617" t="s">
        <v>36</v>
      </c>
      <c r="D617" s="3">
        <v>13</v>
      </c>
      <c r="E617" s="3">
        <v>13.5</v>
      </c>
      <c r="F617" s="3">
        <v>14</v>
      </c>
      <c r="G617">
        <v>2050</v>
      </c>
      <c r="H617" s="3">
        <f t="shared" si="64"/>
        <v>0.5</v>
      </c>
      <c r="I617" s="3">
        <f t="shared" si="65"/>
        <v>0.5</v>
      </c>
      <c r="J617" s="8">
        <f t="shared" si="66"/>
        <v>250</v>
      </c>
      <c r="K617">
        <f>VLOOKUP(B617,Countries!$AB$1:$AC$6,2)*15</f>
        <v>90</v>
      </c>
      <c r="L617" s="16">
        <f>VLOOKUP(C617,Countries!$H$1:$K$43,4)*80</f>
        <v>1360</v>
      </c>
      <c r="M617" s="16">
        <f t="shared" si="67"/>
        <v>1700</v>
      </c>
      <c r="N617" s="17">
        <f t="shared" si="63"/>
        <v>0.13500000000000001</v>
      </c>
      <c r="O617" s="17">
        <f t="shared" si="68"/>
        <v>0</v>
      </c>
      <c r="P617" s="17">
        <f t="shared" si="69"/>
        <v>0</v>
      </c>
    </row>
    <row r="618" spans="1:16" x14ac:dyDescent="0.35">
      <c r="A618" t="str">
        <f>VLOOKUP(C618,Countries!$H$1:$J$43,3)</f>
        <v>3-Central Europe</v>
      </c>
      <c r="B618" t="s">
        <v>12</v>
      </c>
      <c r="C618" t="s">
        <v>36</v>
      </c>
      <c r="D618" s="3">
        <v>15</v>
      </c>
      <c r="E618" s="3">
        <v>17</v>
      </c>
      <c r="F618" s="3">
        <v>19</v>
      </c>
      <c r="G618">
        <v>2100</v>
      </c>
      <c r="H618" s="3">
        <f t="shared" si="64"/>
        <v>2</v>
      </c>
      <c r="I618" s="3">
        <f t="shared" si="65"/>
        <v>2</v>
      </c>
      <c r="J618" s="8">
        <f t="shared" si="66"/>
        <v>250</v>
      </c>
      <c r="K618">
        <f>VLOOKUP(B618,Countries!$AB$1:$AC$6,2)*15</f>
        <v>90</v>
      </c>
      <c r="L618" s="16">
        <f>VLOOKUP(C618,Countries!$H$1:$K$43,4)*80</f>
        <v>1360</v>
      </c>
      <c r="M618" s="16">
        <f t="shared" si="67"/>
        <v>1700</v>
      </c>
      <c r="N618" s="17">
        <f t="shared" si="63"/>
        <v>0.17</v>
      </c>
      <c r="O618" s="17">
        <f t="shared" si="68"/>
        <v>0</v>
      </c>
      <c r="P618" s="17">
        <f t="shared" si="69"/>
        <v>0</v>
      </c>
    </row>
    <row r="619" spans="1:16" x14ac:dyDescent="0.35">
      <c r="A619" t="str">
        <f>VLOOKUP(C619,Countries!$H$1:$J$43,3)</f>
        <v>3-Central Europe</v>
      </c>
      <c r="B619" t="s">
        <v>12</v>
      </c>
      <c r="C619" t="s">
        <v>36</v>
      </c>
      <c r="D619" s="3">
        <v>9</v>
      </c>
      <c r="E619" s="3">
        <v>9.5</v>
      </c>
      <c r="F619" s="3">
        <v>10</v>
      </c>
      <c r="G619">
        <v>2020</v>
      </c>
      <c r="H619" s="3">
        <f t="shared" si="64"/>
        <v>0.5</v>
      </c>
      <c r="I619" s="3">
        <f t="shared" si="65"/>
        <v>0.5</v>
      </c>
      <c r="J619" s="8">
        <f t="shared" si="66"/>
        <v>250</v>
      </c>
      <c r="K619">
        <f>VLOOKUP(B619,Countries!$AB$1:$AC$6,2)*15</f>
        <v>90</v>
      </c>
      <c r="L619" s="16">
        <f>VLOOKUP(C619,Countries!$H$1:$K$43,4)*80</f>
        <v>1360</v>
      </c>
      <c r="M619" s="16">
        <f t="shared" si="67"/>
        <v>1700</v>
      </c>
      <c r="N619" s="17">
        <f t="shared" si="63"/>
        <v>9.5000000000000001E-2</v>
      </c>
      <c r="O619" s="17">
        <f t="shared" si="68"/>
        <v>0</v>
      </c>
      <c r="P619" s="17">
        <f t="shared" si="69"/>
        <v>0</v>
      </c>
    </row>
    <row r="620" spans="1:16" x14ac:dyDescent="0.35">
      <c r="A620" t="str">
        <f>VLOOKUP(C620,Countries!$H$1:$J$43,3)</f>
        <v>3-Central Europe</v>
      </c>
      <c r="B620" t="s">
        <v>12</v>
      </c>
      <c r="C620" t="s">
        <v>36</v>
      </c>
      <c r="D620" s="3">
        <v>13</v>
      </c>
      <c r="E620" s="3">
        <v>13.5</v>
      </c>
      <c r="F620" s="3">
        <v>14</v>
      </c>
      <c r="G620">
        <v>2050</v>
      </c>
      <c r="H620" s="3">
        <f t="shared" si="64"/>
        <v>0.5</v>
      </c>
      <c r="I620" s="3">
        <f t="shared" si="65"/>
        <v>0.5</v>
      </c>
      <c r="J620" s="8">
        <f t="shared" si="66"/>
        <v>250</v>
      </c>
      <c r="K620">
        <f>VLOOKUP(B620,Countries!$AB$1:$AC$6,2)*15</f>
        <v>90</v>
      </c>
      <c r="L620" s="16">
        <f>VLOOKUP(C620,Countries!$H$1:$K$43,4)*80</f>
        <v>1360</v>
      </c>
      <c r="M620" s="16">
        <f t="shared" si="67"/>
        <v>1700</v>
      </c>
      <c r="N620" s="17">
        <f t="shared" si="63"/>
        <v>0.13500000000000001</v>
      </c>
      <c r="O620" s="17">
        <f t="shared" si="68"/>
        <v>0</v>
      </c>
      <c r="P620" s="17">
        <f t="shared" si="69"/>
        <v>0</v>
      </c>
    </row>
    <row r="621" spans="1:16" x14ac:dyDescent="0.35">
      <c r="A621" t="str">
        <f>VLOOKUP(C621,Countries!$H$1:$J$43,3)</f>
        <v>3-Central Europe</v>
      </c>
      <c r="B621" t="s">
        <v>12</v>
      </c>
      <c r="C621" t="s">
        <v>36</v>
      </c>
      <c r="D621" s="3">
        <v>7</v>
      </c>
      <c r="E621" s="3">
        <v>13.5</v>
      </c>
      <c r="F621" s="3">
        <v>20</v>
      </c>
      <c r="G621">
        <v>2100</v>
      </c>
      <c r="H621" s="3">
        <f t="shared" si="64"/>
        <v>6.5</v>
      </c>
      <c r="I621" s="3">
        <f t="shared" si="65"/>
        <v>6.5</v>
      </c>
      <c r="J621" s="8">
        <f t="shared" si="66"/>
        <v>250</v>
      </c>
      <c r="K621">
        <f>VLOOKUP(B621,Countries!$AB$1:$AC$6,2)*15</f>
        <v>90</v>
      </c>
      <c r="L621" s="16">
        <f>VLOOKUP(C621,Countries!$H$1:$K$43,4)*80</f>
        <v>1360</v>
      </c>
      <c r="M621" s="16">
        <f t="shared" si="67"/>
        <v>1700</v>
      </c>
      <c r="N621" s="17">
        <f t="shared" si="63"/>
        <v>0.13500000000000001</v>
      </c>
      <c r="O621" s="17">
        <f t="shared" si="68"/>
        <v>0</v>
      </c>
      <c r="P621" s="17">
        <f t="shared" si="69"/>
        <v>0</v>
      </c>
    </row>
    <row r="622" spans="1:16" x14ac:dyDescent="0.35">
      <c r="A622" t="str">
        <f>VLOOKUP(C622,Countries!$H$1:$J$43,3)</f>
        <v>3-Central Europe</v>
      </c>
      <c r="B622" t="s">
        <v>12</v>
      </c>
      <c r="C622" t="s">
        <v>42</v>
      </c>
      <c r="D622" s="3">
        <v>-13.711252006492892</v>
      </c>
      <c r="E622" s="3">
        <v>11.226734292972679</v>
      </c>
      <c r="F622" s="3">
        <v>75.81065282208975</v>
      </c>
      <c r="G622">
        <v>2050</v>
      </c>
      <c r="H622" s="3">
        <f t="shared" si="64"/>
        <v>24.937986299465571</v>
      </c>
      <c r="I622" s="3">
        <f t="shared" si="65"/>
        <v>64.583918529117071</v>
      </c>
      <c r="J622" s="8">
        <f t="shared" si="66"/>
        <v>250</v>
      </c>
      <c r="K622">
        <f>VLOOKUP(B622,Countries!$AB$1:$AC$6,2)*15</f>
        <v>90</v>
      </c>
      <c r="L622" s="16">
        <f>VLOOKUP(C622,Countries!$H$1:$K$43,4)*80</f>
        <v>1440</v>
      </c>
      <c r="M622" s="16">
        <f t="shared" si="67"/>
        <v>1780</v>
      </c>
      <c r="N622" s="17">
        <f t="shared" si="63"/>
        <v>0.11226734292972679</v>
      </c>
      <c r="O622" s="17">
        <f t="shared" si="68"/>
        <v>0.2493798629946557</v>
      </c>
      <c r="P622" s="17">
        <f t="shared" si="69"/>
        <v>0.64583918529117068</v>
      </c>
    </row>
    <row r="623" spans="1:16" x14ac:dyDescent="0.35">
      <c r="A623" t="str">
        <f>VLOOKUP(C623,Countries!$H$1:$J$43,3)</f>
        <v>3-Central Europe</v>
      </c>
      <c r="B623" t="s">
        <v>12</v>
      </c>
      <c r="C623" t="s">
        <v>42</v>
      </c>
      <c r="D623" s="3">
        <v>6</v>
      </c>
      <c r="E623" s="3">
        <v>7</v>
      </c>
      <c r="F623" s="3">
        <v>8</v>
      </c>
      <c r="G623">
        <v>2030</v>
      </c>
      <c r="H623" s="3">
        <f t="shared" si="64"/>
        <v>1</v>
      </c>
      <c r="I623" s="3">
        <f t="shared" si="65"/>
        <v>1</v>
      </c>
      <c r="J623" s="8">
        <f t="shared" si="66"/>
        <v>250</v>
      </c>
      <c r="K623">
        <f>VLOOKUP(B623,Countries!$AB$1:$AC$6,2)*15</f>
        <v>90</v>
      </c>
      <c r="L623" s="16">
        <f>VLOOKUP(C623,Countries!$H$1:$K$43,4)*80</f>
        <v>1440</v>
      </c>
      <c r="M623" s="16">
        <f t="shared" si="67"/>
        <v>1780</v>
      </c>
      <c r="N623" s="17">
        <f t="shared" si="63"/>
        <v>7.0000000000000007E-2</v>
      </c>
      <c r="O623" s="17">
        <f t="shared" si="68"/>
        <v>0</v>
      </c>
      <c r="P623" s="17">
        <f t="shared" si="69"/>
        <v>0</v>
      </c>
    </row>
    <row r="624" spans="1:16" x14ac:dyDescent="0.35">
      <c r="A624" t="str">
        <f>VLOOKUP(C624,Countries!$H$1:$J$43,3)</f>
        <v>3-Central Europe</v>
      </c>
      <c r="B624" t="s">
        <v>12</v>
      </c>
      <c r="C624" t="s">
        <v>42</v>
      </c>
      <c r="D624" s="3">
        <v>10</v>
      </c>
      <c r="E624" s="3">
        <v>10.5</v>
      </c>
      <c r="F624" s="3">
        <v>11</v>
      </c>
      <c r="G624">
        <v>2050</v>
      </c>
      <c r="H624" s="3">
        <f t="shared" si="64"/>
        <v>0.5</v>
      </c>
      <c r="I624" s="3">
        <f t="shared" si="65"/>
        <v>0.5</v>
      </c>
      <c r="J624" s="8">
        <f t="shared" si="66"/>
        <v>250</v>
      </c>
      <c r="K624">
        <f>VLOOKUP(B624,Countries!$AB$1:$AC$6,2)*15</f>
        <v>90</v>
      </c>
      <c r="L624" s="16">
        <f>VLOOKUP(C624,Countries!$H$1:$K$43,4)*80</f>
        <v>1440</v>
      </c>
      <c r="M624" s="16">
        <f t="shared" si="67"/>
        <v>1780</v>
      </c>
      <c r="N624" s="17">
        <f t="shared" si="63"/>
        <v>0.105</v>
      </c>
      <c r="O624" s="17">
        <f t="shared" si="68"/>
        <v>0</v>
      </c>
      <c r="P624" s="17">
        <f t="shared" si="69"/>
        <v>0</v>
      </c>
    </row>
    <row r="625" spans="1:16" x14ac:dyDescent="0.35">
      <c r="A625" t="str">
        <f>VLOOKUP(C625,Countries!$H$1:$J$43,3)</f>
        <v>3-Central Europe</v>
      </c>
      <c r="B625" t="s">
        <v>12</v>
      </c>
      <c r="C625" t="s">
        <v>42</v>
      </c>
      <c r="D625" s="3">
        <v>9</v>
      </c>
      <c r="E625" s="3">
        <v>16</v>
      </c>
      <c r="F625" s="3">
        <v>23</v>
      </c>
      <c r="G625">
        <v>2080</v>
      </c>
      <c r="H625" s="3">
        <f t="shared" si="64"/>
        <v>7</v>
      </c>
      <c r="I625" s="3">
        <f t="shared" si="65"/>
        <v>7</v>
      </c>
      <c r="J625" s="8">
        <f t="shared" si="66"/>
        <v>250</v>
      </c>
      <c r="K625">
        <f>VLOOKUP(B625,Countries!$AB$1:$AC$6,2)*15</f>
        <v>90</v>
      </c>
      <c r="L625" s="16">
        <f>VLOOKUP(C625,Countries!$H$1:$K$43,4)*80</f>
        <v>1440</v>
      </c>
      <c r="M625" s="16">
        <f t="shared" si="67"/>
        <v>1780</v>
      </c>
      <c r="N625" s="17">
        <f t="shared" si="63"/>
        <v>0.16</v>
      </c>
      <c r="O625" s="17">
        <f t="shared" si="68"/>
        <v>0</v>
      </c>
      <c r="P625" s="17">
        <f t="shared" si="69"/>
        <v>0</v>
      </c>
    </row>
    <row r="626" spans="1:16" x14ac:dyDescent="0.35">
      <c r="A626" t="str">
        <f>VLOOKUP(C626,Countries!$H$1:$J$43,3)</f>
        <v>3-Central Europe</v>
      </c>
      <c r="B626" t="s">
        <v>12</v>
      </c>
      <c r="C626" t="s">
        <v>37</v>
      </c>
      <c r="D626" s="3">
        <v>-3.3597862954979041</v>
      </c>
      <c r="E626" s="3">
        <v>23.663171293874736</v>
      </c>
      <c r="F626" s="3">
        <v>94.29713353107276</v>
      </c>
      <c r="G626">
        <v>2050</v>
      </c>
      <c r="H626" s="3">
        <f t="shared" si="64"/>
        <v>27.022957589372641</v>
      </c>
      <c r="I626" s="3">
        <f t="shared" si="65"/>
        <v>70.63396223719802</v>
      </c>
      <c r="J626" s="8">
        <f t="shared" si="66"/>
        <v>250</v>
      </c>
      <c r="K626">
        <f>VLOOKUP(B626,Countries!$AB$1:$AC$6,2)*15</f>
        <v>90</v>
      </c>
      <c r="L626" s="16">
        <f>VLOOKUP(C626,Countries!$H$1:$K$43,4)*80</f>
        <v>1520</v>
      </c>
      <c r="M626" s="16">
        <f t="shared" si="67"/>
        <v>1860</v>
      </c>
      <c r="N626" s="17">
        <f t="shared" si="63"/>
        <v>0.23663171293874735</v>
      </c>
      <c r="O626" s="17">
        <f t="shared" si="68"/>
        <v>0.27022957589372643</v>
      </c>
      <c r="P626" s="17">
        <f t="shared" si="69"/>
        <v>0.70633962237198022</v>
      </c>
    </row>
    <row r="627" spans="1:16" x14ac:dyDescent="0.35">
      <c r="A627" t="str">
        <f>VLOOKUP(C627,Countries!$H$1:$J$43,3)</f>
        <v>3-Central Europe</v>
      </c>
      <c r="B627" t="s">
        <v>12</v>
      </c>
      <c r="C627" t="s">
        <v>37</v>
      </c>
      <c r="D627" s="3">
        <v>11</v>
      </c>
      <c r="E627" s="3">
        <v>11.5</v>
      </c>
      <c r="F627" s="3">
        <v>12</v>
      </c>
      <c r="G627">
        <v>2030</v>
      </c>
      <c r="H627" s="3">
        <f t="shared" si="64"/>
        <v>0.5</v>
      </c>
      <c r="I627" s="3">
        <f t="shared" si="65"/>
        <v>0.5</v>
      </c>
      <c r="J627" s="8">
        <f t="shared" si="66"/>
        <v>250</v>
      </c>
      <c r="K627">
        <f>VLOOKUP(B627,Countries!$AB$1:$AC$6,2)*15</f>
        <v>90</v>
      </c>
      <c r="L627" s="16">
        <f>VLOOKUP(C627,Countries!$H$1:$K$43,4)*80</f>
        <v>1520</v>
      </c>
      <c r="M627" s="16">
        <f t="shared" si="67"/>
        <v>1860</v>
      </c>
      <c r="N627" s="17">
        <f t="shared" si="63"/>
        <v>0.115</v>
      </c>
      <c r="O627" s="17">
        <f t="shared" si="68"/>
        <v>0</v>
      </c>
      <c r="P627" s="17">
        <f t="shared" si="69"/>
        <v>0</v>
      </c>
    </row>
    <row r="628" spans="1:16" x14ac:dyDescent="0.35">
      <c r="A628" t="str">
        <f>VLOOKUP(C628,Countries!$H$1:$J$43,3)</f>
        <v>3-Central Europe</v>
      </c>
      <c r="B628" t="s">
        <v>12</v>
      </c>
      <c r="C628" t="s">
        <v>37</v>
      </c>
      <c r="D628" s="3">
        <v>16</v>
      </c>
      <c r="E628" s="3">
        <v>16.5</v>
      </c>
      <c r="F628" s="3">
        <v>17</v>
      </c>
      <c r="G628">
        <v>2050</v>
      </c>
      <c r="H628" s="3">
        <f t="shared" si="64"/>
        <v>0.5</v>
      </c>
      <c r="I628" s="3">
        <f t="shared" si="65"/>
        <v>0.5</v>
      </c>
      <c r="J628" s="8">
        <f t="shared" si="66"/>
        <v>250</v>
      </c>
      <c r="K628">
        <f>VLOOKUP(B628,Countries!$AB$1:$AC$6,2)*15</f>
        <v>90</v>
      </c>
      <c r="L628" s="16">
        <f>VLOOKUP(C628,Countries!$H$1:$K$43,4)*80</f>
        <v>1520</v>
      </c>
      <c r="M628" s="16">
        <f t="shared" si="67"/>
        <v>1860</v>
      </c>
      <c r="N628" s="17">
        <f t="shared" si="63"/>
        <v>0.16500000000000001</v>
      </c>
      <c r="O628" s="17">
        <f t="shared" si="68"/>
        <v>0</v>
      </c>
      <c r="P628" s="17">
        <f t="shared" si="69"/>
        <v>0</v>
      </c>
    </row>
    <row r="629" spans="1:16" x14ac:dyDescent="0.35">
      <c r="A629" t="str">
        <f>VLOOKUP(C629,Countries!$H$1:$J$43,3)</f>
        <v>3-Central Europe</v>
      </c>
      <c r="B629" t="s">
        <v>12</v>
      </c>
      <c r="C629" t="s">
        <v>37</v>
      </c>
      <c r="D629" s="3">
        <v>17</v>
      </c>
      <c r="E629" s="3">
        <v>23</v>
      </c>
      <c r="F629" s="3">
        <v>29</v>
      </c>
      <c r="G629">
        <v>2080</v>
      </c>
      <c r="H629" s="3">
        <f t="shared" si="64"/>
        <v>6</v>
      </c>
      <c r="I629" s="3">
        <f t="shared" si="65"/>
        <v>6</v>
      </c>
      <c r="J629" s="8">
        <f t="shared" si="66"/>
        <v>250</v>
      </c>
      <c r="K629">
        <f>VLOOKUP(B629,Countries!$AB$1:$AC$6,2)*15</f>
        <v>90</v>
      </c>
      <c r="L629" s="16">
        <f>VLOOKUP(C629,Countries!$H$1:$K$43,4)*80</f>
        <v>1520</v>
      </c>
      <c r="M629" s="16">
        <f t="shared" si="67"/>
        <v>1860</v>
      </c>
      <c r="N629" s="17">
        <f t="shared" si="63"/>
        <v>0.23</v>
      </c>
      <c r="O629" s="17">
        <f t="shared" si="68"/>
        <v>0</v>
      </c>
      <c r="P629" s="17">
        <f t="shared" si="69"/>
        <v>0</v>
      </c>
    </row>
    <row r="630" spans="1:16" x14ac:dyDescent="0.35">
      <c r="A630" t="str">
        <f>VLOOKUP(C630,Countries!$H$1:$J$43,3)</f>
        <v>3-Central Europe</v>
      </c>
      <c r="B630" t="s">
        <v>12</v>
      </c>
      <c r="C630" t="s">
        <v>37</v>
      </c>
      <c r="D630" s="3">
        <v>-60</v>
      </c>
      <c r="E630" s="3">
        <v>-22.7</v>
      </c>
      <c r="F630" s="3">
        <v>14</v>
      </c>
      <c r="G630">
        <v>2050</v>
      </c>
      <c r="H630" s="3">
        <f t="shared" si="64"/>
        <v>37.299999999999997</v>
      </c>
      <c r="I630" s="3">
        <f t="shared" si="65"/>
        <v>36.700000000000003</v>
      </c>
      <c r="J630" s="8">
        <f t="shared" si="66"/>
        <v>250</v>
      </c>
      <c r="K630">
        <f>VLOOKUP(B630,Countries!$AB$1:$AC$6,2)*15</f>
        <v>90</v>
      </c>
      <c r="L630" s="16">
        <f>VLOOKUP(C630,Countries!$H$1:$K$43,4)*80</f>
        <v>1520</v>
      </c>
      <c r="M630" s="16">
        <f t="shared" si="67"/>
        <v>1860</v>
      </c>
      <c r="N630" s="17">
        <f t="shared" si="63"/>
        <v>-0.22699999999999998</v>
      </c>
      <c r="O630" s="17">
        <f t="shared" si="68"/>
        <v>0.373</v>
      </c>
      <c r="P630" s="17">
        <f t="shared" si="69"/>
        <v>0.36700000000000005</v>
      </c>
    </row>
    <row r="631" spans="1:16" x14ac:dyDescent="0.35">
      <c r="A631" t="str">
        <f>VLOOKUP(C631,Countries!$H$1:$J$43,3)</f>
        <v>3-Central Europe</v>
      </c>
      <c r="B631" t="s">
        <v>12</v>
      </c>
      <c r="C631" t="s">
        <v>37</v>
      </c>
      <c r="D631" s="3">
        <v>-69</v>
      </c>
      <c r="E631" s="3">
        <v>-30.1</v>
      </c>
      <c r="F631" s="3">
        <v>9.1</v>
      </c>
      <c r="G631">
        <v>2050</v>
      </c>
      <c r="H631" s="3">
        <f t="shared" si="64"/>
        <v>38.9</v>
      </c>
      <c r="I631" s="3">
        <f t="shared" si="65"/>
        <v>39.200000000000003</v>
      </c>
      <c r="J631" s="8">
        <f t="shared" si="66"/>
        <v>250</v>
      </c>
      <c r="K631">
        <f>VLOOKUP(B631,Countries!$AB$1:$AC$6,2)*15</f>
        <v>90</v>
      </c>
      <c r="L631" s="16">
        <f>VLOOKUP(C631,Countries!$H$1:$K$43,4)*80</f>
        <v>1520</v>
      </c>
      <c r="M631" s="16">
        <f t="shared" si="67"/>
        <v>1860</v>
      </c>
      <c r="N631" s="17">
        <f t="shared" si="63"/>
        <v>-0.30099999999999999</v>
      </c>
      <c r="O631" s="17">
        <f t="shared" si="68"/>
        <v>0.38900000000000001</v>
      </c>
      <c r="P631" s="17">
        <f t="shared" si="69"/>
        <v>0.39200000000000002</v>
      </c>
    </row>
    <row r="632" spans="1:16" x14ac:dyDescent="0.35">
      <c r="A632" t="str">
        <f>VLOOKUP(C632,Countries!$H$1:$J$43,3)</f>
        <v>3-Central Europe</v>
      </c>
      <c r="B632" t="s">
        <v>12</v>
      </c>
      <c r="C632" t="s">
        <v>37</v>
      </c>
      <c r="D632" s="3">
        <v>-9</v>
      </c>
      <c r="E632" s="3">
        <v>5.5</v>
      </c>
      <c r="F632" s="3">
        <v>20</v>
      </c>
      <c r="G632">
        <v>2060</v>
      </c>
      <c r="H632" s="3">
        <f t="shared" si="64"/>
        <v>14.5</v>
      </c>
      <c r="I632" s="3">
        <f t="shared" si="65"/>
        <v>14.5</v>
      </c>
      <c r="J632" s="8">
        <f t="shared" si="66"/>
        <v>250</v>
      </c>
      <c r="K632">
        <f>VLOOKUP(B632,Countries!$AB$1:$AC$6,2)*15</f>
        <v>90</v>
      </c>
      <c r="L632" s="16">
        <f>VLOOKUP(C632,Countries!$H$1:$K$43,4)*80</f>
        <v>1520</v>
      </c>
      <c r="M632" s="16">
        <f t="shared" si="67"/>
        <v>1860</v>
      </c>
      <c r="N632" s="17">
        <f t="shared" si="63"/>
        <v>5.5E-2</v>
      </c>
      <c r="O632" s="17">
        <f t="shared" si="68"/>
        <v>0.14499999999999999</v>
      </c>
      <c r="P632" s="17">
        <f t="shared" si="69"/>
        <v>0.14499999999999999</v>
      </c>
    </row>
    <row r="633" spans="1:16" x14ac:dyDescent="0.35">
      <c r="A633" t="str">
        <f>VLOOKUP(C633,Countries!$H$1:$J$43,3)</f>
        <v>3-Central Europe</v>
      </c>
      <c r="B633" t="s">
        <v>12</v>
      </c>
      <c r="C633" t="s">
        <v>37</v>
      </c>
      <c r="D633" s="3">
        <v>-22.786725909469599</v>
      </c>
      <c r="E633" s="3">
        <v>-1.7516353886560212</v>
      </c>
      <c r="F633" s="3">
        <v>13.962264150943399</v>
      </c>
      <c r="G633">
        <v>2050</v>
      </c>
      <c r="H633" s="3">
        <f t="shared" si="64"/>
        <v>21.035090520813579</v>
      </c>
      <c r="I633" s="3">
        <f t="shared" si="65"/>
        <v>15.713899539599421</v>
      </c>
      <c r="J633" s="8">
        <f t="shared" si="66"/>
        <v>250</v>
      </c>
      <c r="K633">
        <f>VLOOKUP(B633,Countries!$AB$1:$AC$6,2)*15</f>
        <v>90</v>
      </c>
      <c r="L633" s="16">
        <f>VLOOKUP(C633,Countries!$H$1:$K$43,4)*80</f>
        <v>1520</v>
      </c>
      <c r="M633" s="16">
        <f t="shared" si="67"/>
        <v>1860</v>
      </c>
      <c r="N633" s="17">
        <f t="shared" si="63"/>
        <v>-1.7516353886560213E-2</v>
      </c>
      <c r="O633" s="17">
        <f t="shared" si="68"/>
        <v>0.21035090520813579</v>
      </c>
      <c r="P633" s="17">
        <f t="shared" si="69"/>
        <v>0.15713899539599421</v>
      </c>
    </row>
    <row r="634" spans="1:16" x14ac:dyDescent="0.35">
      <c r="A634" t="str">
        <f>VLOOKUP(C634,Countries!$H$1:$J$43,3)</f>
        <v>3-Central Europe</v>
      </c>
      <c r="B634" t="s">
        <v>12</v>
      </c>
      <c r="C634" t="s">
        <v>37</v>
      </c>
      <c r="D634" s="3">
        <v>-8.64</v>
      </c>
      <c r="E634" s="3">
        <v>-2.11</v>
      </c>
      <c r="F634" s="3">
        <v>5.05</v>
      </c>
      <c r="G634">
        <v>2040</v>
      </c>
      <c r="H634" s="3">
        <f t="shared" si="64"/>
        <v>6.5300000000000011</v>
      </c>
      <c r="I634" s="3">
        <f t="shared" si="65"/>
        <v>7.16</v>
      </c>
      <c r="J634" s="8">
        <f t="shared" si="66"/>
        <v>250</v>
      </c>
      <c r="K634">
        <f>VLOOKUP(B634,Countries!$AB$1:$AC$6,2)*15</f>
        <v>90</v>
      </c>
      <c r="L634" s="16">
        <f>VLOOKUP(C634,Countries!$H$1:$K$43,4)*80</f>
        <v>1520</v>
      </c>
      <c r="M634" s="16">
        <f t="shared" si="67"/>
        <v>1860</v>
      </c>
      <c r="N634" s="17">
        <f t="shared" si="63"/>
        <v>-2.1099999999999997E-2</v>
      </c>
      <c r="O634" s="17">
        <f t="shared" si="68"/>
        <v>0</v>
      </c>
      <c r="P634" s="17">
        <f t="shared" si="69"/>
        <v>0</v>
      </c>
    </row>
    <row r="635" spans="1:16" x14ac:dyDescent="0.35">
      <c r="A635" t="str">
        <f>VLOOKUP(C635,Countries!$H$1:$J$43,3)</f>
        <v>3-Central Europe</v>
      </c>
      <c r="B635" t="s">
        <v>12</v>
      </c>
      <c r="C635" t="s">
        <v>37</v>
      </c>
      <c r="D635" s="3">
        <v>-24.7</v>
      </c>
      <c r="E635" s="3">
        <v>-8.6999999999999993</v>
      </c>
      <c r="F635" s="3">
        <v>9.1</v>
      </c>
      <c r="G635">
        <v>2070</v>
      </c>
      <c r="H635" s="3">
        <f t="shared" si="64"/>
        <v>16</v>
      </c>
      <c r="I635" s="3">
        <f t="shared" si="65"/>
        <v>17.799999999999997</v>
      </c>
      <c r="J635" s="8">
        <f t="shared" si="66"/>
        <v>250</v>
      </c>
      <c r="K635">
        <f>VLOOKUP(B635,Countries!$AB$1:$AC$6,2)*15</f>
        <v>90</v>
      </c>
      <c r="L635" s="16">
        <f>VLOOKUP(C635,Countries!$H$1:$K$43,4)*80</f>
        <v>1520</v>
      </c>
      <c r="M635" s="16">
        <f t="shared" si="67"/>
        <v>1860</v>
      </c>
      <c r="N635" s="17">
        <f t="shared" si="63"/>
        <v>-8.6999999999999994E-2</v>
      </c>
      <c r="O635" s="17">
        <f t="shared" si="68"/>
        <v>0.16</v>
      </c>
      <c r="P635" s="17">
        <f t="shared" si="69"/>
        <v>0.17799999999999996</v>
      </c>
    </row>
    <row r="636" spans="1:16" x14ac:dyDescent="0.35">
      <c r="A636" t="str">
        <f>VLOOKUP(C636,Countries!$H$1:$J$43,3)</f>
        <v>3-Central Europe</v>
      </c>
      <c r="B636" t="s">
        <v>12</v>
      </c>
      <c r="C636" t="s">
        <v>44</v>
      </c>
      <c r="D636" s="3">
        <v>-1.7552195788147973</v>
      </c>
      <c r="E636" s="3">
        <v>25.664973741407039</v>
      </c>
      <c r="F636" s="3">
        <v>97.375390989195637</v>
      </c>
      <c r="G636">
        <v>2050</v>
      </c>
      <c r="H636" s="3">
        <f t="shared" si="64"/>
        <v>27.420193320221834</v>
      </c>
      <c r="I636" s="3">
        <f t="shared" si="65"/>
        <v>71.710417247788598</v>
      </c>
      <c r="J636" s="8">
        <f t="shared" si="66"/>
        <v>250</v>
      </c>
      <c r="K636">
        <f>VLOOKUP(B636,Countries!$AB$1:$AC$6,2)*15</f>
        <v>90</v>
      </c>
      <c r="L636" s="16">
        <f>VLOOKUP(C636,Countries!$H$1:$K$43,4)*80</f>
        <v>1600</v>
      </c>
      <c r="M636" s="16">
        <f t="shared" si="67"/>
        <v>1940</v>
      </c>
      <c r="N636" s="17">
        <f t="shared" si="63"/>
        <v>0.25664973741407038</v>
      </c>
      <c r="O636" s="17">
        <f t="shared" si="68"/>
        <v>0.27420193320221836</v>
      </c>
      <c r="P636" s="17">
        <f t="shared" si="69"/>
        <v>0.71710417247788594</v>
      </c>
    </row>
    <row r="637" spans="1:16" x14ac:dyDescent="0.35">
      <c r="A637" t="str">
        <f>VLOOKUP(C637,Countries!$H$1:$J$43,3)</f>
        <v>3-Central Europe</v>
      </c>
      <c r="B637" t="s">
        <v>12</v>
      </c>
      <c r="C637" t="s">
        <v>44</v>
      </c>
      <c r="D637" s="3">
        <v>0</v>
      </c>
      <c r="E637" s="3">
        <v>2</v>
      </c>
      <c r="F637" s="3">
        <v>4</v>
      </c>
      <c r="G637">
        <v>2030</v>
      </c>
      <c r="H637" s="3">
        <f t="shared" si="64"/>
        <v>2</v>
      </c>
      <c r="I637" s="3">
        <f t="shared" si="65"/>
        <v>2</v>
      </c>
      <c r="J637" s="8">
        <f t="shared" si="66"/>
        <v>250</v>
      </c>
      <c r="K637">
        <f>VLOOKUP(B637,Countries!$AB$1:$AC$6,2)*15</f>
        <v>90</v>
      </c>
      <c r="L637" s="16">
        <f>VLOOKUP(C637,Countries!$H$1:$K$43,4)*80</f>
        <v>1600</v>
      </c>
      <c r="M637" s="16">
        <f t="shared" si="67"/>
        <v>1940</v>
      </c>
      <c r="N637" s="17">
        <f t="shared" si="63"/>
        <v>0.02</v>
      </c>
      <c r="O637" s="17">
        <f t="shared" si="68"/>
        <v>0</v>
      </c>
      <c r="P637" s="17">
        <f t="shared" si="69"/>
        <v>0</v>
      </c>
    </row>
    <row r="638" spans="1:16" x14ac:dyDescent="0.35">
      <c r="A638" t="str">
        <f>VLOOKUP(C638,Countries!$H$1:$J$43,3)</f>
        <v>3-Central Europe</v>
      </c>
      <c r="B638" t="s">
        <v>12</v>
      </c>
      <c r="C638" t="s">
        <v>44</v>
      </c>
      <c r="D638" s="3">
        <v>4</v>
      </c>
      <c r="E638" s="3">
        <v>7</v>
      </c>
      <c r="F638" s="3">
        <v>10</v>
      </c>
      <c r="G638">
        <v>2050</v>
      </c>
      <c r="H638" s="3">
        <f t="shared" si="64"/>
        <v>3</v>
      </c>
      <c r="I638" s="3">
        <f t="shared" si="65"/>
        <v>3</v>
      </c>
      <c r="J638" s="8">
        <f t="shared" si="66"/>
        <v>250</v>
      </c>
      <c r="K638">
        <f>VLOOKUP(B638,Countries!$AB$1:$AC$6,2)*15</f>
        <v>90</v>
      </c>
      <c r="L638" s="16">
        <f>VLOOKUP(C638,Countries!$H$1:$K$43,4)*80</f>
        <v>1600</v>
      </c>
      <c r="M638" s="16">
        <f t="shared" si="67"/>
        <v>1940</v>
      </c>
      <c r="N638" s="17">
        <f t="shared" si="63"/>
        <v>7.0000000000000007E-2</v>
      </c>
      <c r="O638" s="17">
        <f t="shared" si="68"/>
        <v>0</v>
      </c>
      <c r="P638" s="17">
        <f t="shared" si="69"/>
        <v>0</v>
      </c>
    </row>
    <row r="639" spans="1:16" x14ac:dyDescent="0.35">
      <c r="A639" t="str">
        <f>VLOOKUP(C639,Countries!$H$1:$J$43,3)</f>
        <v>3-Central Europe</v>
      </c>
      <c r="B639" t="s">
        <v>12</v>
      </c>
      <c r="C639" t="s">
        <v>44</v>
      </c>
      <c r="D639" s="3">
        <v>0</v>
      </c>
      <c r="E639" s="3">
        <v>10</v>
      </c>
      <c r="F639" s="3">
        <v>20</v>
      </c>
      <c r="G639">
        <v>2080</v>
      </c>
      <c r="H639" s="3">
        <f t="shared" si="64"/>
        <v>10</v>
      </c>
      <c r="I639" s="3">
        <f t="shared" si="65"/>
        <v>10</v>
      </c>
      <c r="J639" s="8">
        <f t="shared" si="66"/>
        <v>250</v>
      </c>
      <c r="K639">
        <f>VLOOKUP(B639,Countries!$AB$1:$AC$6,2)*15</f>
        <v>90</v>
      </c>
      <c r="L639" s="16">
        <f>VLOOKUP(C639,Countries!$H$1:$K$43,4)*80</f>
        <v>1600</v>
      </c>
      <c r="M639" s="16">
        <f t="shared" si="67"/>
        <v>1940</v>
      </c>
      <c r="N639" s="17">
        <f t="shared" si="63"/>
        <v>0.1</v>
      </c>
      <c r="O639" s="17">
        <f t="shared" si="68"/>
        <v>0.1</v>
      </c>
      <c r="P639" s="17">
        <f t="shared" si="69"/>
        <v>0.1</v>
      </c>
    </row>
    <row r="640" spans="1:16" x14ac:dyDescent="0.35">
      <c r="A640" t="str">
        <f>VLOOKUP(C640,Countries!$H$1:$J$43,3)</f>
        <v>3-Central Europe</v>
      </c>
      <c r="B640" t="s">
        <v>12</v>
      </c>
      <c r="C640" t="s">
        <v>47</v>
      </c>
      <c r="D640" s="3">
        <v>-1.1165819258700243</v>
      </c>
      <c r="E640" s="3">
        <v>25.605182840098525</v>
      </c>
      <c r="F640" s="3">
        <v>96.087616657368102</v>
      </c>
      <c r="G640">
        <v>2050</v>
      </c>
      <c r="H640" s="3">
        <f t="shared" si="64"/>
        <v>26.721764765968551</v>
      </c>
      <c r="I640" s="3">
        <f t="shared" si="65"/>
        <v>70.48243381726958</v>
      </c>
      <c r="J640" s="8">
        <f t="shared" si="66"/>
        <v>250</v>
      </c>
      <c r="K640">
        <f>VLOOKUP(B640,Countries!$AB$1:$AC$6,2)*15</f>
        <v>90</v>
      </c>
      <c r="L640" s="16">
        <f>VLOOKUP(C640,Countries!$H$1:$K$43,4)*80</f>
        <v>1680</v>
      </c>
      <c r="M640" s="16">
        <f t="shared" si="67"/>
        <v>2020</v>
      </c>
      <c r="N640" s="17">
        <f t="shared" si="63"/>
        <v>0.25605182840098523</v>
      </c>
      <c r="O640" s="17">
        <f t="shared" si="68"/>
        <v>0.26721764765968553</v>
      </c>
      <c r="P640" s="17">
        <f t="shared" si="69"/>
        <v>0.70482433817269585</v>
      </c>
    </row>
    <row r="641" spans="1:16" x14ac:dyDescent="0.35">
      <c r="A641" t="str">
        <f>VLOOKUP(C641,Countries!$H$1:$J$43,3)</f>
        <v>3-Central Europe</v>
      </c>
      <c r="B641" t="s">
        <v>12</v>
      </c>
      <c r="C641" t="s">
        <v>72</v>
      </c>
      <c r="D641" s="3">
        <v>0</v>
      </c>
      <c r="E641" s="3">
        <v>4</v>
      </c>
      <c r="F641" s="3">
        <v>8</v>
      </c>
      <c r="G641">
        <v>2050</v>
      </c>
      <c r="H641" s="3">
        <f t="shared" si="64"/>
        <v>4</v>
      </c>
      <c r="I641" s="3">
        <f t="shared" si="65"/>
        <v>4</v>
      </c>
      <c r="J641" s="8">
        <f t="shared" si="66"/>
        <v>250</v>
      </c>
      <c r="K641">
        <f>VLOOKUP(B641,Countries!$AB$1:$AC$6,2)*15</f>
        <v>90</v>
      </c>
      <c r="L641" s="16">
        <f>VLOOKUP(C641,Countries!$H$1:$K$43,4)*80</f>
        <v>1760</v>
      </c>
      <c r="M641" s="16">
        <f t="shared" si="67"/>
        <v>2100</v>
      </c>
      <c r="N641" s="17">
        <f t="shared" ref="N641:N704" si="70">E641/100</f>
        <v>0.04</v>
      </c>
      <c r="O641" s="17">
        <f t="shared" si="68"/>
        <v>0</v>
      </c>
      <c r="P641" s="17">
        <f t="shared" si="69"/>
        <v>0</v>
      </c>
    </row>
    <row r="642" spans="1:16" x14ac:dyDescent="0.35">
      <c r="A642" t="str">
        <f>VLOOKUP(C642,Countries!$H$1:$J$43,3)</f>
        <v>3-Central Europe</v>
      </c>
      <c r="B642" t="s">
        <v>12</v>
      </c>
      <c r="C642" t="s">
        <v>72</v>
      </c>
      <c r="D642" s="3">
        <v>0</v>
      </c>
      <c r="E642" s="3">
        <v>6</v>
      </c>
      <c r="F642" s="3">
        <v>12</v>
      </c>
      <c r="G642">
        <v>2080</v>
      </c>
      <c r="H642" s="3">
        <f t="shared" si="64"/>
        <v>6</v>
      </c>
      <c r="I642" s="3">
        <f t="shared" si="65"/>
        <v>6</v>
      </c>
      <c r="J642" s="8">
        <f t="shared" si="66"/>
        <v>250</v>
      </c>
      <c r="K642">
        <f>VLOOKUP(B642,Countries!$AB$1:$AC$6,2)*15</f>
        <v>90</v>
      </c>
      <c r="L642" s="16">
        <f>VLOOKUP(C642,Countries!$H$1:$K$43,4)*80</f>
        <v>1760</v>
      </c>
      <c r="M642" s="16">
        <f t="shared" si="67"/>
        <v>2100</v>
      </c>
      <c r="N642" s="17">
        <f t="shared" si="70"/>
        <v>0.06</v>
      </c>
      <c r="O642" s="17">
        <f t="shared" si="68"/>
        <v>0</v>
      </c>
      <c r="P642" s="17">
        <f t="shared" si="69"/>
        <v>0</v>
      </c>
    </row>
    <row r="643" spans="1:16" x14ac:dyDescent="0.35">
      <c r="A643" t="str">
        <f>VLOOKUP(C643,Countries!$H$1:$J$43,3)</f>
        <v>3-Central Europe</v>
      </c>
      <c r="B643" t="s">
        <v>12</v>
      </c>
      <c r="C643" t="s">
        <v>50</v>
      </c>
      <c r="D643" s="3">
        <v>-2.2833341550106261</v>
      </c>
      <c r="E643" s="3">
        <v>25.709028799848607</v>
      </c>
      <c r="F643" s="3">
        <v>98.381284062424655</v>
      </c>
      <c r="G643">
        <v>2050</v>
      </c>
      <c r="H643" s="3">
        <f t="shared" ref="H643:H706" si="71">E643-D643</f>
        <v>27.992362954859232</v>
      </c>
      <c r="I643" s="3">
        <f t="shared" ref="I643:I706" si="72">F643-E643</f>
        <v>72.672255262576044</v>
      </c>
      <c r="J643" s="8">
        <f t="shared" ref="J643:J706" si="73">VALUE(CONCATENATE(MID(A643,1,1),"00"))-50</f>
        <v>250</v>
      </c>
      <c r="K643">
        <f>VLOOKUP(B643,Countries!$AB$1:$AC$6,2)*15</f>
        <v>90</v>
      </c>
      <c r="L643" s="16">
        <f>VLOOKUP(C643,Countries!$H$1:$K$43,4)*80</f>
        <v>1840</v>
      </c>
      <c r="M643" s="16">
        <f t="shared" si="67"/>
        <v>2180</v>
      </c>
      <c r="N643" s="17">
        <f t="shared" si="70"/>
        <v>0.25709028799848604</v>
      </c>
      <c r="O643" s="17">
        <f t="shared" si="68"/>
        <v>0.27992362954859229</v>
      </c>
      <c r="P643" s="17">
        <f t="shared" si="69"/>
        <v>0.72672255262576047</v>
      </c>
    </row>
    <row r="644" spans="1:16" x14ac:dyDescent="0.35">
      <c r="A644" t="str">
        <f>VLOOKUP(C644,Countries!$H$1:$J$43,3)</f>
        <v>3-Central Europe</v>
      </c>
      <c r="B644" t="s">
        <v>12</v>
      </c>
      <c r="C644" t="s">
        <v>50</v>
      </c>
      <c r="D644" s="3">
        <v>5</v>
      </c>
      <c r="E644" s="3">
        <v>5.5</v>
      </c>
      <c r="F644" s="3">
        <v>6</v>
      </c>
      <c r="G644">
        <v>2030</v>
      </c>
      <c r="H644" s="3">
        <f t="shared" si="71"/>
        <v>0.5</v>
      </c>
      <c r="I644" s="3">
        <f t="shared" si="72"/>
        <v>0.5</v>
      </c>
      <c r="J644" s="8">
        <f t="shared" si="73"/>
        <v>250</v>
      </c>
      <c r="K644">
        <f>VLOOKUP(B644,Countries!$AB$1:$AC$6,2)*15</f>
        <v>90</v>
      </c>
      <c r="L644" s="16">
        <f>VLOOKUP(C644,Countries!$H$1:$K$43,4)*80</f>
        <v>1840</v>
      </c>
      <c r="M644" s="16">
        <f t="shared" ref="M644:M707" si="74">L644+K644+J644</f>
        <v>2180</v>
      </c>
      <c r="N644" s="17">
        <f t="shared" si="70"/>
        <v>5.5E-2</v>
      </c>
      <c r="O644" s="17">
        <f t="shared" ref="O644:O707" si="75">IF(H644&lt;10,0,H644/100)</f>
        <v>0</v>
      </c>
      <c r="P644" s="17">
        <f t="shared" ref="P644:P707" si="76">IF(I644&lt;10,0,I644/100)</f>
        <v>0</v>
      </c>
    </row>
    <row r="645" spans="1:16" x14ac:dyDescent="0.35">
      <c r="A645" t="str">
        <f>VLOOKUP(C645,Countries!$H$1:$J$43,3)</f>
        <v>3-Central Europe</v>
      </c>
      <c r="B645" t="s">
        <v>12</v>
      </c>
      <c r="C645" t="s">
        <v>50</v>
      </c>
      <c r="D645" s="3">
        <v>11</v>
      </c>
      <c r="E645" s="3">
        <v>11</v>
      </c>
      <c r="F645" s="3">
        <v>11</v>
      </c>
      <c r="G645">
        <v>2050</v>
      </c>
      <c r="H645" s="3">
        <f t="shared" si="71"/>
        <v>0</v>
      </c>
      <c r="I645" s="3">
        <f t="shared" si="72"/>
        <v>0</v>
      </c>
      <c r="J645" s="8">
        <f t="shared" si="73"/>
        <v>250</v>
      </c>
      <c r="K645">
        <f>VLOOKUP(B645,Countries!$AB$1:$AC$6,2)*15</f>
        <v>90</v>
      </c>
      <c r="L645" s="16">
        <f>VLOOKUP(C645,Countries!$H$1:$K$43,4)*80</f>
        <v>1840</v>
      </c>
      <c r="M645" s="16">
        <f t="shared" si="74"/>
        <v>2180</v>
      </c>
      <c r="N645" s="17">
        <f t="shared" si="70"/>
        <v>0.11</v>
      </c>
      <c r="O645" s="17">
        <f t="shared" si="75"/>
        <v>0</v>
      </c>
      <c r="P645" s="17">
        <f t="shared" si="76"/>
        <v>0</v>
      </c>
    </row>
    <row r="646" spans="1:16" x14ac:dyDescent="0.35">
      <c r="A646" t="str">
        <f>VLOOKUP(C646,Countries!$H$1:$J$43,3)</f>
        <v>3-Central Europe</v>
      </c>
      <c r="B646" t="s">
        <v>12</v>
      </c>
      <c r="C646" t="s">
        <v>50</v>
      </c>
      <c r="D646" s="3">
        <v>11</v>
      </c>
      <c r="E646" s="3">
        <v>18</v>
      </c>
      <c r="F646" s="3">
        <v>25</v>
      </c>
      <c r="G646">
        <v>2080</v>
      </c>
      <c r="H646" s="3">
        <f t="shared" si="71"/>
        <v>7</v>
      </c>
      <c r="I646" s="3">
        <f t="shared" si="72"/>
        <v>7</v>
      </c>
      <c r="J646" s="8">
        <f t="shared" si="73"/>
        <v>250</v>
      </c>
      <c r="K646">
        <f>VLOOKUP(B646,Countries!$AB$1:$AC$6,2)*15</f>
        <v>90</v>
      </c>
      <c r="L646" s="16">
        <f>VLOOKUP(C646,Countries!$H$1:$K$43,4)*80</f>
        <v>1840</v>
      </c>
      <c r="M646" s="16">
        <f t="shared" si="74"/>
        <v>2180</v>
      </c>
      <c r="N646" s="17">
        <f t="shared" si="70"/>
        <v>0.18</v>
      </c>
      <c r="O646" s="17">
        <f t="shared" si="75"/>
        <v>0</v>
      </c>
      <c r="P646" s="17">
        <f t="shared" si="76"/>
        <v>0</v>
      </c>
    </row>
    <row r="647" spans="1:16" x14ac:dyDescent="0.35">
      <c r="A647" t="str">
        <f>VLOOKUP(C647,Countries!$H$1:$J$43,3)</f>
        <v>3-Central Europe</v>
      </c>
      <c r="B647" t="s">
        <v>12</v>
      </c>
      <c r="C647" t="s">
        <v>52</v>
      </c>
      <c r="D647" s="3">
        <v>6.9347681146480227</v>
      </c>
      <c r="E647" s="3">
        <v>37.237866672106833</v>
      </c>
      <c r="F647" s="3">
        <v>116.14790951394056</v>
      </c>
      <c r="G647">
        <v>2050</v>
      </c>
      <c r="H647" s="3">
        <f t="shared" si="71"/>
        <v>30.30309855745881</v>
      </c>
      <c r="I647" s="3">
        <f t="shared" si="72"/>
        <v>78.910042841833729</v>
      </c>
      <c r="J647" s="8">
        <f t="shared" si="73"/>
        <v>250</v>
      </c>
      <c r="K647">
        <f>VLOOKUP(B647,Countries!$AB$1:$AC$6,2)*15</f>
        <v>90</v>
      </c>
      <c r="L647" s="16">
        <f>VLOOKUP(C647,Countries!$H$1:$K$43,4)*80</f>
        <v>1920</v>
      </c>
      <c r="M647" s="16">
        <f t="shared" si="74"/>
        <v>2260</v>
      </c>
      <c r="N647" s="17">
        <f t="shared" si="70"/>
        <v>0.37237866672106834</v>
      </c>
      <c r="O647" s="17">
        <f t="shared" si="75"/>
        <v>0.30303098557458807</v>
      </c>
      <c r="P647" s="17">
        <f t="shared" si="76"/>
        <v>0.78910042841833727</v>
      </c>
    </row>
    <row r="648" spans="1:16" x14ac:dyDescent="0.35">
      <c r="A648" t="str">
        <f>VLOOKUP(C648,Countries!$H$1:$J$43,3)</f>
        <v>3-Central Europe</v>
      </c>
      <c r="B648" t="s">
        <v>12</v>
      </c>
      <c r="C648" t="s">
        <v>52</v>
      </c>
      <c r="D648" s="3">
        <v>7</v>
      </c>
      <c r="E648" s="3">
        <v>7.5</v>
      </c>
      <c r="F648" s="3">
        <v>8</v>
      </c>
      <c r="G648">
        <v>2030</v>
      </c>
      <c r="H648" s="3">
        <f t="shared" si="71"/>
        <v>0.5</v>
      </c>
      <c r="I648" s="3">
        <f t="shared" si="72"/>
        <v>0.5</v>
      </c>
      <c r="J648" s="8">
        <f t="shared" si="73"/>
        <v>250</v>
      </c>
      <c r="K648">
        <f>VLOOKUP(B648,Countries!$AB$1:$AC$6,2)*15</f>
        <v>90</v>
      </c>
      <c r="L648" s="16">
        <f>VLOOKUP(C648,Countries!$H$1:$K$43,4)*80</f>
        <v>1920</v>
      </c>
      <c r="M648" s="16">
        <f t="shared" si="74"/>
        <v>2260</v>
      </c>
      <c r="N648" s="17">
        <f t="shared" si="70"/>
        <v>7.4999999999999997E-2</v>
      </c>
      <c r="O648" s="17">
        <f t="shared" si="75"/>
        <v>0</v>
      </c>
      <c r="P648" s="17">
        <f t="shared" si="76"/>
        <v>0</v>
      </c>
    </row>
    <row r="649" spans="1:16" x14ac:dyDescent="0.35">
      <c r="A649" t="str">
        <f>VLOOKUP(C649,Countries!$H$1:$J$43,3)</f>
        <v>3-Central Europe</v>
      </c>
      <c r="B649" t="s">
        <v>12</v>
      </c>
      <c r="C649" t="s">
        <v>52</v>
      </c>
      <c r="D649" s="3">
        <v>11</v>
      </c>
      <c r="E649" s="3">
        <v>12</v>
      </c>
      <c r="F649" s="3">
        <v>13</v>
      </c>
      <c r="G649">
        <v>2050</v>
      </c>
      <c r="H649" s="3">
        <f t="shared" si="71"/>
        <v>1</v>
      </c>
      <c r="I649" s="3">
        <f t="shared" si="72"/>
        <v>1</v>
      </c>
      <c r="J649" s="8">
        <f t="shared" si="73"/>
        <v>250</v>
      </c>
      <c r="K649">
        <f>VLOOKUP(B649,Countries!$AB$1:$AC$6,2)*15</f>
        <v>90</v>
      </c>
      <c r="L649" s="16">
        <f>VLOOKUP(C649,Countries!$H$1:$K$43,4)*80</f>
        <v>1920</v>
      </c>
      <c r="M649" s="16">
        <f t="shared" si="74"/>
        <v>2260</v>
      </c>
      <c r="N649" s="17">
        <f t="shared" si="70"/>
        <v>0.12</v>
      </c>
      <c r="O649" s="17">
        <f t="shared" si="75"/>
        <v>0</v>
      </c>
      <c r="P649" s="17">
        <f t="shared" si="76"/>
        <v>0</v>
      </c>
    </row>
    <row r="650" spans="1:16" x14ac:dyDescent="0.35">
      <c r="A650" t="str">
        <f>VLOOKUP(C650,Countries!$H$1:$J$43,3)</f>
        <v>3-Central Europe</v>
      </c>
      <c r="B650" t="s">
        <v>12</v>
      </c>
      <c r="C650" t="s">
        <v>52</v>
      </c>
      <c r="D650" s="3">
        <v>11</v>
      </c>
      <c r="E650" s="3">
        <v>18</v>
      </c>
      <c r="F650" s="3">
        <v>25</v>
      </c>
      <c r="G650">
        <v>2080</v>
      </c>
      <c r="H650" s="3">
        <f t="shared" si="71"/>
        <v>7</v>
      </c>
      <c r="I650" s="3">
        <f t="shared" si="72"/>
        <v>7</v>
      </c>
      <c r="J650" s="8">
        <f t="shared" si="73"/>
        <v>250</v>
      </c>
      <c r="K650">
        <f>VLOOKUP(B650,Countries!$AB$1:$AC$6,2)*15</f>
        <v>90</v>
      </c>
      <c r="L650" s="16">
        <f>VLOOKUP(C650,Countries!$H$1:$K$43,4)*80</f>
        <v>1920</v>
      </c>
      <c r="M650" s="16">
        <f t="shared" si="74"/>
        <v>2260</v>
      </c>
      <c r="N650" s="17">
        <f t="shared" si="70"/>
        <v>0.18</v>
      </c>
      <c r="O650" s="17">
        <f t="shared" si="75"/>
        <v>0</v>
      </c>
      <c r="P650" s="17">
        <f t="shared" si="76"/>
        <v>0</v>
      </c>
    </row>
    <row r="651" spans="1:16" x14ac:dyDescent="0.35">
      <c r="A651" t="str">
        <f>VLOOKUP(C651,Countries!$H$1:$J$43,3)</f>
        <v>3-Central Europe</v>
      </c>
      <c r="B651" t="s">
        <v>12</v>
      </c>
      <c r="C651" t="s">
        <v>52</v>
      </c>
      <c r="D651" s="3">
        <v>-15</v>
      </c>
      <c r="E651" s="3">
        <v>-15</v>
      </c>
      <c r="F651" s="3">
        <v>-15</v>
      </c>
      <c r="G651">
        <v>2080</v>
      </c>
      <c r="H651" s="3">
        <f t="shared" si="71"/>
        <v>0</v>
      </c>
      <c r="I651" s="3">
        <f t="shared" si="72"/>
        <v>0</v>
      </c>
      <c r="J651" s="8">
        <f t="shared" si="73"/>
        <v>250</v>
      </c>
      <c r="K651">
        <f>VLOOKUP(B651,Countries!$AB$1:$AC$6,2)*15</f>
        <v>90</v>
      </c>
      <c r="L651" s="16">
        <f>VLOOKUP(C651,Countries!$H$1:$K$43,4)*80</f>
        <v>1920</v>
      </c>
      <c r="M651" s="16">
        <f t="shared" si="74"/>
        <v>2260</v>
      </c>
      <c r="N651" s="17">
        <f t="shared" si="70"/>
        <v>-0.15</v>
      </c>
      <c r="O651" s="17">
        <f t="shared" si="75"/>
        <v>0</v>
      </c>
      <c r="P651" s="17">
        <f t="shared" si="76"/>
        <v>0</v>
      </c>
    </row>
    <row r="652" spans="1:16" x14ac:dyDescent="0.35">
      <c r="A652" t="str">
        <f>VLOOKUP(C652,Countries!$H$1:$J$43,3)</f>
        <v>3-Central Europe</v>
      </c>
      <c r="B652" t="s">
        <v>12</v>
      </c>
      <c r="C652" t="s">
        <v>54</v>
      </c>
      <c r="D652" s="3">
        <v>2.4602515426650164</v>
      </c>
      <c r="E652" s="3">
        <v>30.890422636114423</v>
      </c>
      <c r="F652" s="3">
        <v>105.36590540068363</v>
      </c>
      <c r="G652">
        <v>2050</v>
      </c>
      <c r="H652" s="3">
        <f t="shared" si="71"/>
        <v>28.430171093449406</v>
      </c>
      <c r="I652" s="3">
        <f t="shared" si="72"/>
        <v>74.475482764569207</v>
      </c>
      <c r="J652" s="8">
        <f t="shared" si="73"/>
        <v>250</v>
      </c>
      <c r="K652">
        <f>VLOOKUP(B652,Countries!$AB$1:$AC$6,2)*15</f>
        <v>90</v>
      </c>
      <c r="L652" s="16">
        <f>VLOOKUP(C652,Countries!$H$1:$K$43,4)*80</f>
        <v>2000</v>
      </c>
      <c r="M652" s="16">
        <f t="shared" si="74"/>
        <v>2340</v>
      </c>
      <c r="N652" s="17">
        <f t="shared" si="70"/>
        <v>0.30890422636114423</v>
      </c>
      <c r="O652" s="17">
        <f t="shared" si="75"/>
        <v>0.28430171093449408</v>
      </c>
      <c r="P652" s="17">
        <f t="shared" si="76"/>
        <v>0.74475482764569212</v>
      </c>
    </row>
    <row r="653" spans="1:16" x14ac:dyDescent="0.35">
      <c r="A653" t="str">
        <f>VLOOKUP(C653,Countries!$H$1:$J$43,3)</f>
        <v>3-Central Europe</v>
      </c>
      <c r="B653" t="s">
        <v>12</v>
      </c>
      <c r="C653" t="s">
        <v>54</v>
      </c>
      <c r="D653" s="3">
        <v>5</v>
      </c>
      <c r="E653" s="3">
        <v>5.5</v>
      </c>
      <c r="F653" s="3">
        <v>6</v>
      </c>
      <c r="G653">
        <v>2030</v>
      </c>
      <c r="H653" s="3">
        <f t="shared" si="71"/>
        <v>0.5</v>
      </c>
      <c r="I653" s="3">
        <f t="shared" si="72"/>
        <v>0.5</v>
      </c>
      <c r="J653" s="8">
        <f t="shared" si="73"/>
        <v>250</v>
      </c>
      <c r="K653">
        <f>VLOOKUP(B653,Countries!$AB$1:$AC$6,2)*15</f>
        <v>90</v>
      </c>
      <c r="L653" s="16">
        <f>VLOOKUP(C653,Countries!$H$1:$K$43,4)*80</f>
        <v>2000</v>
      </c>
      <c r="M653" s="16">
        <f t="shared" si="74"/>
        <v>2340</v>
      </c>
      <c r="N653" s="17">
        <f t="shared" si="70"/>
        <v>5.5E-2</v>
      </c>
      <c r="O653" s="17">
        <f t="shared" si="75"/>
        <v>0</v>
      </c>
      <c r="P653" s="17">
        <f t="shared" si="76"/>
        <v>0</v>
      </c>
    </row>
    <row r="654" spans="1:16" x14ac:dyDescent="0.35">
      <c r="A654" t="str">
        <f>VLOOKUP(C654,Countries!$H$1:$J$43,3)</f>
        <v>3-Central Europe</v>
      </c>
      <c r="B654" t="s">
        <v>12</v>
      </c>
      <c r="C654" t="s">
        <v>54</v>
      </c>
      <c r="D654" s="3">
        <v>8</v>
      </c>
      <c r="E654" s="3">
        <v>10</v>
      </c>
      <c r="F654" s="3">
        <v>12</v>
      </c>
      <c r="G654">
        <v>2050</v>
      </c>
      <c r="H654" s="3">
        <f t="shared" si="71"/>
        <v>2</v>
      </c>
      <c r="I654" s="3">
        <f t="shared" si="72"/>
        <v>2</v>
      </c>
      <c r="J654" s="8">
        <f t="shared" si="73"/>
        <v>250</v>
      </c>
      <c r="K654">
        <f>VLOOKUP(B654,Countries!$AB$1:$AC$6,2)*15</f>
        <v>90</v>
      </c>
      <c r="L654" s="16">
        <f>VLOOKUP(C654,Countries!$H$1:$K$43,4)*80</f>
        <v>2000</v>
      </c>
      <c r="M654" s="16">
        <f t="shared" si="74"/>
        <v>2340</v>
      </c>
      <c r="N654" s="17">
        <f t="shared" si="70"/>
        <v>0.1</v>
      </c>
      <c r="O654" s="17">
        <f t="shared" si="75"/>
        <v>0</v>
      </c>
      <c r="P654" s="17">
        <f t="shared" si="76"/>
        <v>0</v>
      </c>
    </row>
    <row r="655" spans="1:16" x14ac:dyDescent="0.35">
      <c r="A655" t="str">
        <f>VLOOKUP(C655,Countries!$H$1:$J$43,3)</f>
        <v>3-Central Europe</v>
      </c>
      <c r="B655" t="s">
        <v>12</v>
      </c>
      <c r="C655" t="s">
        <v>54</v>
      </c>
      <c r="D655" s="3">
        <v>5</v>
      </c>
      <c r="E655" s="3">
        <v>13.5</v>
      </c>
      <c r="F655" s="3">
        <v>22</v>
      </c>
      <c r="G655">
        <v>2080</v>
      </c>
      <c r="H655" s="3">
        <f t="shared" si="71"/>
        <v>8.5</v>
      </c>
      <c r="I655" s="3">
        <f t="shared" si="72"/>
        <v>8.5</v>
      </c>
      <c r="J655" s="8">
        <f t="shared" si="73"/>
        <v>250</v>
      </c>
      <c r="K655">
        <f>VLOOKUP(B655,Countries!$AB$1:$AC$6,2)*15</f>
        <v>90</v>
      </c>
      <c r="L655" s="16">
        <f>VLOOKUP(C655,Countries!$H$1:$K$43,4)*80</f>
        <v>2000</v>
      </c>
      <c r="M655" s="16">
        <f t="shared" si="74"/>
        <v>2340</v>
      </c>
      <c r="N655" s="17">
        <f t="shared" si="70"/>
        <v>0.13500000000000001</v>
      </c>
      <c r="O655" s="17">
        <f t="shared" si="75"/>
        <v>0</v>
      </c>
      <c r="P655" s="17">
        <f t="shared" si="76"/>
        <v>0</v>
      </c>
    </row>
    <row r="656" spans="1:16" x14ac:dyDescent="0.35">
      <c r="A656" t="str">
        <f>VLOOKUP(C656,Countries!$H$1:$J$43,3)</f>
        <v>3-Central Europe</v>
      </c>
      <c r="B656" t="s">
        <v>12</v>
      </c>
      <c r="C656" t="s">
        <v>71</v>
      </c>
      <c r="D656" s="3">
        <v>6</v>
      </c>
      <c r="E656" s="3">
        <v>6.5</v>
      </c>
      <c r="F656" s="3">
        <v>7</v>
      </c>
      <c r="G656">
        <v>2050</v>
      </c>
      <c r="H656" s="3">
        <f t="shared" si="71"/>
        <v>0.5</v>
      </c>
      <c r="I656" s="3">
        <f t="shared" si="72"/>
        <v>0.5</v>
      </c>
      <c r="J656" s="8">
        <f t="shared" si="73"/>
        <v>250</v>
      </c>
      <c r="K656">
        <f>VLOOKUP(B656,Countries!$AB$1:$AC$6,2)*15</f>
        <v>90</v>
      </c>
      <c r="L656" s="16">
        <f>VLOOKUP(C656,Countries!$H$1:$K$43,4)*80</f>
        <v>2080</v>
      </c>
      <c r="M656" s="16">
        <f t="shared" si="74"/>
        <v>2420</v>
      </c>
      <c r="N656" s="17">
        <f t="shared" si="70"/>
        <v>6.5000000000000002E-2</v>
      </c>
      <c r="O656" s="17">
        <f t="shared" si="75"/>
        <v>0</v>
      </c>
      <c r="P656" s="17">
        <f t="shared" si="76"/>
        <v>0</v>
      </c>
    </row>
    <row r="657" spans="1:16" x14ac:dyDescent="0.35">
      <c r="A657" t="str">
        <f>VLOOKUP(C657,Countries!$H$1:$J$43,3)</f>
        <v>3-Central Europe</v>
      </c>
      <c r="B657" t="s">
        <v>12</v>
      </c>
      <c r="C657" t="s">
        <v>71</v>
      </c>
      <c r="D657" s="3">
        <v>1</v>
      </c>
      <c r="E657" s="3">
        <v>8.5</v>
      </c>
      <c r="F657" s="3">
        <v>16</v>
      </c>
      <c r="G657">
        <v>2080</v>
      </c>
      <c r="H657" s="3">
        <f t="shared" si="71"/>
        <v>7.5</v>
      </c>
      <c r="I657" s="3">
        <f t="shared" si="72"/>
        <v>7.5</v>
      </c>
      <c r="J657" s="8">
        <f t="shared" si="73"/>
        <v>250</v>
      </c>
      <c r="K657">
        <f>VLOOKUP(B657,Countries!$AB$1:$AC$6,2)*15</f>
        <v>90</v>
      </c>
      <c r="L657" s="16">
        <f>VLOOKUP(C657,Countries!$H$1:$K$43,4)*80</f>
        <v>2080</v>
      </c>
      <c r="M657" s="16">
        <f t="shared" si="74"/>
        <v>2420</v>
      </c>
      <c r="N657" s="17">
        <f t="shared" si="70"/>
        <v>8.5000000000000006E-2</v>
      </c>
      <c r="O657" s="17">
        <f t="shared" si="75"/>
        <v>0</v>
      </c>
      <c r="P657" s="17">
        <f t="shared" si="76"/>
        <v>0</v>
      </c>
    </row>
    <row r="658" spans="1:16" x14ac:dyDescent="0.35">
      <c r="A658" t="str">
        <f>VLOOKUP(C658,Countries!$H$1:$J$43,3)</f>
        <v>3-Central Europe</v>
      </c>
      <c r="B658" t="s">
        <v>12</v>
      </c>
      <c r="C658" t="s">
        <v>57</v>
      </c>
      <c r="D658" s="3">
        <v>-5.5229055273730188</v>
      </c>
      <c r="E658" s="3">
        <v>20.815959898517786</v>
      </c>
      <c r="F658" s="3">
        <v>89.720553778640152</v>
      </c>
      <c r="G658">
        <v>2050</v>
      </c>
      <c r="H658" s="3">
        <f t="shared" si="71"/>
        <v>26.338865425890805</v>
      </c>
      <c r="I658" s="3">
        <f t="shared" si="72"/>
        <v>68.904593880122363</v>
      </c>
      <c r="J658" s="8">
        <f t="shared" si="73"/>
        <v>250</v>
      </c>
      <c r="K658">
        <f>VLOOKUP(B658,Countries!$AB$1:$AC$6,2)*15</f>
        <v>90</v>
      </c>
      <c r="L658" s="16">
        <f>VLOOKUP(C658,Countries!$H$1:$K$43,4)*80</f>
        <v>2160</v>
      </c>
      <c r="M658" s="16">
        <f t="shared" si="74"/>
        <v>2500</v>
      </c>
      <c r="N658" s="17">
        <f t="shared" si="70"/>
        <v>0.20815959898517786</v>
      </c>
      <c r="O658" s="17">
        <f t="shared" si="75"/>
        <v>0.26338865425890806</v>
      </c>
      <c r="P658" s="17">
        <f t="shared" si="76"/>
        <v>0.68904593880122367</v>
      </c>
    </row>
    <row r="659" spans="1:16" x14ac:dyDescent="0.35">
      <c r="A659" t="str">
        <f>VLOOKUP(C659,Countries!$H$1:$J$43,3)</f>
        <v>3-Central Europe</v>
      </c>
      <c r="B659" t="s">
        <v>12</v>
      </c>
      <c r="C659" t="s">
        <v>57</v>
      </c>
      <c r="D659" s="3">
        <v>5</v>
      </c>
      <c r="E659" s="3">
        <v>5.5</v>
      </c>
      <c r="F659" s="3">
        <v>6</v>
      </c>
      <c r="G659">
        <v>2030</v>
      </c>
      <c r="H659" s="3">
        <f t="shared" si="71"/>
        <v>0.5</v>
      </c>
      <c r="I659" s="3">
        <f t="shared" si="72"/>
        <v>0.5</v>
      </c>
      <c r="J659" s="8">
        <f t="shared" si="73"/>
        <v>250</v>
      </c>
      <c r="K659">
        <f>VLOOKUP(B659,Countries!$AB$1:$AC$6,2)*15</f>
        <v>90</v>
      </c>
      <c r="L659" s="16">
        <f>VLOOKUP(C659,Countries!$H$1:$K$43,4)*80</f>
        <v>2160</v>
      </c>
      <c r="M659" s="16">
        <f t="shared" si="74"/>
        <v>2500</v>
      </c>
      <c r="N659" s="17">
        <f t="shared" si="70"/>
        <v>5.5E-2</v>
      </c>
      <c r="O659" s="17">
        <f t="shared" si="75"/>
        <v>0</v>
      </c>
      <c r="P659" s="17">
        <f t="shared" si="76"/>
        <v>0</v>
      </c>
    </row>
    <row r="660" spans="1:16" x14ac:dyDescent="0.35">
      <c r="A660" t="str">
        <f>VLOOKUP(C660,Countries!$H$1:$J$43,3)</f>
        <v>3-Central Europe</v>
      </c>
      <c r="B660" t="s">
        <v>12</v>
      </c>
      <c r="C660" t="s">
        <v>57</v>
      </c>
      <c r="D660" s="3">
        <v>7</v>
      </c>
      <c r="E660" s="3">
        <v>9.5</v>
      </c>
      <c r="F660" s="3">
        <v>12</v>
      </c>
      <c r="G660">
        <v>2050</v>
      </c>
      <c r="H660" s="3">
        <f t="shared" si="71"/>
        <v>2.5</v>
      </c>
      <c r="I660" s="3">
        <f t="shared" si="72"/>
        <v>2.5</v>
      </c>
      <c r="J660" s="8">
        <f t="shared" si="73"/>
        <v>250</v>
      </c>
      <c r="K660">
        <f>VLOOKUP(B660,Countries!$AB$1:$AC$6,2)*15</f>
        <v>90</v>
      </c>
      <c r="L660" s="16">
        <f>VLOOKUP(C660,Countries!$H$1:$K$43,4)*80</f>
        <v>2160</v>
      </c>
      <c r="M660" s="16">
        <f t="shared" si="74"/>
        <v>2500</v>
      </c>
      <c r="N660" s="17">
        <f t="shared" si="70"/>
        <v>9.5000000000000001E-2</v>
      </c>
      <c r="O660" s="17">
        <f t="shared" si="75"/>
        <v>0</v>
      </c>
      <c r="P660" s="17">
        <f t="shared" si="76"/>
        <v>0</v>
      </c>
    </row>
    <row r="661" spans="1:16" x14ac:dyDescent="0.35">
      <c r="A661" t="str">
        <f>VLOOKUP(C661,Countries!$H$1:$J$43,3)</f>
        <v>3-Central Europe</v>
      </c>
      <c r="B661" t="s">
        <v>12</v>
      </c>
      <c r="C661" t="s">
        <v>57</v>
      </c>
      <c r="D661" s="3">
        <v>7</v>
      </c>
      <c r="E661" s="3">
        <v>15.5</v>
      </c>
      <c r="F661" s="3">
        <v>24</v>
      </c>
      <c r="G661">
        <v>2080</v>
      </c>
      <c r="H661" s="3">
        <f t="shared" si="71"/>
        <v>8.5</v>
      </c>
      <c r="I661" s="3">
        <f t="shared" si="72"/>
        <v>8.5</v>
      </c>
      <c r="J661" s="8">
        <f t="shared" si="73"/>
        <v>250</v>
      </c>
      <c r="K661">
        <f>VLOOKUP(B661,Countries!$AB$1:$AC$6,2)*15</f>
        <v>90</v>
      </c>
      <c r="L661" s="16">
        <f>VLOOKUP(C661,Countries!$H$1:$K$43,4)*80</f>
        <v>2160</v>
      </c>
      <c r="M661" s="16">
        <f t="shared" si="74"/>
        <v>2500</v>
      </c>
      <c r="N661" s="17">
        <f t="shared" si="70"/>
        <v>0.155</v>
      </c>
      <c r="O661" s="17">
        <f t="shared" si="75"/>
        <v>0</v>
      </c>
      <c r="P661" s="17">
        <f t="shared" si="76"/>
        <v>0</v>
      </c>
    </row>
    <row r="662" spans="1:16" x14ac:dyDescent="0.35">
      <c r="A662" t="str">
        <f>VLOOKUP(C662,Countries!$H$1:$J$43,3)</f>
        <v>3-Central Europe</v>
      </c>
      <c r="B662" t="s">
        <v>12</v>
      </c>
      <c r="C662" t="s">
        <v>57</v>
      </c>
      <c r="D662" s="3">
        <v>-59.61106955871356</v>
      </c>
      <c r="E662" s="3">
        <v>11.41859885315381</v>
      </c>
      <c r="F662" s="3">
        <v>52.331089503864412</v>
      </c>
      <c r="G662">
        <v>2050</v>
      </c>
      <c r="H662" s="3">
        <f t="shared" si="71"/>
        <v>71.029668411867362</v>
      </c>
      <c r="I662" s="3">
        <f t="shared" si="72"/>
        <v>40.912490650710602</v>
      </c>
      <c r="J662" s="8">
        <f t="shared" si="73"/>
        <v>250</v>
      </c>
      <c r="K662">
        <f>VLOOKUP(B662,Countries!$AB$1:$AC$6,2)*15</f>
        <v>90</v>
      </c>
      <c r="L662" s="16">
        <f>VLOOKUP(C662,Countries!$H$1:$K$43,4)*80</f>
        <v>2160</v>
      </c>
      <c r="M662" s="16">
        <f t="shared" si="74"/>
        <v>2500</v>
      </c>
      <c r="N662" s="17">
        <f t="shared" si="70"/>
        <v>0.11418598853153811</v>
      </c>
      <c r="O662" s="17">
        <f t="shared" si="75"/>
        <v>0.71029668411867364</v>
      </c>
      <c r="P662" s="17">
        <f t="shared" si="76"/>
        <v>0.40912490650710603</v>
      </c>
    </row>
    <row r="663" spans="1:16" x14ac:dyDescent="0.35">
      <c r="A663" t="str">
        <f>VLOOKUP(C663,Countries!$H$1:$J$43,3)</f>
        <v>3-Central Europe</v>
      </c>
      <c r="B663" t="s">
        <v>12</v>
      </c>
      <c r="C663" t="s">
        <v>57</v>
      </c>
      <c r="D663" s="3">
        <v>-50.261780104712052</v>
      </c>
      <c r="E663" s="3">
        <v>12.839690850161981</v>
      </c>
      <c r="F663" s="3">
        <v>55.198204936424425</v>
      </c>
      <c r="G663">
        <v>2100</v>
      </c>
      <c r="H663" s="3">
        <f t="shared" si="71"/>
        <v>63.101470954874031</v>
      </c>
      <c r="I663" s="3">
        <f t="shared" si="72"/>
        <v>42.358514086262446</v>
      </c>
      <c r="J663" s="8">
        <f t="shared" si="73"/>
        <v>250</v>
      </c>
      <c r="K663">
        <f>VLOOKUP(B663,Countries!$AB$1:$AC$6,2)*15</f>
        <v>90</v>
      </c>
      <c r="L663" s="16">
        <f>VLOOKUP(C663,Countries!$H$1:$K$43,4)*80</f>
        <v>2160</v>
      </c>
      <c r="M663" s="16">
        <f t="shared" si="74"/>
        <v>2500</v>
      </c>
      <c r="N663" s="17">
        <f t="shared" si="70"/>
        <v>0.12839690850161981</v>
      </c>
      <c r="O663" s="17">
        <f t="shared" si="75"/>
        <v>0.63101470954874028</v>
      </c>
      <c r="P663" s="17">
        <f t="shared" si="76"/>
        <v>0.42358514086262444</v>
      </c>
    </row>
    <row r="664" spans="1:16" x14ac:dyDescent="0.35">
      <c r="A664" t="str">
        <f>VLOOKUP(C664,Countries!$H$1:$J$43,3)</f>
        <v>3-Central Europe</v>
      </c>
      <c r="B664" t="s">
        <v>12</v>
      </c>
      <c r="C664" t="s">
        <v>31</v>
      </c>
      <c r="D664" s="3">
        <v>-47</v>
      </c>
      <c r="E664" s="3">
        <v>-4.8</v>
      </c>
      <c r="F664" s="3">
        <v>21.7</v>
      </c>
      <c r="G664">
        <v>2080</v>
      </c>
      <c r="H664" s="3">
        <f t="shared" si="71"/>
        <v>42.2</v>
      </c>
      <c r="I664" s="3">
        <f t="shared" si="72"/>
        <v>26.5</v>
      </c>
      <c r="J664" s="8">
        <f t="shared" si="73"/>
        <v>250</v>
      </c>
      <c r="K664">
        <f>VLOOKUP(B664,Countries!$AB$1:$AC$6,2)*15</f>
        <v>90</v>
      </c>
      <c r="L664" s="16">
        <f>VLOOKUP(C664,Countries!$H$1:$K$43,4)*80</f>
        <v>2240</v>
      </c>
      <c r="M664" s="16">
        <f t="shared" si="74"/>
        <v>2580</v>
      </c>
      <c r="N664" s="17">
        <f t="shared" si="70"/>
        <v>-4.8000000000000001E-2</v>
      </c>
      <c r="O664" s="17">
        <f t="shared" si="75"/>
        <v>0.42200000000000004</v>
      </c>
      <c r="P664" s="17">
        <f t="shared" si="76"/>
        <v>0.26500000000000001</v>
      </c>
    </row>
    <row r="665" spans="1:16" x14ac:dyDescent="0.35">
      <c r="A665" t="str">
        <f>VLOOKUP(C665,Countries!$H$1:$J$43,3)</f>
        <v>3-Central Europe</v>
      </c>
      <c r="B665" t="s">
        <v>12</v>
      </c>
      <c r="C665" t="s">
        <v>73</v>
      </c>
      <c r="D665" s="3">
        <v>4</v>
      </c>
      <c r="E665" s="3">
        <v>5.5</v>
      </c>
      <c r="F665" s="3">
        <v>7</v>
      </c>
      <c r="G665">
        <v>2050</v>
      </c>
      <c r="H665" s="3">
        <f t="shared" si="71"/>
        <v>1.5</v>
      </c>
      <c r="I665" s="3">
        <f t="shared" si="72"/>
        <v>1.5</v>
      </c>
      <c r="J665" s="8">
        <f t="shared" si="73"/>
        <v>250</v>
      </c>
      <c r="K665">
        <f>VLOOKUP(B665,Countries!$AB$1:$AC$6,2)*15</f>
        <v>90</v>
      </c>
      <c r="L665" s="16">
        <f>VLOOKUP(C665,Countries!$H$1:$K$43,4)*80</f>
        <v>2320</v>
      </c>
      <c r="M665" s="16">
        <f t="shared" si="74"/>
        <v>2660</v>
      </c>
      <c r="N665" s="17">
        <f t="shared" si="70"/>
        <v>5.5E-2</v>
      </c>
      <c r="O665" s="17">
        <f t="shared" si="75"/>
        <v>0</v>
      </c>
      <c r="P665" s="17">
        <f t="shared" si="76"/>
        <v>0</v>
      </c>
    </row>
    <row r="666" spans="1:16" x14ac:dyDescent="0.35">
      <c r="A666" t="str">
        <f>VLOOKUP(C666,Countries!$H$1:$J$43,3)</f>
        <v>3-Central Europe</v>
      </c>
      <c r="B666" t="s">
        <v>12</v>
      </c>
      <c r="C666" t="s">
        <v>73</v>
      </c>
      <c r="D666" s="3">
        <v>0</v>
      </c>
      <c r="E666" s="3">
        <v>7</v>
      </c>
      <c r="F666" s="3">
        <v>14</v>
      </c>
      <c r="G666">
        <v>2080</v>
      </c>
      <c r="H666" s="3">
        <f t="shared" si="71"/>
        <v>7</v>
      </c>
      <c r="I666" s="3">
        <f t="shared" si="72"/>
        <v>7</v>
      </c>
      <c r="J666" s="8">
        <f t="shared" si="73"/>
        <v>250</v>
      </c>
      <c r="K666">
        <f>VLOOKUP(B666,Countries!$AB$1:$AC$6,2)*15</f>
        <v>90</v>
      </c>
      <c r="L666" s="16">
        <f>VLOOKUP(C666,Countries!$H$1:$K$43,4)*80</f>
        <v>2320</v>
      </c>
      <c r="M666" s="16">
        <f t="shared" si="74"/>
        <v>2660</v>
      </c>
      <c r="N666" s="17">
        <f t="shared" si="70"/>
        <v>7.0000000000000007E-2</v>
      </c>
      <c r="O666" s="17">
        <f t="shared" si="75"/>
        <v>0</v>
      </c>
      <c r="P666" s="17">
        <f t="shared" si="76"/>
        <v>0</v>
      </c>
    </row>
    <row r="667" spans="1:16" x14ac:dyDescent="0.35">
      <c r="A667" t="str">
        <f>VLOOKUP(C667,Countries!$H$1:$J$43,3)</f>
        <v>4-Southern Europe</v>
      </c>
      <c r="B667" t="s">
        <v>12</v>
      </c>
      <c r="C667" t="s">
        <v>68</v>
      </c>
      <c r="D667" s="3">
        <v>21</v>
      </c>
      <c r="E667" s="3">
        <v>22</v>
      </c>
      <c r="F667" s="3">
        <v>23</v>
      </c>
      <c r="G667">
        <v>2030</v>
      </c>
      <c r="H667" s="3">
        <f t="shared" si="71"/>
        <v>1</v>
      </c>
      <c r="I667" s="3">
        <f t="shared" si="72"/>
        <v>1</v>
      </c>
      <c r="J667" s="8">
        <f t="shared" si="73"/>
        <v>350</v>
      </c>
      <c r="K667">
        <f>VLOOKUP(B667,Countries!$AB$1:$AC$6,2)*15</f>
        <v>90</v>
      </c>
      <c r="L667" s="16">
        <f>VLOOKUP(C667,Countries!$H$1:$K$43,4)*80</f>
        <v>2400</v>
      </c>
      <c r="M667" s="16">
        <f t="shared" si="74"/>
        <v>2840</v>
      </c>
      <c r="N667" s="17">
        <f t="shared" si="70"/>
        <v>0.22</v>
      </c>
      <c r="O667" s="17">
        <f t="shared" si="75"/>
        <v>0</v>
      </c>
      <c r="P667" s="17">
        <f t="shared" si="76"/>
        <v>0</v>
      </c>
    </row>
    <row r="668" spans="1:16" x14ac:dyDescent="0.35">
      <c r="A668" t="str">
        <f>VLOOKUP(C668,Countries!$H$1:$J$43,3)</f>
        <v>4-Southern Europe</v>
      </c>
      <c r="B668" t="s">
        <v>12</v>
      </c>
      <c r="C668" t="s">
        <v>68</v>
      </c>
      <c r="D668" s="3">
        <v>26</v>
      </c>
      <c r="E668" s="3">
        <v>28</v>
      </c>
      <c r="F668" s="3">
        <v>30</v>
      </c>
      <c r="G668">
        <v>2050</v>
      </c>
      <c r="H668" s="3">
        <f t="shared" si="71"/>
        <v>2</v>
      </c>
      <c r="I668" s="3">
        <f t="shared" si="72"/>
        <v>2</v>
      </c>
      <c r="J668" s="8">
        <f t="shared" si="73"/>
        <v>350</v>
      </c>
      <c r="K668">
        <f>VLOOKUP(B668,Countries!$AB$1:$AC$6,2)*15</f>
        <v>90</v>
      </c>
      <c r="L668" s="16">
        <f>VLOOKUP(C668,Countries!$H$1:$K$43,4)*80</f>
        <v>2400</v>
      </c>
      <c r="M668" s="16">
        <f t="shared" si="74"/>
        <v>2840</v>
      </c>
      <c r="N668" s="17">
        <f t="shared" si="70"/>
        <v>0.28000000000000003</v>
      </c>
      <c r="O668" s="17">
        <f t="shared" si="75"/>
        <v>0</v>
      </c>
      <c r="P668" s="17">
        <f t="shared" si="76"/>
        <v>0</v>
      </c>
    </row>
    <row r="669" spans="1:16" x14ac:dyDescent="0.35">
      <c r="A669" t="str">
        <f>VLOOKUP(C669,Countries!$H$1:$J$43,3)</f>
        <v>4-Southern Europe</v>
      </c>
      <c r="B669" t="s">
        <v>12</v>
      </c>
      <c r="C669" t="s">
        <v>68</v>
      </c>
      <c r="D669" s="3">
        <v>22</v>
      </c>
      <c r="E669" s="3">
        <v>36</v>
      </c>
      <c r="F669" s="3">
        <v>50</v>
      </c>
      <c r="G669">
        <v>2080</v>
      </c>
      <c r="H669" s="3">
        <f t="shared" si="71"/>
        <v>14</v>
      </c>
      <c r="I669" s="3">
        <f t="shared" si="72"/>
        <v>14</v>
      </c>
      <c r="J669" s="8">
        <f t="shared" si="73"/>
        <v>350</v>
      </c>
      <c r="K669">
        <f>VLOOKUP(B669,Countries!$AB$1:$AC$6,2)*15</f>
        <v>90</v>
      </c>
      <c r="L669" s="16">
        <f>VLOOKUP(C669,Countries!$H$1:$K$43,4)*80</f>
        <v>2400</v>
      </c>
      <c r="M669" s="16">
        <f t="shared" si="74"/>
        <v>2840</v>
      </c>
      <c r="N669" s="17">
        <f t="shared" si="70"/>
        <v>0.36</v>
      </c>
      <c r="O669" s="17">
        <f t="shared" si="75"/>
        <v>0.14000000000000001</v>
      </c>
      <c r="P669" s="17">
        <f t="shared" si="76"/>
        <v>0.14000000000000001</v>
      </c>
    </row>
    <row r="670" spans="1:16" x14ac:dyDescent="0.35">
      <c r="A670" t="str">
        <f>VLOOKUP(C670,Countries!$H$1:$J$43,3)</f>
        <v>4-Southern Europe</v>
      </c>
      <c r="B670" t="s">
        <v>12</v>
      </c>
      <c r="C670" t="s">
        <v>65</v>
      </c>
      <c r="D670" s="3">
        <v>28</v>
      </c>
      <c r="E670" s="3">
        <v>29</v>
      </c>
      <c r="F670" s="3">
        <v>30</v>
      </c>
      <c r="G670">
        <v>2030</v>
      </c>
      <c r="H670" s="3">
        <f t="shared" si="71"/>
        <v>1</v>
      </c>
      <c r="I670" s="3">
        <f t="shared" si="72"/>
        <v>1</v>
      </c>
      <c r="J670" s="8">
        <f t="shared" si="73"/>
        <v>350</v>
      </c>
      <c r="K670">
        <f>VLOOKUP(B670,Countries!$AB$1:$AC$6,2)*15</f>
        <v>90</v>
      </c>
      <c r="L670" s="16">
        <f>VLOOKUP(C670,Countries!$H$1:$K$43,4)*80</f>
        <v>2480</v>
      </c>
      <c r="M670" s="16">
        <f t="shared" si="74"/>
        <v>2920</v>
      </c>
      <c r="N670" s="17">
        <f t="shared" si="70"/>
        <v>0.28999999999999998</v>
      </c>
      <c r="O670" s="17">
        <f t="shared" si="75"/>
        <v>0</v>
      </c>
      <c r="P670" s="17">
        <f t="shared" si="76"/>
        <v>0</v>
      </c>
    </row>
    <row r="671" spans="1:16" x14ac:dyDescent="0.35">
      <c r="A671" t="str">
        <f>VLOOKUP(C671,Countries!$H$1:$J$43,3)</f>
        <v>4-Southern Europe</v>
      </c>
      <c r="B671" t="s">
        <v>12</v>
      </c>
      <c r="C671" t="s">
        <v>65</v>
      </c>
      <c r="D671" s="3">
        <v>34</v>
      </c>
      <c r="E671" s="3">
        <v>36</v>
      </c>
      <c r="F671" s="3">
        <v>38</v>
      </c>
      <c r="G671">
        <v>2050</v>
      </c>
      <c r="H671" s="3">
        <f t="shared" si="71"/>
        <v>2</v>
      </c>
      <c r="I671" s="3">
        <f t="shared" si="72"/>
        <v>2</v>
      </c>
      <c r="J671" s="8">
        <f t="shared" si="73"/>
        <v>350</v>
      </c>
      <c r="K671">
        <f>VLOOKUP(B671,Countries!$AB$1:$AC$6,2)*15</f>
        <v>90</v>
      </c>
      <c r="L671" s="16">
        <f>VLOOKUP(C671,Countries!$H$1:$K$43,4)*80</f>
        <v>2480</v>
      </c>
      <c r="M671" s="16">
        <f t="shared" si="74"/>
        <v>2920</v>
      </c>
      <c r="N671" s="17">
        <f t="shared" si="70"/>
        <v>0.36</v>
      </c>
      <c r="O671" s="17">
        <f t="shared" si="75"/>
        <v>0</v>
      </c>
      <c r="P671" s="17">
        <f t="shared" si="76"/>
        <v>0</v>
      </c>
    </row>
    <row r="672" spans="1:16" x14ac:dyDescent="0.35">
      <c r="A672" t="str">
        <f>VLOOKUP(C672,Countries!$H$1:$J$43,3)</f>
        <v>4-Southern Europe</v>
      </c>
      <c r="B672" t="s">
        <v>12</v>
      </c>
      <c r="C672" t="s">
        <v>65</v>
      </c>
      <c r="D672" s="3">
        <v>28</v>
      </c>
      <c r="E672" s="3">
        <v>44</v>
      </c>
      <c r="F672" s="3">
        <v>60</v>
      </c>
      <c r="G672">
        <v>2080</v>
      </c>
      <c r="H672" s="3">
        <f t="shared" si="71"/>
        <v>16</v>
      </c>
      <c r="I672" s="3">
        <f t="shared" si="72"/>
        <v>16</v>
      </c>
      <c r="J672" s="8">
        <f t="shared" si="73"/>
        <v>350</v>
      </c>
      <c r="K672">
        <f>VLOOKUP(B672,Countries!$AB$1:$AC$6,2)*15</f>
        <v>90</v>
      </c>
      <c r="L672" s="16">
        <f>VLOOKUP(C672,Countries!$H$1:$K$43,4)*80</f>
        <v>2480</v>
      </c>
      <c r="M672" s="16">
        <f t="shared" si="74"/>
        <v>2920</v>
      </c>
      <c r="N672" s="17">
        <f t="shared" si="70"/>
        <v>0.44</v>
      </c>
      <c r="O672" s="17">
        <f t="shared" si="75"/>
        <v>0.16</v>
      </c>
      <c r="P672" s="17">
        <f t="shared" si="76"/>
        <v>0.16</v>
      </c>
    </row>
    <row r="673" spans="1:16" x14ac:dyDescent="0.35">
      <c r="A673" t="str">
        <f>VLOOKUP(C673,Countries!$H$1:$J$43,3)</f>
        <v>4-Southern Europe</v>
      </c>
      <c r="B673" t="s">
        <v>12</v>
      </c>
      <c r="C673" t="s">
        <v>35</v>
      </c>
      <c r="D673" s="3">
        <v>0</v>
      </c>
      <c r="E673" s="3">
        <v>27.004966811615066</v>
      </c>
      <c r="F673" s="3">
        <v>98.301818926169219</v>
      </c>
      <c r="G673">
        <v>2050</v>
      </c>
      <c r="H673" s="3">
        <f t="shared" si="71"/>
        <v>27.004966811615066</v>
      </c>
      <c r="I673" s="3">
        <f t="shared" si="72"/>
        <v>71.296852114554156</v>
      </c>
      <c r="J673" s="8">
        <f t="shared" si="73"/>
        <v>350</v>
      </c>
      <c r="K673">
        <f>VLOOKUP(B673,Countries!$AB$1:$AC$6,2)*15</f>
        <v>90</v>
      </c>
      <c r="L673" s="16">
        <f>VLOOKUP(C673,Countries!$H$1:$K$43,4)*80</f>
        <v>2560</v>
      </c>
      <c r="M673" s="16">
        <f t="shared" si="74"/>
        <v>3000</v>
      </c>
      <c r="N673" s="17">
        <f t="shared" si="70"/>
        <v>0.27004966811615067</v>
      </c>
      <c r="O673" s="17">
        <f t="shared" si="75"/>
        <v>0.27004966811615067</v>
      </c>
      <c r="P673" s="17">
        <f t="shared" si="76"/>
        <v>0.71296852114554155</v>
      </c>
    </row>
    <row r="674" spans="1:16" x14ac:dyDescent="0.35">
      <c r="A674" t="str">
        <f>VLOOKUP(C674,Countries!$H$1:$J$43,3)</f>
        <v>4-Southern Europe</v>
      </c>
      <c r="B674" t="s">
        <v>12</v>
      </c>
      <c r="C674" t="s">
        <v>74</v>
      </c>
      <c r="D674" s="3">
        <v>10</v>
      </c>
      <c r="E674" s="3">
        <v>11.5</v>
      </c>
      <c r="F674" s="3">
        <v>13</v>
      </c>
      <c r="G674">
        <v>2030</v>
      </c>
      <c r="H674" s="3">
        <f t="shared" si="71"/>
        <v>1.5</v>
      </c>
      <c r="I674" s="3">
        <f t="shared" si="72"/>
        <v>1.5</v>
      </c>
      <c r="J674" s="8">
        <f t="shared" si="73"/>
        <v>350</v>
      </c>
      <c r="K674">
        <f>VLOOKUP(B674,Countries!$AB$1:$AC$6,2)*15</f>
        <v>90</v>
      </c>
      <c r="L674" s="16">
        <f>VLOOKUP(C674,Countries!$H$1:$K$43,4)*80</f>
        <v>2640</v>
      </c>
      <c r="M674" s="16">
        <f t="shared" si="74"/>
        <v>3080</v>
      </c>
      <c r="N674" s="17">
        <f t="shared" si="70"/>
        <v>0.115</v>
      </c>
      <c r="O674" s="17">
        <f t="shared" si="75"/>
        <v>0</v>
      </c>
      <c r="P674" s="17">
        <f t="shared" si="76"/>
        <v>0</v>
      </c>
    </row>
    <row r="675" spans="1:16" x14ac:dyDescent="0.35">
      <c r="A675" t="str">
        <f>VLOOKUP(C675,Countries!$H$1:$J$43,3)</f>
        <v>4-Southern Europe</v>
      </c>
      <c r="B675" t="s">
        <v>12</v>
      </c>
      <c r="C675" t="s">
        <v>74</v>
      </c>
      <c r="D675" s="3">
        <v>17</v>
      </c>
      <c r="E675" s="3">
        <v>18.5</v>
      </c>
      <c r="F675" s="3">
        <v>20</v>
      </c>
      <c r="G675">
        <v>2050</v>
      </c>
      <c r="H675" s="3">
        <f t="shared" si="71"/>
        <v>1.5</v>
      </c>
      <c r="I675" s="3">
        <f t="shared" si="72"/>
        <v>1.5</v>
      </c>
      <c r="J675" s="8">
        <f t="shared" si="73"/>
        <v>350</v>
      </c>
      <c r="K675">
        <f>VLOOKUP(B675,Countries!$AB$1:$AC$6,2)*15</f>
        <v>90</v>
      </c>
      <c r="L675" s="16">
        <f>VLOOKUP(C675,Countries!$H$1:$K$43,4)*80</f>
        <v>2640</v>
      </c>
      <c r="M675" s="16">
        <f t="shared" si="74"/>
        <v>3080</v>
      </c>
      <c r="N675" s="17">
        <f t="shared" si="70"/>
        <v>0.185</v>
      </c>
      <c r="O675" s="17">
        <f t="shared" si="75"/>
        <v>0</v>
      </c>
      <c r="P675" s="17">
        <f t="shared" si="76"/>
        <v>0</v>
      </c>
    </row>
    <row r="676" spans="1:16" x14ac:dyDescent="0.35">
      <c r="A676" t="str">
        <f>VLOOKUP(C676,Countries!$H$1:$J$43,3)</f>
        <v>4-Southern Europe</v>
      </c>
      <c r="B676" t="s">
        <v>12</v>
      </c>
      <c r="C676" t="s">
        <v>74</v>
      </c>
      <c r="D676" s="3">
        <v>14</v>
      </c>
      <c r="E676" s="3">
        <v>23.5</v>
      </c>
      <c r="F676" s="3">
        <v>33</v>
      </c>
      <c r="G676">
        <v>2080</v>
      </c>
      <c r="H676" s="3">
        <f t="shared" si="71"/>
        <v>9.5</v>
      </c>
      <c r="I676" s="3">
        <f t="shared" si="72"/>
        <v>9.5</v>
      </c>
      <c r="J676" s="8">
        <f t="shared" si="73"/>
        <v>350</v>
      </c>
      <c r="K676">
        <f>VLOOKUP(B676,Countries!$AB$1:$AC$6,2)*15</f>
        <v>90</v>
      </c>
      <c r="L676" s="16">
        <f>VLOOKUP(C676,Countries!$H$1:$K$43,4)*80</f>
        <v>2640</v>
      </c>
      <c r="M676" s="16">
        <f t="shared" si="74"/>
        <v>3080</v>
      </c>
      <c r="N676" s="17">
        <f t="shared" si="70"/>
        <v>0.23499999999999999</v>
      </c>
      <c r="O676" s="17">
        <f t="shared" si="75"/>
        <v>0</v>
      </c>
      <c r="P676" s="17">
        <f t="shared" si="76"/>
        <v>0</v>
      </c>
    </row>
    <row r="677" spans="1:16" x14ac:dyDescent="0.35">
      <c r="A677" t="str">
        <f>VLOOKUP(C677,Countries!$H$1:$J$43,3)</f>
        <v>4-Southern Europe</v>
      </c>
      <c r="B677" t="s">
        <v>12</v>
      </c>
      <c r="C677" t="s">
        <v>43</v>
      </c>
      <c r="D677" s="3">
        <v>-5.9435032205934135</v>
      </c>
      <c r="E677" s="3">
        <v>19.590085167289484</v>
      </c>
      <c r="F677" s="3">
        <v>86.51574393179699</v>
      </c>
      <c r="G677">
        <v>2050</v>
      </c>
      <c r="H677" s="3">
        <f t="shared" si="71"/>
        <v>25.533588387882897</v>
      </c>
      <c r="I677" s="3">
        <f t="shared" si="72"/>
        <v>66.925658764507503</v>
      </c>
      <c r="J677" s="8">
        <f t="shared" si="73"/>
        <v>350</v>
      </c>
      <c r="K677">
        <f>VLOOKUP(B677,Countries!$AB$1:$AC$6,2)*15</f>
        <v>90</v>
      </c>
      <c r="L677" s="16">
        <f>VLOOKUP(C677,Countries!$H$1:$K$43,4)*80</f>
        <v>2720</v>
      </c>
      <c r="M677" s="16">
        <f t="shared" si="74"/>
        <v>3160</v>
      </c>
      <c r="N677" s="17">
        <f t="shared" si="70"/>
        <v>0.19590085167289484</v>
      </c>
      <c r="O677" s="17">
        <f t="shared" si="75"/>
        <v>0.255335883878829</v>
      </c>
      <c r="P677" s="17">
        <f t="shared" si="76"/>
        <v>0.66925658764507501</v>
      </c>
    </row>
    <row r="678" spans="1:16" x14ac:dyDescent="0.35">
      <c r="A678" t="str">
        <f>VLOOKUP(C678,Countries!$H$1:$J$43,3)</f>
        <v>4-Southern Europe</v>
      </c>
      <c r="B678" t="s">
        <v>12</v>
      </c>
      <c r="C678" t="s">
        <v>43</v>
      </c>
      <c r="D678" s="3">
        <v>21</v>
      </c>
      <c r="E678" s="3">
        <v>21.5</v>
      </c>
      <c r="F678" s="3">
        <v>22</v>
      </c>
      <c r="G678">
        <v>2030</v>
      </c>
      <c r="H678" s="3">
        <f t="shared" si="71"/>
        <v>0.5</v>
      </c>
      <c r="I678" s="3">
        <f t="shared" si="72"/>
        <v>0.5</v>
      </c>
      <c r="J678" s="8">
        <f t="shared" si="73"/>
        <v>350</v>
      </c>
      <c r="K678">
        <f>VLOOKUP(B678,Countries!$AB$1:$AC$6,2)*15</f>
        <v>90</v>
      </c>
      <c r="L678" s="16">
        <f>VLOOKUP(C678,Countries!$H$1:$K$43,4)*80</f>
        <v>2720</v>
      </c>
      <c r="M678" s="16">
        <f t="shared" si="74"/>
        <v>3160</v>
      </c>
      <c r="N678" s="17">
        <f t="shared" si="70"/>
        <v>0.215</v>
      </c>
      <c r="O678" s="17">
        <f t="shared" si="75"/>
        <v>0</v>
      </c>
      <c r="P678" s="17">
        <f t="shared" si="76"/>
        <v>0</v>
      </c>
    </row>
    <row r="679" spans="1:16" x14ac:dyDescent="0.35">
      <c r="A679" t="str">
        <f>VLOOKUP(C679,Countries!$H$1:$J$43,3)</f>
        <v>4-Southern Europe</v>
      </c>
      <c r="B679" t="s">
        <v>12</v>
      </c>
      <c r="C679" t="s">
        <v>43</v>
      </c>
      <c r="D679" s="3">
        <v>26</v>
      </c>
      <c r="E679" s="3">
        <v>27.5</v>
      </c>
      <c r="F679" s="3">
        <v>29</v>
      </c>
      <c r="G679">
        <v>2050</v>
      </c>
      <c r="H679" s="3">
        <f t="shared" si="71"/>
        <v>1.5</v>
      </c>
      <c r="I679" s="3">
        <f t="shared" si="72"/>
        <v>1.5</v>
      </c>
      <c r="J679" s="8">
        <f t="shared" si="73"/>
        <v>350</v>
      </c>
      <c r="K679">
        <f>VLOOKUP(B679,Countries!$AB$1:$AC$6,2)*15</f>
        <v>90</v>
      </c>
      <c r="L679" s="16">
        <f>VLOOKUP(C679,Countries!$H$1:$K$43,4)*80</f>
        <v>2720</v>
      </c>
      <c r="M679" s="16">
        <f t="shared" si="74"/>
        <v>3160</v>
      </c>
      <c r="N679" s="17">
        <f t="shared" si="70"/>
        <v>0.27500000000000002</v>
      </c>
      <c r="O679" s="17">
        <f t="shared" si="75"/>
        <v>0</v>
      </c>
      <c r="P679" s="17">
        <f t="shared" si="76"/>
        <v>0</v>
      </c>
    </row>
    <row r="680" spans="1:16" x14ac:dyDescent="0.35">
      <c r="A680" t="str">
        <f>VLOOKUP(C680,Countries!$H$1:$J$43,3)</f>
        <v>4-Southern Europe</v>
      </c>
      <c r="B680" t="s">
        <v>12</v>
      </c>
      <c r="C680" t="s">
        <v>43</v>
      </c>
      <c r="D680" s="3">
        <v>22</v>
      </c>
      <c r="E680" s="3">
        <v>34</v>
      </c>
      <c r="F680" s="3">
        <v>46</v>
      </c>
      <c r="G680">
        <v>2080</v>
      </c>
      <c r="H680" s="3">
        <f t="shared" si="71"/>
        <v>12</v>
      </c>
      <c r="I680" s="3">
        <f t="shared" si="72"/>
        <v>12</v>
      </c>
      <c r="J680" s="8">
        <f t="shared" si="73"/>
        <v>350</v>
      </c>
      <c r="K680">
        <f>VLOOKUP(B680,Countries!$AB$1:$AC$6,2)*15</f>
        <v>90</v>
      </c>
      <c r="L680" s="16">
        <f>VLOOKUP(C680,Countries!$H$1:$K$43,4)*80</f>
        <v>2720</v>
      </c>
      <c r="M680" s="16">
        <f t="shared" si="74"/>
        <v>3160</v>
      </c>
      <c r="N680" s="17">
        <f t="shared" si="70"/>
        <v>0.34</v>
      </c>
      <c r="O680" s="17">
        <f t="shared" si="75"/>
        <v>0.12</v>
      </c>
      <c r="P680" s="17">
        <f t="shared" si="76"/>
        <v>0.12</v>
      </c>
    </row>
    <row r="681" spans="1:16" x14ac:dyDescent="0.35">
      <c r="A681" t="str">
        <f>VLOOKUP(C681,Countries!$H$1:$J$43,3)</f>
        <v>4-Southern Europe</v>
      </c>
      <c r="B681" t="s">
        <v>12</v>
      </c>
      <c r="C681" t="s">
        <v>27</v>
      </c>
      <c r="D681" s="3">
        <v>-7</v>
      </c>
      <c r="E681" s="3">
        <v>-5</v>
      </c>
      <c r="F681" s="3">
        <v>-3</v>
      </c>
      <c r="G681">
        <v>2020</v>
      </c>
      <c r="H681" s="3">
        <f t="shared" si="71"/>
        <v>2</v>
      </c>
      <c r="I681" s="3">
        <f t="shared" si="72"/>
        <v>2</v>
      </c>
      <c r="J681" s="8">
        <f t="shared" si="73"/>
        <v>350</v>
      </c>
      <c r="K681">
        <f>VLOOKUP(B681,Countries!$AB$1:$AC$6,2)*15</f>
        <v>90</v>
      </c>
      <c r="L681" s="16">
        <f>VLOOKUP(C681,Countries!$H$1:$K$43,4)*80</f>
        <v>2800</v>
      </c>
      <c r="M681" s="16">
        <f t="shared" si="74"/>
        <v>3240</v>
      </c>
      <c r="N681" s="17">
        <f t="shared" si="70"/>
        <v>-0.05</v>
      </c>
      <c r="O681" s="17">
        <f t="shared" si="75"/>
        <v>0</v>
      </c>
      <c r="P681" s="17">
        <f t="shared" si="76"/>
        <v>0</v>
      </c>
    </row>
    <row r="682" spans="1:16" x14ac:dyDescent="0.35">
      <c r="A682" t="str">
        <f>VLOOKUP(C682,Countries!$H$1:$J$43,3)</f>
        <v>4-Southern Europe</v>
      </c>
      <c r="B682" t="s">
        <v>12</v>
      </c>
      <c r="C682" t="s">
        <v>27</v>
      </c>
      <c r="D682" s="3">
        <v>-13</v>
      </c>
      <c r="E682" s="3">
        <v>-8.75</v>
      </c>
      <c r="F682" s="3">
        <v>-7</v>
      </c>
      <c r="G682">
        <v>2050</v>
      </c>
      <c r="H682" s="3">
        <f t="shared" si="71"/>
        <v>4.25</v>
      </c>
      <c r="I682" s="3">
        <f t="shared" si="72"/>
        <v>1.75</v>
      </c>
      <c r="J682" s="8">
        <f t="shared" si="73"/>
        <v>350</v>
      </c>
      <c r="K682">
        <f>VLOOKUP(B682,Countries!$AB$1:$AC$6,2)*15</f>
        <v>90</v>
      </c>
      <c r="L682" s="16">
        <f>VLOOKUP(C682,Countries!$H$1:$K$43,4)*80</f>
        <v>2800</v>
      </c>
      <c r="M682" s="16">
        <f t="shared" si="74"/>
        <v>3240</v>
      </c>
      <c r="N682" s="17">
        <f t="shared" si="70"/>
        <v>-8.7499999999999994E-2</v>
      </c>
      <c r="O682" s="17">
        <f t="shared" si="75"/>
        <v>0</v>
      </c>
      <c r="P682" s="17">
        <f t="shared" si="76"/>
        <v>0</v>
      </c>
    </row>
    <row r="683" spans="1:16" x14ac:dyDescent="0.35">
      <c r="A683" t="str">
        <f>VLOOKUP(C683,Countries!$H$1:$J$43,3)</f>
        <v>4-Southern Europe</v>
      </c>
      <c r="B683" t="s">
        <v>12</v>
      </c>
      <c r="C683" t="s">
        <v>27</v>
      </c>
      <c r="D683" s="3">
        <v>-24</v>
      </c>
      <c r="E683" s="3">
        <v>-16</v>
      </c>
      <c r="F683" s="3">
        <v>-10</v>
      </c>
      <c r="G683">
        <v>2080</v>
      </c>
      <c r="H683" s="3">
        <f t="shared" si="71"/>
        <v>8</v>
      </c>
      <c r="I683" s="3">
        <f t="shared" si="72"/>
        <v>6</v>
      </c>
      <c r="J683" s="8">
        <f t="shared" si="73"/>
        <v>350</v>
      </c>
      <c r="K683">
        <f>VLOOKUP(B683,Countries!$AB$1:$AC$6,2)*15</f>
        <v>90</v>
      </c>
      <c r="L683" s="16">
        <f>VLOOKUP(C683,Countries!$H$1:$K$43,4)*80</f>
        <v>2800</v>
      </c>
      <c r="M683" s="16">
        <f t="shared" si="74"/>
        <v>3240</v>
      </c>
      <c r="N683" s="17">
        <f t="shared" si="70"/>
        <v>-0.16</v>
      </c>
      <c r="O683" s="17">
        <f t="shared" si="75"/>
        <v>0</v>
      </c>
      <c r="P683" s="17">
        <f t="shared" si="76"/>
        <v>0</v>
      </c>
    </row>
    <row r="684" spans="1:16" x14ac:dyDescent="0.35">
      <c r="A684" t="str">
        <f>VLOOKUP(C684,Countries!$H$1:$J$43,3)</f>
        <v>4-Southern Europe</v>
      </c>
      <c r="B684" t="s">
        <v>12</v>
      </c>
      <c r="C684" t="s">
        <v>27</v>
      </c>
      <c r="D684" s="3">
        <v>-3</v>
      </c>
      <c r="E684" s="3">
        <v>1.5</v>
      </c>
      <c r="F684" s="3">
        <v>3</v>
      </c>
      <c r="G684">
        <v>2050</v>
      </c>
      <c r="H684" s="3">
        <f t="shared" si="71"/>
        <v>4.5</v>
      </c>
      <c r="I684" s="3">
        <f t="shared" si="72"/>
        <v>1.5</v>
      </c>
      <c r="J684" s="8">
        <f t="shared" si="73"/>
        <v>350</v>
      </c>
      <c r="K684">
        <f>VLOOKUP(B684,Countries!$AB$1:$AC$6,2)*15</f>
        <v>90</v>
      </c>
      <c r="L684" s="16">
        <f>VLOOKUP(C684,Countries!$H$1:$K$43,4)*80</f>
        <v>2800</v>
      </c>
      <c r="M684" s="16">
        <f t="shared" si="74"/>
        <v>3240</v>
      </c>
      <c r="N684" s="17">
        <f t="shared" si="70"/>
        <v>1.4999999999999999E-2</v>
      </c>
      <c r="O684" s="17">
        <f t="shared" si="75"/>
        <v>0</v>
      </c>
      <c r="P684" s="17">
        <f t="shared" si="76"/>
        <v>0</v>
      </c>
    </row>
    <row r="685" spans="1:16" x14ac:dyDescent="0.35">
      <c r="A685" t="str">
        <f>VLOOKUP(C685,Countries!$H$1:$J$43,3)</f>
        <v>4-Southern Europe</v>
      </c>
      <c r="B685" t="s">
        <v>12</v>
      </c>
      <c r="C685" t="s">
        <v>27</v>
      </c>
      <c r="D685" s="3">
        <v>-16</v>
      </c>
      <c r="E685" s="3">
        <v>-7.75</v>
      </c>
      <c r="F685" s="3">
        <v>-3</v>
      </c>
      <c r="G685">
        <v>2080</v>
      </c>
      <c r="H685" s="3">
        <f t="shared" si="71"/>
        <v>8.25</v>
      </c>
      <c r="I685" s="3">
        <f t="shared" si="72"/>
        <v>4.75</v>
      </c>
      <c r="J685" s="8">
        <f t="shared" si="73"/>
        <v>350</v>
      </c>
      <c r="K685">
        <f>VLOOKUP(B685,Countries!$AB$1:$AC$6,2)*15</f>
        <v>90</v>
      </c>
      <c r="L685" s="16">
        <f>VLOOKUP(C685,Countries!$H$1:$K$43,4)*80</f>
        <v>2800</v>
      </c>
      <c r="M685" s="16">
        <f t="shared" si="74"/>
        <v>3240</v>
      </c>
      <c r="N685" s="17">
        <f t="shared" si="70"/>
        <v>-7.7499999999999999E-2</v>
      </c>
      <c r="O685" s="17">
        <f t="shared" si="75"/>
        <v>0</v>
      </c>
      <c r="P685" s="17">
        <f t="shared" si="76"/>
        <v>0</v>
      </c>
    </row>
    <row r="686" spans="1:16" x14ac:dyDescent="0.35">
      <c r="A686" t="str">
        <f>VLOOKUP(C686,Countries!$H$1:$J$43,3)</f>
        <v>4-Southern Europe</v>
      </c>
      <c r="B686" t="s">
        <v>12</v>
      </c>
      <c r="C686" t="s">
        <v>27</v>
      </c>
      <c r="D686" s="3">
        <v>-79.31</v>
      </c>
      <c r="E686" s="3">
        <v>-75.84</v>
      </c>
      <c r="F686" s="3">
        <v>-71.05</v>
      </c>
      <c r="G686">
        <v>2080</v>
      </c>
      <c r="H686" s="3">
        <f t="shared" si="71"/>
        <v>3.4699999999999989</v>
      </c>
      <c r="I686" s="3">
        <f t="shared" si="72"/>
        <v>4.7900000000000063</v>
      </c>
      <c r="J686" s="8">
        <f t="shared" si="73"/>
        <v>350</v>
      </c>
      <c r="K686">
        <f>VLOOKUP(B686,Countries!$AB$1:$AC$6,2)*15</f>
        <v>90</v>
      </c>
      <c r="L686" s="16">
        <f>VLOOKUP(C686,Countries!$H$1:$K$43,4)*80</f>
        <v>2800</v>
      </c>
      <c r="M686" s="16">
        <f t="shared" si="74"/>
        <v>3240</v>
      </c>
      <c r="N686" s="17">
        <f t="shared" si="70"/>
        <v>-0.75840000000000007</v>
      </c>
      <c r="O686" s="17">
        <f t="shared" si="75"/>
        <v>0</v>
      </c>
      <c r="P686" s="17">
        <f t="shared" si="76"/>
        <v>0</v>
      </c>
    </row>
    <row r="687" spans="1:16" x14ac:dyDescent="0.35">
      <c r="A687" t="str">
        <f>VLOOKUP(C687,Countries!$H$1:$J$43,3)</f>
        <v>4-Southern Europe</v>
      </c>
      <c r="B687" t="s">
        <v>12</v>
      </c>
      <c r="C687" t="s">
        <v>27</v>
      </c>
      <c r="D687" s="3">
        <v>-10.554021804826766</v>
      </c>
      <c r="E687" s="3">
        <v>14.001106535140865</v>
      </c>
      <c r="F687" s="3">
        <v>77.373001717333239</v>
      </c>
      <c r="G687">
        <v>2050</v>
      </c>
      <c r="H687" s="3">
        <f t="shared" si="71"/>
        <v>24.555128339967631</v>
      </c>
      <c r="I687" s="3">
        <f t="shared" si="72"/>
        <v>63.371895182192375</v>
      </c>
      <c r="J687" s="8">
        <f t="shared" si="73"/>
        <v>350</v>
      </c>
      <c r="K687">
        <f>VLOOKUP(B687,Countries!$AB$1:$AC$6,2)*15</f>
        <v>90</v>
      </c>
      <c r="L687" s="16">
        <f>VLOOKUP(C687,Countries!$H$1:$K$43,4)*80</f>
        <v>2800</v>
      </c>
      <c r="M687" s="16">
        <f t="shared" si="74"/>
        <v>3240</v>
      </c>
      <c r="N687" s="17">
        <f t="shared" si="70"/>
        <v>0.14001106535140864</v>
      </c>
      <c r="O687" s="17">
        <f t="shared" si="75"/>
        <v>0.2455512833996763</v>
      </c>
      <c r="P687" s="17">
        <f t="shared" si="76"/>
        <v>0.63371895182192373</v>
      </c>
    </row>
    <row r="688" spans="1:16" x14ac:dyDescent="0.35">
      <c r="A688" t="str">
        <f>VLOOKUP(C688,Countries!$H$1:$J$43,3)</f>
        <v>4-Southern Europe</v>
      </c>
      <c r="B688" t="s">
        <v>12</v>
      </c>
      <c r="C688" t="s">
        <v>27</v>
      </c>
      <c r="D688" s="3">
        <v>11</v>
      </c>
      <c r="E688" s="3">
        <v>12</v>
      </c>
      <c r="F688" s="3">
        <v>13</v>
      </c>
      <c r="G688">
        <v>2030</v>
      </c>
      <c r="H688" s="3">
        <f t="shared" si="71"/>
        <v>1</v>
      </c>
      <c r="I688" s="3">
        <f t="shared" si="72"/>
        <v>1</v>
      </c>
      <c r="J688" s="8">
        <f t="shared" si="73"/>
        <v>350</v>
      </c>
      <c r="K688">
        <f>VLOOKUP(B688,Countries!$AB$1:$AC$6,2)*15</f>
        <v>90</v>
      </c>
      <c r="L688" s="16">
        <f>VLOOKUP(C688,Countries!$H$1:$K$43,4)*80</f>
        <v>2800</v>
      </c>
      <c r="M688" s="16">
        <f t="shared" si="74"/>
        <v>3240</v>
      </c>
      <c r="N688" s="17">
        <f t="shared" si="70"/>
        <v>0.12</v>
      </c>
      <c r="O688" s="17">
        <f t="shared" si="75"/>
        <v>0</v>
      </c>
      <c r="P688" s="17">
        <f t="shared" si="76"/>
        <v>0</v>
      </c>
    </row>
    <row r="689" spans="1:16" x14ac:dyDescent="0.35">
      <c r="A689" t="str">
        <f>VLOOKUP(C689,Countries!$H$1:$J$43,3)</f>
        <v>4-Southern Europe</v>
      </c>
      <c r="B689" t="s">
        <v>12</v>
      </c>
      <c r="C689" t="s">
        <v>27</v>
      </c>
      <c r="D689" s="3">
        <v>18</v>
      </c>
      <c r="E689" s="3">
        <v>18.5</v>
      </c>
      <c r="F689" s="3">
        <v>19</v>
      </c>
      <c r="G689">
        <v>2050</v>
      </c>
      <c r="H689" s="3">
        <f t="shared" si="71"/>
        <v>0.5</v>
      </c>
      <c r="I689" s="3">
        <f t="shared" si="72"/>
        <v>0.5</v>
      </c>
      <c r="J689" s="8">
        <f t="shared" si="73"/>
        <v>350</v>
      </c>
      <c r="K689">
        <f>VLOOKUP(B689,Countries!$AB$1:$AC$6,2)*15</f>
        <v>90</v>
      </c>
      <c r="L689" s="16">
        <f>VLOOKUP(C689,Countries!$H$1:$K$43,4)*80</f>
        <v>2800</v>
      </c>
      <c r="M689" s="16">
        <f t="shared" si="74"/>
        <v>3240</v>
      </c>
      <c r="N689" s="17">
        <f t="shared" si="70"/>
        <v>0.185</v>
      </c>
      <c r="O689" s="17">
        <f t="shared" si="75"/>
        <v>0</v>
      </c>
      <c r="P689" s="17">
        <f t="shared" si="76"/>
        <v>0</v>
      </c>
    </row>
    <row r="690" spans="1:16" x14ac:dyDescent="0.35">
      <c r="A690" t="str">
        <f>VLOOKUP(C690,Countries!$H$1:$J$43,3)</f>
        <v>4-Southern Europe</v>
      </c>
      <c r="B690" t="s">
        <v>12</v>
      </c>
      <c r="C690" t="s">
        <v>27</v>
      </c>
      <c r="D690" s="3">
        <v>13</v>
      </c>
      <c r="E690" s="3">
        <v>22.5</v>
      </c>
      <c r="F690" s="3">
        <v>32</v>
      </c>
      <c r="G690">
        <v>2080</v>
      </c>
      <c r="H690" s="3">
        <f t="shared" si="71"/>
        <v>9.5</v>
      </c>
      <c r="I690" s="3">
        <f t="shared" si="72"/>
        <v>9.5</v>
      </c>
      <c r="J690" s="8">
        <f t="shared" si="73"/>
        <v>350</v>
      </c>
      <c r="K690">
        <f>VLOOKUP(B690,Countries!$AB$1:$AC$6,2)*15</f>
        <v>90</v>
      </c>
      <c r="L690" s="16">
        <f>VLOOKUP(C690,Countries!$H$1:$K$43,4)*80</f>
        <v>2800</v>
      </c>
      <c r="M690" s="16">
        <f t="shared" si="74"/>
        <v>3240</v>
      </c>
      <c r="N690" s="17">
        <f t="shared" si="70"/>
        <v>0.22500000000000001</v>
      </c>
      <c r="O690" s="17">
        <f t="shared" si="75"/>
        <v>0</v>
      </c>
      <c r="P690" s="17">
        <f t="shared" si="76"/>
        <v>0</v>
      </c>
    </row>
    <row r="691" spans="1:16" x14ac:dyDescent="0.35">
      <c r="A691" t="str">
        <f>VLOOKUP(C691,Countries!$H$1:$J$43,3)</f>
        <v>4-Southern Europe</v>
      </c>
      <c r="B691" t="s">
        <v>12</v>
      </c>
      <c r="C691" t="s">
        <v>27</v>
      </c>
      <c r="D691" s="3">
        <v>-34.490740740740748</v>
      </c>
      <c r="E691" s="3">
        <v>10.879629629629624</v>
      </c>
      <c r="F691" s="3">
        <v>56.249999999999986</v>
      </c>
      <c r="G691">
        <v>2050</v>
      </c>
      <c r="H691" s="3">
        <f t="shared" si="71"/>
        <v>45.370370370370374</v>
      </c>
      <c r="I691" s="3">
        <f t="shared" si="72"/>
        <v>45.37037037037036</v>
      </c>
      <c r="J691" s="8">
        <f t="shared" si="73"/>
        <v>350</v>
      </c>
      <c r="K691">
        <f>VLOOKUP(B691,Countries!$AB$1:$AC$6,2)*15</f>
        <v>90</v>
      </c>
      <c r="L691" s="16">
        <f>VLOOKUP(C691,Countries!$H$1:$K$43,4)*80</f>
        <v>2800</v>
      </c>
      <c r="M691" s="16">
        <f t="shared" si="74"/>
        <v>3240</v>
      </c>
      <c r="N691" s="17">
        <f t="shared" si="70"/>
        <v>0.10879629629629624</v>
      </c>
      <c r="O691" s="17">
        <f t="shared" si="75"/>
        <v>0.45370370370370372</v>
      </c>
      <c r="P691" s="17">
        <f t="shared" si="76"/>
        <v>0.45370370370370361</v>
      </c>
    </row>
    <row r="692" spans="1:16" x14ac:dyDescent="0.35">
      <c r="A692" t="str">
        <f>VLOOKUP(C692,Countries!$H$1:$J$43,3)</f>
        <v>4-Southern Europe</v>
      </c>
      <c r="B692" t="s">
        <v>12</v>
      </c>
      <c r="C692" t="s">
        <v>27</v>
      </c>
      <c r="D692" s="3">
        <v>-51.620370370370374</v>
      </c>
      <c r="E692" s="3">
        <v>-7.6388888888888893</v>
      </c>
      <c r="F692" s="3">
        <v>36.342592592592595</v>
      </c>
      <c r="G692">
        <v>2080</v>
      </c>
      <c r="H692" s="3">
        <f t="shared" si="71"/>
        <v>43.981481481481481</v>
      </c>
      <c r="I692" s="3">
        <f t="shared" si="72"/>
        <v>43.981481481481481</v>
      </c>
      <c r="J692" s="8">
        <f t="shared" si="73"/>
        <v>350</v>
      </c>
      <c r="K692">
        <f>VLOOKUP(B692,Countries!$AB$1:$AC$6,2)*15</f>
        <v>90</v>
      </c>
      <c r="L692" s="16">
        <f>VLOOKUP(C692,Countries!$H$1:$K$43,4)*80</f>
        <v>2800</v>
      </c>
      <c r="M692" s="16">
        <f t="shared" si="74"/>
        <v>3240</v>
      </c>
      <c r="N692" s="17">
        <f t="shared" si="70"/>
        <v>-7.6388888888888895E-2</v>
      </c>
      <c r="O692" s="17">
        <f t="shared" si="75"/>
        <v>0.43981481481481483</v>
      </c>
      <c r="P692" s="17">
        <f t="shared" si="76"/>
        <v>0.43981481481481483</v>
      </c>
    </row>
    <row r="693" spans="1:16" x14ac:dyDescent="0.35">
      <c r="A693" t="str">
        <f>VLOOKUP(C693,Countries!$H$1:$J$43,3)</f>
        <v>4-Southern Europe</v>
      </c>
      <c r="B693" t="s">
        <v>12</v>
      </c>
      <c r="C693" t="s">
        <v>27</v>
      </c>
      <c r="D693" s="3">
        <v>8.3916083916083792</v>
      </c>
      <c r="E693" s="3">
        <v>11.538461538461489</v>
      </c>
      <c r="F693" s="3">
        <v>14.685314685314598</v>
      </c>
      <c r="G693">
        <v>2030</v>
      </c>
      <c r="H693" s="3">
        <f t="shared" si="71"/>
        <v>3.1468531468531094</v>
      </c>
      <c r="I693" s="3">
        <f t="shared" si="72"/>
        <v>3.1468531468531094</v>
      </c>
      <c r="J693" s="8">
        <f t="shared" si="73"/>
        <v>350</v>
      </c>
      <c r="K693">
        <f>VLOOKUP(B693,Countries!$AB$1:$AC$6,2)*15</f>
        <v>90</v>
      </c>
      <c r="L693" s="16">
        <f>VLOOKUP(C693,Countries!$H$1:$K$43,4)*80</f>
        <v>2800</v>
      </c>
      <c r="M693" s="16">
        <f t="shared" si="74"/>
        <v>3240</v>
      </c>
      <c r="N693" s="17">
        <f t="shared" si="70"/>
        <v>0.11538461538461489</v>
      </c>
      <c r="O693" s="17">
        <f t="shared" si="75"/>
        <v>0</v>
      </c>
      <c r="P693" s="17">
        <f t="shared" si="76"/>
        <v>0</v>
      </c>
    </row>
    <row r="694" spans="1:16" x14ac:dyDescent="0.35">
      <c r="A694" t="str">
        <f>VLOOKUP(C694,Countries!$H$1:$J$43,3)</f>
        <v>4-Southern Europe</v>
      </c>
      <c r="B694" t="s">
        <v>12</v>
      </c>
      <c r="C694" t="s">
        <v>27</v>
      </c>
      <c r="D694" s="3">
        <v>6.2937062937062205</v>
      </c>
      <c r="E694" s="3">
        <v>6.9930069930069916</v>
      </c>
      <c r="F694" s="3">
        <v>7.6923076923077618</v>
      </c>
      <c r="G694">
        <v>2030</v>
      </c>
      <c r="H694" s="3">
        <f t="shared" si="71"/>
        <v>0.6993006993007711</v>
      </c>
      <c r="I694" s="3">
        <f t="shared" si="72"/>
        <v>0.69930069930077021</v>
      </c>
      <c r="J694" s="8">
        <f t="shared" si="73"/>
        <v>350</v>
      </c>
      <c r="K694">
        <f>VLOOKUP(B694,Countries!$AB$1:$AC$6,2)*15</f>
        <v>90</v>
      </c>
      <c r="L694" s="16">
        <f>VLOOKUP(C694,Countries!$H$1:$K$43,4)*80</f>
        <v>2800</v>
      </c>
      <c r="M694" s="16">
        <f t="shared" si="74"/>
        <v>3240</v>
      </c>
      <c r="N694" s="17">
        <f t="shared" si="70"/>
        <v>6.9930069930069921E-2</v>
      </c>
      <c r="O694" s="17">
        <f t="shared" si="75"/>
        <v>0</v>
      </c>
      <c r="P694" s="17">
        <f t="shared" si="76"/>
        <v>0</v>
      </c>
    </row>
    <row r="695" spans="1:16" x14ac:dyDescent="0.35">
      <c r="A695" t="str">
        <f>VLOOKUP(C695,Countries!$H$1:$J$43,3)</f>
        <v>4-Southern Europe</v>
      </c>
      <c r="B695" t="s">
        <v>12</v>
      </c>
      <c r="C695" t="s">
        <v>27</v>
      </c>
      <c r="D695" s="3">
        <v>9.790209790209639</v>
      </c>
      <c r="E695" s="3">
        <v>9.790209790209639</v>
      </c>
      <c r="F695" s="3">
        <v>9.790209790209639</v>
      </c>
      <c r="G695">
        <v>2030</v>
      </c>
      <c r="H695" s="3">
        <f t="shared" si="71"/>
        <v>0</v>
      </c>
      <c r="I695" s="3">
        <f t="shared" si="72"/>
        <v>0</v>
      </c>
      <c r="J695" s="8">
        <f t="shared" si="73"/>
        <v>350</v>
      </c>
      <c r="K695">
        <f>VLOOKUP(B695,Countries!$AB$1:$AC$6,2)*15</f>
        <v>90</v>
      </c>
      <c r="L695" s="16">
        <f>VLOOKUP(C695,Countries!$H$1:$K$43,4)*80</f>
        <v>2800</v>
      </c>
      <c r="M695" s="16">
        <f t="shared" si="74"/>
        <v>3240</v>
      </c>
      <c r="N695" s="17">
        <f t="shared" si="70"/>
        <v>9.7902097902096391E-2</v>
      </c>
      <c r="O695" s="17">
        <f t="shared" si="75"/>
        <v>0</v>
      </c>
      <c r="P695" s="17">
        <f t="shared" si="76"/>
        <v>0</v>
      </c>
    </row>
    <row r="696" spans="1:16" x14ac:dyDescent="0.35">
      <c r="A696" t="str">
        <f>VLOOKUP(C696,Countries!$H$1:$J$43,3)</f>
        <v>4-Southern Europe</v>
      </c>
      <c r="B696" t="s">
        <v>12</v>
      </c>
      <c r="C696" t="s">
        <v>27</v>
      </c>
      <c r="D696" s="3">
        <v>16.083916083916129</v>
      </c>
      <c r="E696" s="3">
        <v>16.433566433566444</v>
      </c>
      <c r="F696" s="3">
        <v>16.783216783216758</v>
      </c>
      <c r="G696">
        <v>2050</v>
      </c>
      <c r="H696" s="3">
        <f t="shared" si="71"/>
        <v>0.3496503496503145</v>
      </c>
      <c r="I696" s="3">
        <f t="shared" si="72"/>
        <v>0.3496503496503145</v>
      </c>
      <c r="J696" s="8">
        <f t="shared" si="73"/>
        <v>350</v>
      </c>
      <c r="K696">
        <f>VLOOKUP(B696,Countries!$AB$1:$AC$6,2)*15</f>
        <v>90</v>
      </c>
      <c r="L696" s="16">
        <f>VLOOKUP(C696,Countries!$H$1:$K$43,4)*80</f>
        <v>2800</v>
      </c>
      <c r="M696" s="16">
        <f t="shared" si="74"/>
        <v>3240</v>
      </c>
      <c r="N696" s="17">
        <f t="shared" si="70"/>
        <v>0.16433566433566443</v>
      </c>
      <c r="O696" s="17">
        <f t="shared" si="75"/>
        <v>0</v>
      </c>
      <c r="P696" s="17">
        <f t="shared" si="76"/>
        <v>0</v>
      </c>
    </row>
    <row r="697" spans="1:16" x14ac:dyDescent="0.35">
      <c r="A697" t="str">
        <f>VLOOKUP(C697,Countries!$H$1:$J$43,3)</f>
        <v>4-Southern Europe</v>
      </c>
      <c r="B697" t="s">
        <v>12</v>
      </c>
      <c r="C697" t="s">
        <v>27</v>
      </c>
      <c r="D697" s="3">
        <v>12.587412587412441</v>
      </c>
      <c r="E697" s="3">
        <v>15.034965034964916</v>
      </c>
      <c r="F697" s="3">
        <v>17.482517482517391</v>
      </c>
      <c r="G697">
        <v>2050</v>
      </c>
      <c r="H697" s="3">
        <f t="shared" si="71"/>
        <v>2.447552447552475</v>
      </c>
      <c r="I697" s="3">
        <f t="shared" si="72"/>
        <v>2.447552447552475</v>
      </c>
      <c r="J697" s="8">
        <f t="shared" si="73"/>
        <v>350</v>
      </c>
      <c r="K697">
        <f>VLOOKUP(B697,Countries!$AB$1:$AC$6,2)*15</f>
        <v>90</v>
      </c>
      <c r="L697" s="16">
        <f>VLOOKUP(C697,Countries!$H$1:$K$43,4)*80</f>
        <v>2800</v>
      </c>
      <c r="M697" s="16">
        <f t="shared" si="74"/>
        <v>3240</v>
      </c>
      <c r="N697" s="17">
        <f t="shared" si="70"/>
        <v>0.15034965034964917</v>
      </c>
      <c r="O697" s="17">
        <f t="shared" si="75"/>
        <v>0</v>
      </c>
      <c r="P697" s="17">
        <f t="shared" si="76"/>
        <v>0</v>
      </c>
    </row>
    <row r="698" spans="1:16" x14ac:dyDescent="0.35">
      <c r="A698" t="str">
        <f>VLOOKUP(C698,Countries!$H$1:$J$43,3)</f>
        <v>4-Southern Europe</v>
      </c>
      <c r="B698" t="s">
        <v>12</v>
      </c>
      <c r="C698" t="s">
        <v>27</v>
      </c>
      <c r="D698" s="3">
        <v>19.580419580419573</v>
      </c>
      <c r="E698" s="3">
        <v>19.930069930069887</v>
      </c>
      <c r="F698" s="3">
        <v>20.279720279720202</v>
      </c>
      <c r="G698">
        <v>2050</v>
      </c>
      <c r="H698" s="3">
        <f t="shared" si="71"/>
        <v>0.3496503496503145</v>
      </c>
      <c r="I698" s="3">
        <f t="shared" si="72"/>
        <v>0.3496503496503145</v>
      </c>
      <c r="J698" s="8">
        <f t="shared" si="73"/>
        <v>350</v>
      </c>
      <c r="K698">
        <f>VLOOKUP(B698,Countries!$AB$1:$AC$6,2)*15</f>
        <v>90</v>
      </c>
      <c r="L698" s="16">
        <f>VLOOKUP(C698,Countries!$H$1:$K$43,4)*80</f>
        <v>2800</v>
      </c>
      <c r="M698" s="16">
        <f t="shared" si="74"/>
        <v>3240</v>
      </c>
      <c r="N698" s="17">
        <f t="shared" si="70"/>
        <v>0.19930069930069888</v>
      </c>
      <c r="O698" s="17">
        <f t="shared" si="75"/>
        <v>0</v>
      </c>
      <c r="P698" s="17">
        <f t="shared" si="76"/>
        <v>0</v>
      </c>
    </row>
    <row r="699" spans="1:16" x14ac:dyDescent="0.35">
      <c r="A699" t="str">
        <f>VLOOKUP(C699,Countries!$H$1:$J$43,3)</f>
        <v>4-Southern Europe</v>
      </c>
      <c r="B699" t="s">
        <v>12</v>
      </c>
      <c r="C699" t="s">
        <v>27</v>
      </c>
      <c r="D699" s="3">
        <v>18.18181818181802</v>
      </c>
      <c r="E699" s="3">
        <v>20.97902097902082</v>
      </c>
      <c r="F699" s="3">
        <v>23.77622377622362</v>
      </c>
      <c r="G699">
        <v>2080</v>
      </c>
      <c r="H699" s="3">
        <f t="shared" si="71"/>
        <v>2.7972027972028002</v>
      </c>
      <c r="I699" s="3">
        <f t="shared" si="72"/>
        <v>2.7972027972028002</v>
      </c>
      <c r="J699" s="8">
        <f t="shared" si="73"/>
        <v>350</v>
      </c>
      <c r="K699">
        <f>VLOOKUP(B699,Countries!$AB$1:$AC$6,2)*15</f>
        <v>90</v>
      </c>
      <c r="L699" s="16">
        <f>VLOOKUP(C699,Countries!$H$1:$K$43,4)*80</f>
        <v>2800</v>
      </c>
      <c r="M699" s="16">
        <f t="shared" si="74"/>
        <v>3240</v>
      </c>
      <c r="N699" s="17">
        <f t="shared" si="70"/>
        <v>0.20979020979020821</v>
      </c>
      <c r="O699" s="17">
        <f t="shared" si="75"/>
        <v>0</v>
      </c>
      <c r="P699" s="17">
        <f t="shared" si="76"/>
        <v>0</v>
      </c>
    </row>
    <row r="700" spans="1:16" x14ac:dyDescent="0.35">
      <c r="A700" t="str">
        <f>VLOOKUP(C700,Countries!$H$1:$J$43,3)</f>
        <v>4-Southern Europe</v>
      </c>
      <c r="B700" t="s">
        <v>12</v>
      </c>
      <c r="C700" t="s">
        <v>27</v>
      </c>
      <c r="D700" s="3">
        <v>12.587412587412441</v>
      </c>
      <c r="E700" s="3">
        <v>14.335664335664285</v>
      </c>
      <c r="F700" s="3">
        <v>16.083916083916129</v>
      </c>
      <c r="G700">
        <v>2080</v>
      </c>
      <c r="H700" s="3">
        <f t="shared" si="71"/>
        <v>1.7482517482518443</v>
      </c>
      <c r="I700" s="3">
        <f t="shared" si="72"/>
        <v>1.7482517482518443</v>
      </c>
      <c r="J700" s="8">
        <f t="shared" si="73"/>
        <v>350</v>
      </c>
      <c r="K700">
        <f>VLOOKUP(B700,Countries!$AB$1:$AC$6,2)*15</f>
        <v>90</v>
      </c>
      <c r="L700" s="16">
        <f>VLOOKUP(C700,Countries!$H$1:$K$43,4)*80</f>
        <v>2800</v>
      </c>
      <c r="M700" s="16">
        <f t="shared" si="74"/>
        <v>3240</v>
      </c>
      <c r="N700" s="17">
        <f t="shared" si="70"/>
        <v>0.14335664335664286</v>
      </c>
      <c r="O700" s="17">
        <f t="shared" si="75"/>
        <v>0</v>
      </c>
      <c r="P700" s="17">
        <f t="shared" si="76"/>
        <v>0</v>
      </c>
    </row>
    <row r="701" spans="1:16" x14ac:dyDescent="0.35">
      <c r="A701" t="str">
        <f>VLOOKUP(C701,Countries!$H$1:$J$43,3)</f>
        <v>4-Southern Europe</v>
      </c>
      <c r="B701" t="s">
        <v>12</v>
      </c>
      <c r="C701" t="s">
        <v>27</v>
      </c>
      <c r="D701" s="3">
        <v>20.279720279720202</v>
      </c>
      <c r="E701" s="3">
        <v>20.629370629370516</v>
      </c>
      <c r="F701" s="3">
        <v>20.979020979020831</v>
      </c>
      <c r="G701">
        <v>2080</v>
      </c>
      <c r="H701" s="3">
        <f t="shared" si="71"/>
        <v>0.3496503496503145</v>
      </c>
      <c r="I701" s="3">
        <f t="shared" si="72"/>
        <v>0.3496503496503145</v>
      </c>
      <c r="J701" s="8">
        <f t="shared" si="73"/>
        <v>350</v>
      </c>
      <c r="K701">
        <f>VLOOKUP(B701,Countries!$AB$1:$AC$6,2)*15</f>
        <v>90</v>
      </c>
      <c r="L701" s="16">
        <f>VLOOKUP(C701,Countries!$H$1:$K$43,4)*80</f>
        <v>2800</v>
      </c>
      <c r="M701" s="16">
        <f t="shared" si="74"/>
        <v>3240</v>
      </c>
      <c r="N701" s="17">
        <f t="shared" si="70"/>
        <v>0.20629370629370516</v>
      </c>
      <c r="O701" s="17">
        <f t="shared" si="75"/>
        <v>0</v>
      </c>
      <c r="P701" s="17">
        <f t="shared" si="76"/>
        <v>0</v>
      </c>
    </row>
    <row r="702" spans="1:16" x14ac:dyDescent="0.35">
      <c r="A702" t="str">
        <f>VLOOKUP(C702,Countries!$H$1:$J$43,3)</f>
        <v>4-Southern Europe</v>
      </c>
      <c r="B702" t="s">
        <v>12</v>
      </c>
      <c r="C702" t="s">
        <v>67</v>
      </c>
      <c r="D702" s="3">
        <v>40</v>
      </c>
      <c r="E702" s="3">
        <v>42</v>
      </c>
      <c r="F702" s="3">
        <v>44</v>
      </c>
      <c r="G702">
        <v>2030</v>
      </c>
      <c r="H702" s="3">
        <f t="shared" si="71"/>
        <v>2</v>
      </c>
      <c r="I702" s="3">
        <f t="shared" si="72"/>
        <v>2</v>
      </c>
      <c r="J702" s="8">
        <f t="shared" si="73"/>
        <v>350</v>
      </c>
      <c r="K702">
        <f>VLOOKUP(B702,Countries!$AB$1:$AC$6,2)*15</f>
        <v>90</v>
      </c>
      <c r="L702" s="16">
        <f>VLOOKUP(C702,Countries!$H$1:$K$43,4)*80</f>
        <v>2880</v>
      </c>
      <c r="M702" s="16">
        <f t="shared" si="74"/>
        <v>3320</v>
      </c>
      <c r="N702" s="17">
        <f t="shared" si="70"/>
        <v>0.42</v>
      </c>
      <c r="O702" s="17">
        <f t="shared" si="75"/>
        <v>0</v>
      </c>
      <c r="P702" s="17">
        <f t="shared" si="76"/>
        <v>0</v>
      </c>
    </row>
    <row r="703" spans="1:16" x14ac:dyDescent="0.35">
      <c r="A703" t="str">
        <f>VLOOKUP(C703,Countries!$H$1:$J$43,3)</f>
        <v>4-Southern Europe</v>
      </c>
      <c r="B703" t="s">
        <v>12</v>
      </c>
      <c r="C703" t="s">
        <v>67</v>
      </c>
      <c r="D703" s="3">
        <v>48</v>
      </c>
      <c r="E703" s="3">
        <v>52</v>
      </c>
      <c r="F703" s="3">
        <v>56</v>
      </c>
      <c r="G703">
        <v>2050</v>
      </c>
      <c r="H703" s="3">
        <f t="shared" si="71"/>
        <v>4</v>
      </c>
      <c r="I703" s="3">
        <f t="shared" si="72"/>
        <v>4</v>
      </c>
      <c r="J703" s="8">
        <f t="shared" si="73"/>
        <v>350</v>
      </c>
      <c r="K703">
        <f>VLOOKUP(B703,Countries!$AB$1:$AC$6,2)*15</f>
        <v>90</v>
      </c>
      <c r="L703" s="16">
        <f>VLOOKUP(C703,Countries!$H$1:$K$43,4)*80</f>
        <v>2880</v>
      </c>
      <c r="M703" s="16">
        <f t="shared" si="74"/>
        <v>3320</v>
      </c>
      <c r="N703" s="17">
        <f t="shared" si="70"/>
        <v>0.52</v>
      </c>
      <c r="O703" s="17">
        <f t="shared" si="75"/>
        <v>0</v>
      </c>
      <c r="P703" s="17">
        <f t="shared" si="76"/>
        <v>0</v>
      </c>
    </row>
    <row r="704" spans="1:16" x14ac:dyDescent="0.35">
      <c r="A704" t="str">
        <f>VLOOKUP(C704,Countries!$H$1:$J$43,3)</f>
        <v>4-Southern Europe</v>
      </c>
      <c r="B704" t="s">
        <v>12</v>
      </c>
      <c r="C704" t="s">
        <v>67</v>
      </c>
      <c r="D704" s="3">
        <v>42</v>
      </c>
      <c r="E704" s="3">
        <v>62</v>
      </c>
      <c r="F704" s="3">
        <v>82</v>
      </c>
      <c r="G704">
        <v>2080</v>
      </c>
      <c r="H704" s="3">
        <f t="shared" si="71"/>
        <v>20</v>
      </c>
      <c r="I704" s="3">
        <f t="shared" si="72"/>
        <v>20</v>
      </c>
      <c r="J704" s="8">
        <f t="shared" si="73"/>
        <v>350</v>
      </c>
      <c r="K704">
        <f>VLOOKUP(B704,Countries!$AB$1:$AC$6,2)*15</f>
        <v>90</v>
      </c>
      <c r="L704" s="16">
        <f>VLOOKUP(C704,Countries!$H$1:$K$43,4)*80</f>
        <v>2880</v>
      </c>
      <c r="M704" s="16">
        <f t="shared" si="74"/>
        <v>3320</v>
      </c>
      <c r="N704" s="17">
        <f t="shared" si="70"/>
        <v>0.62</v>
      </c>
      <c r="O704" s="17">
        <f t="shared" si="75"/>
        <v>0.2</v>
      </c>
      <c r="P704" s="17">
        <f t="shared" si="76"/>
        <v>0.2</v>
      </c>
    </row>
    <row r="705" spans="1:16" x14ac:dyDescent="0.35">
      <c r="A705" t="str">
        <f>VLOOKUP(C705,Countries!$H$1:$J$43,3)</f>
        <v>4-Southern Europe</v>
      </c>
      <c r="B705" t="s">
        <v>12</v>
      </c>
      <c r="C705" t="s">
        <v>49</v>
      </c>
      <c r="D705" s="3">
        <v>0</v>
      </c>
      <c r="E705" s="3">
        <v>27.004966811615073</v>
      </c>
      <c r="F705" s="3">
        <v>98.301818926169219</v>
      </c>
      <c r="G705">
        <v>2050</v>
      </c>
      <c r="H705" s="3">
        <f t="shared" si="71"/>
        <v>27.004966811615073</v>
      </c>
      <c r="I705" s="3">
        <f t="shared" si="72"/>
        <v>71.296852114554142</v>
      </c>
      <c r="J705" s="8">
        <f t="shared" si="73"/>
        <v>350</v>
      </c>
      <c r="K705">
        <f>VLOOKUP(B705,Countries!$AB$1:$AC$6,2)*15</f>
        <v>90</v>
      </c>
      <c r="L705" s="16">
        <f>VLOOKUP(C705,Countries!$H$1:$K$43,4)*80</f>
        <v>2960</v>
      </c>
      <c r="M705" s="16">
        <f t="shared" si="74"/>
        <v>3400</v>
      </c>
      <c r="N705" s="17">
        <f t="shared" ref="N705:N729" si="77">E705/100</f>
        <v>0.27004966811615072</v>
      </c>
      <c r="O705" s="17">
        <f t="shared" si="75"/>
        <v>0.27004966811615072</v>
      </c>
      <c r="P705" s="17">
        <f t="shared" si="76"/>
        <v>0.71296852114554143</v>
      </c>
    </row>
    <row r="706" spans="1:16" x14ac:dyDescent="0.35">
      <c r="A706" t="str">
        <f>VLOOKUP(C706,Countries!$H$1:$J$43,3)</f>
        <v>4-Southern Europe</v>
      </c>
      <c r="B706" t="s">
        <v>12</v>
      </c>
      <c r="C706" t="s">
        <v>53</v>
      </c>
      <c r="D706" s="3">
        <v>-3.9684312573060696</v>
      </c>
      <c r="E706" s="3">
        <v>23.177931944687518</v>
      </c>
      <c r="F706" s="3">
        <v>90.432347560096616</v>
      </c>
      <c r="G706">
        <v>2050</v>
      </c>
      <c r="H706" s="3">
        <f t="shared" si="71"/>
        <v>27.146363201993587</v>
      </c>
      <c r="I706" s="3">
        <f t="shared" si="72"/>
        <v>67.254415615409101</v>
      </c>
      <c r="J706" s="8">
        <f t="shared" si="73"/>
        <v>350</v>
      </c>
      <c r="K706">
        <f>VLOOKUP(B706,Countries!$AB$1:$AC$6,2)*15</f>
        <v>90</v>
      </c>
      <c r="L706" s="16">
        <f>VLOOKUP(C706,Countries!$H$1:$K$43,4)*80</f>
        <v>3040</v>
      </c>
      <c r="M706" s="16">
        <f t="shared" si="74"/>
        <v>3480</v>
      </c>
      <c r="N706" s="17">
        <f t="shared" si="77"/>
        <v>0.23177931944687519</v>
      </c>
      <c r="O706" s="17">
        <f t="shared" si="75"/>
        <v>0.2714636320199359</v>
      </c>
      <c r="P706" s="17">
        <f t="shared" si="76"/>
        <v>0.67254415615409102</v>
      </c>
    </row>
    <row r="707" spans="1:16" x14ac:dyDescent="0.35">
      <c r="A707" t="str">
        <f>VLOOKUP(C707,Countries!$H$1:$J$43,3)</f>
        <v>4-Southern Europe</v>
      </c>
      <c r="B707" t="s">
        <v>12</v>
      </c>
      <c r="C707" t="s">
        <v>53</v>
      </c>
      <c r="D707" s="3">
        <v>7</v>
      </c>
      <c r="E707" s="3">
        <v>7.5</v>
      </c>
      <c r="F707" s="3">
        <v>8</v>
      </c>
      <c r="G707">
        <v>2030</v>
      </c>
      <c r="H707" s="3">
        <f t="shared" ref="H707:H729" si="78">E707-D707</f>
        <v>0.5</v>
      </c>
      <c r="I707" s="3">
        <f t="shared" ref="I707:I729" si="79">F707-E707</f>
        <v>0.5</v>
      </c>
      <c r="J707" s="8">
        <f t="shared" ref="J707:J729" si="80">VALUE(CONCATENATE(MID(A707,1,1),"00"))-50</f>
        <v>350</v>
      </c>
      <c r="K707">
        <f>VLOOKUP(B707,Countries!$AB$1:$AC$6,2)*15</f>
        <v>90</v>
      </c>
      <c r="L707" s="16">
        <f>VLOOKUP(C707,Countries!$H$1:$K$43,4)*80</f>
        <v>3040</v>
      </c>
      <c r="M707" s="16">
        <f t="shared" si="74"/>
        <v>3480</v>
      </c>
      <c r="N707" s="17">
        <f t="shared" si="77"/>
        <v>7.4999999999999997E-2</v>
      </c>
      <c r="O707" s="17">
        <f t="shared" si="75"/>
        <v>0</v>
      </c>
      <c r="P707" s="17">
        <f t="shared" si="76"/>
        <v>0</v>
      </c>
    </row>
    <row r="708" spans="1:16" x14ac:dyDescent="0.35">
      <c r="A708" t="str">
        <f>VLOOKUP(C708,Countries!$H$1:$J$43,3)</f>
        <v>4-Southern Europe</v>
      </c>
      <c r="B708" t="s">
        <v>12</v>
      </c>
      <c r="C708" t="s">
        <v>53</v>
      </c>
      <c r="D708" s="3">
        <v>10</v>
      </c>
      <c r="E708" s="3">
        <v>10.5</v>
      </c>
      <c r="F708" s="3">
        <v>11</v>
      </c>
      <c r="G708">
        <v>2050</v>
      </c>
      <c r="H708" s="3">
        <f t="shared" si="78"/>
        <v>0.5</v>
      </c>
      <c r="I708" s="3">
        <f t="shared" si="79"/>
        <v>0.5</v>
      </c>
      <c r="J708" s="8">
        <f t="shared" si="80"/>
        <v>350</v>
      </c>
      <c r="K708">
        <f>VLOOKUP(B708,Countries!$AB$1:$AC$6,2)*15</f>
        <v>90</v>
      </c>
      <c r="L708" s="16">
        <f>VLOOKUP(C708,Countries!$H$1:$K$43,4)*80</f>
        <v>3040</v>
      </c>
      <c r="M708" s="16">
        <f t="shared" ref="M708:M729" si="81">L708+K708+J708</f>
        <v>3480</v>
      </c>
      <c r="N708" s="17">
        <f t="shared" si="77"/>
        <v>0.105</v>
      </c>
      <c r="O708" s="17">
        <f t="shared" ref="O708:O729" si="82">IF(H708&lt;10,0,H708/100)</f>
        <v>0</v>
      </c>
      <c r="P708" s="17">
        <f t="shared" ref="P708:P729" si="83">IF(I708&lt;10,0,I708/100)</f>
        <v>0</v>
      </c>
    </row>
    <row r="709" spans="1:16" x14ac:dyDescent="0.35">
      <c r="A709" t="str">
        <f>VLOOKUP(C709,Countries!$H$1:$J$43,3)</f>
        <v>4-Southern Europe</v>
      </c>
      <c r="B709" t="s">
        <v>12</v>
      </c>
      <c r="C709" t="s">
        <v>53</v>
      </c>
      <c r="D709" s="3">
        <v>5</v>
      </c>
      <c r="E709" s="3">
        <v>11</v>
      </c>
      <c r="F709" s="3">
        <v>17</v>
      </c>
      <c r="G709">
        <v>2080</v>
      </c>
      <c r="H709" s="3">
        <f t="shared" si="78"/>
        <v>6</v>
      </c>
      <c r="I709" s="3">
        <f t="shared" si="79"/>
        <v>6</v>
      </c>
      <c r="J709" s="8">
        <f t="shared" si="80"/>
        <v>350</v>
      </c>
      <c r="K709">
        <f>VLOOKUP(B709,Countries!$AB$1:$AC$6,2)*15</f>
        <v>90</v>
      </c>
      <c r="L709" s="16">
        <f>VLOOKUP(C709,Countries!$H$1:$K$43,4)*80</f>
        <v>3040</v>
      </c>
      <c r="M709" s="16">
        <f t="shared" si="81"/>
        <v>3480</v>
      </c>
      <c r="N709" s="17">
        <f t="shared" si="77"/>
        <v>0.11</v>
      </c>
      <c r="O709" s="17">
        <f t="shared" si="82"/>
        <v>0</v>
      </c>
      <c r="P709" s="17">
        <f t="shared" si="83"/>
        <v>0</v>
      </c>
    </row>
    <row r="710" spans="1:16" x14ac:dyDescent="0.35">
      <c r="A710" t="str">
        <f>VLOOKUP(C710,Countries!$H$1:$J$43,3)</f>
        <v>4-Southern Europe</v>
      </c>
      <c r="B710" t="s">
        <v>12</v>
      </c>
      <c r="C710" t="s">
        <v>106</v>
      </c>
      <c r="D710" s="3">
        <v>-16</v>
      </c>
      <c r="E710" s="3">
        <v>2.5</v>
      </c>
      <c r="F710" s="3">
        <v>21</v>
      </c>
      <c r="G710">
        <v>2020</v>
      </c>
      <c r="H710" s="3">
        <f t="shared" si="78"/>
        <v>18.5</v>
      </c>
      <c r="I710" s="3">
        <f t="shared" si="79"/>
        <v>18.5</v>
      </c>
      <c r="J710" s="8">
        <f t="shared" si="80"/>
        <v>350</v>
      </c>
      <c r="K710">
        <f>VLOOKUP(B710,Countries!$AB$1:$AC$6,2)*15</f>
        <v>90</v>
      </c>
      <c r="L710" s="16">
        <f>VLOOKUP(C710,Countries!$H$1:$K$43,4)*80</f>
        <v>3120</v>
      </c>
      <c r="M710" s="16">
        <f t="shared" si="81"/>
        <v>3560</v>
      </c>
      <c r="N710" s="17">
        <f t="shared" si="77"/>
        <v>2.5000000000000001E-2</v>
      </c>
      <c r="O710" s="17">
        <f t="shared" si="82"/>
        <v>0.185</v>
      </c>
      <c r="P710" s="17">
        <f t="shared" si="83"/>
        <v>0.185</v>
      </c>
    </row>
    <row r="711" spans="1:16" x14ac:dyDescent="0.35">
      <c r="A711" t="str">
        <f>VLOOKUP(C711,Countries!$H$1:$J$43,3)</f>
        <v>4-Southern Europe</v>
      </c>
      <c r="B711" t="s">
        <v>12</v>
      </c>
      <c r="C711" t="s">
        <v>106</v>
      </c>
      <c r="D711" s="3">
        <v>-10</v>
      </c>
      <c r="E711" s="3">
        <v>-2</v>
      </c>
      <c r="F711" s="3">
        <v>6</v>
      </c>
      <c r="G711">
        <v>2080</v>
      </c>
      <c r="H711" s="3">
        <f t="shared" si="78"/>
        <v>8</v>
      </c>
      <c r="I711" s="3">
        <f t="shared" si="79"/>
        <v>8</v>
      </c>
      <c r="J711" s="8">
        <f t="shared" si="80"/>
        <v>350</v>
      </c>
      <c r="K711">
        <f>VLOOKUP(B711,Countries!$AB$1:$AC$6,2)*15</f>
        <v>90</v>
      </c>
      <c r="L711" s="16">
        <f>VLOOKUP(C711,Countries!$H$1:$K$43,4)*80</f>
        <v>3120</v>
      </c>
      <c r="M711" s="16">
        <f t="shared" si="81"/>
        <v>3560</v>
      </c>
      <c r="N711" s="17">
        <f t="shared" si="77"/>
        <v>-0.02</v>
      </c>
      <c r="O711" s="17">
        <f t="shared" si="82"/>
        <v>0</v>
      </c>
      <c r="P711" s="17">
        <f t="shared" si="83"/>
        <v>0</v>
      </c>
    </row>
    <row r="712" spans="1:16" x14ac:dyDescent="0.35">
      <c r="A712" t="str">
        <f>VLOOKUP(C712,Countries!$H$1:$J$43,3)</f>
        <v>4-Southern Europe</v>
      </c>
      <c r="B712" t="s">
        <v>12</v>
      </c>
      <c r="C712" t="s">
        <v>66</v>
      </c>
      <c r="D712" s="3">
        <v>29</v>
      </c>
      <c r="E712" s="3">
        <v>30</v>
      </c>
      <c r="F712" s="3">
        <v>31</v>
      </c>
      <c r="G712">
        <v>2030</v>
      </c>
      <c r="H712" s="3">
        <f t="shared" si="78"/>
        <v>1</v>
      </c>
      <c r="I712" s="3">
        <f t="shared" si="79"/>
        <v>1</v>
      </c>
      <c r="J712" s="8">
        <f t="shared" si="80"/>
        <v>350</v>
      </c>
      <c r="K712">
        <f>VLOOKUP(B712,Countries!$AB$1:$AC$6,2)*15</f>
        <v>90</v>
      </c>
      <c r="L712" s="16">
        <f>VLOOKUP(C712,Countries!$H$1:$K$43,4)*80</f>
        <v>3120</v>
      </c>
      <c r="M712" s="16">
        <f t="shared" si="81"/>
        <v>3560</v>
      </c>
      <c r="N712" s="17">
        <f t="shared" si="77"/>
        <v>0.3</v>
      </c>
      <c r="O712" s="17">
        <f t="shared" si="82"/>
        <v>0</v>
      </c>
      <c r="P712" s="17">
        <f t="shared" si="83"/>
        <v>0</v>
      </c>
    </row>
    <row r="713" spans="1:16" x14ac:dyDescent="0.35">
      <c r="A713" t="str">
        <f>VLOOKUP(C713,Countries!$H$1:$J$43,3)</f>
        <v>4-Southern Europe</v>
      </c>
      <c r="B713" t="s">
        <v>12</v>
      </c>
      <c r="C713" t="s">
        <v>66</v>
      </c>
      <c r="D713" s="3">
        <v>35</v>
      </c>
      <c r="E713" s="3">
        <v>37</v>
      </c>
      <c r="F713" s="3">
        <v>39</v>
      </c>
      <c r="G713">
        <v>2050</v>
      </c>
      <c r="H713" s="3">
        <f t="shared" si="78"/>
        <v>2</v>
      </c>
      <c r="I713" s="3">
        <f t="shared" si="79"/>
        <v>2</v>
      </c>
      <c r="J713" s="8">
        <f t="shared" si="80"/>
        <v>350</v>
      </c>
      <c r="K713">
        <f>VLOOKUP(B713,Countries!$AB$1:$AC$6,2)*15</f>
        <v>90</v>
      </c>
      <c r="L713" s="16">
        <f>VLOOKUP(C713,Countries!$H$1:$K$43,4)*80</f>
        <v>3120</v>
      </c>
      <c r="M713" s="16">
        <f t="shared" si="81"/>
        <v>3560</v>
      </c>
      <c r="N713" s="17">
        <f t="shared" si="77"/>
        <v>0.37</v>
      </c>
      <c r="O713" s="17">
        <f t="shared" si="82"/>
        <v>0</v>
      </c>
      <c r="P713" s="17">
        <f t="shared" si="83"/>
        <v>0</v>
      </c>
    </row>
    <row r="714" spans="1:16" x14ac:dyDescent="0.35">
      <c r="A714" t="str">
        <f>VLOOKUP(C714,Countries!$H$1:$J$43,3)</f>
        <v>4-Southern Europe</v>
      </c>
      <c r="B714" t="s">
        <v>12</v>
      </c>
      <c r="C714" t="s">
        <v>66</v>
      </c>
      <c r="D714" s="3">
        <v>30</v>
      </c>
      <c r="E714" s="3">
        <v>45.5</v>
      </c>
      <c r="F714" s="3">
        <v>61</v>
      </c>
      <c r="G714">
        <v>2080</v>
      </c>
      <c r="H714" s="3">
        <f t="shared" si="78"/>
        <v>15.5</v>
      </c>
      <c r="I714" s="3">
        <f t="shared" si="79"/>
        <v>15.5</v>
      </c>
      <c r="J714" s="8">
        <f t="shared" si="80"/>
        <v>350</v>
      </c>
      <c r="K714">
        <f>VLOOKUP(B714,Countries!$AB$1:$AC$6,2)*15</f>
        <v>90</v>
      </c>
      <c r="L714" s="16">
        <f>VLOOKUP(C714,Countries!$H$1:$K$43,4)*80</f>
        <v>3120</v>
      </c>
      <c r="M714" s="16">
        <f t="shared" si="81"/>
        <v>3560</v>
      </c>
      <c r="N714" s="17">
        <f t="shared" si="77"/>
        <v>0.45500000000000002</v>
      </c>
      <c r="O714" s="17">
        <f t="shared" si="82"/>
        <v>0.155</v>
      </c>
      <c r="P714" s="17">
        <f t="shared" si="83"/>
        <v>0.155</v>
      </c>
    </row>
    <row r="715" spans="1:16" x14ac:dyDescent="0.35">
      <c r="A715" t="str">
        <f>VLOOKUP(C715,Countries!$H$1:$J$43,3)</f>
        <v>4-Southern Europe</v>
      </c>
      <c r="B715" t="s">
        <v>12</v>
      </c>
      <c r="C715" t="s">
        <v>56</v>
      </c>
      <c r="D715" s="3">
        <v>-7.5012346668229588</v>
      </c>
      <c r="E715" s="3">
        <v>18.823133622349022</v>
      </c>
      <c r="F715" s="3">
        <v>87.29042118623704</v>
      </c>
      <c r="G715">
        <v>2050</v>
      </c>
      <c r="H715" s="3">
        <f t="shared" si="78"/>
        <v>26.324368289171982</v>
      </c>
      <c r="I715" s="3">
        <f t="shared" si="79"/>
        <v>68.467287563888021</v>
      </c>
      <c r="J715" s="8">
        <f t="shared" si="80"/>
        <v>350</v>
      </c>
      <c r="K715">
        <f>VLOOKUP(B715,Countries!$AB$1:$AC$6,2)*15</f>
        <v>90</v>
      </c>
      <c r="L715" s="16">
        <f>VLOOKUP(C715,Countries!$H$1:$K$43,4)*80</f>
        <v>3200</v>
      </c>
      <c r="M715" s="16">
        <f t="shared" si="81"/>
        <v>3640</v>
      </c>
      <c r="N715" s="17">
        <f t="shared" si="77"/>
        <v>0.18823133622349023</v>
      </c>
      <c r="O715" s="17">
        <f t="shared" si="82"/>
        <v>0.26324368289171984</v>
      </c>
      <c r="P715" s="17">
        <f t="shared" si="83"/>
        <v>0.68467287563888024</v>
      </c>
    </row>
    <row r="716" spans="1:16" x14ac:dyDescent="0.35">
      <c r="A716" t="str">
        <f>VLOOKUP(C716,Countries!$H$1:$J$43,3)</f>
        <v>4-Southern Europe</v>
      </c>
      <c r="B716" t="s">
        <v>12</v>
      </c>
      <c r="C716" t="s">
        <v>56</v>
      </c>
      <c r="D716" s="3">
        <v>35</v>
      </c>
      <c r="E716" s="3">
        <v>36.5</v>
      </c>
      <c r="F716" s="3">
        <v>38</v>
      </c>
      <c r="G716">
        <v>2030</v>
      </c>
      <c r="H716" s="3">
        <f t="shared" si="78"/>
        <v>1.5</v>
      </c>
      <c r="I716" s="3">
        <f t="shared" si="79"/>
        <v>1.5</v>
      </c>
      <c r="J716" s="8">
        <f t="shared" si="80"/>
        <v>350</v>
      </c>
      <c r="K716">
        <f>VLOOKUP(B716,Countries!$AB$1:$AC$6,2)*15</f>
        <v>90</v>
      </c>
      <c r="L716" s="16">
        <f>VLOOKUP(C716,Countries!$H$1:$K$43,4)*80</f>
        <v>3200</v>
      </c>
      <c r="M716" s="16">
        <f t="shared" si="81"/>
        <v>3640</v>
      </c>
      <c r="N716" s="17">
        <f t="shared" si="77"/>
        <v>0.36499999999999999</v>
      </c>
      <c r="O716" s="17">
        <f t="shared" si="82"/>
        <v>0</v>
      </c>
      <c r="P716" s="17">
        <f t="shared" si="83"/>
        <v>0</v>
      </c>
    </row>
    <row r="717" spans="1:16" x14ac:dyDescent="0.35">
      <c r="A717" t="str">
        <f>VLOOKUP(C717,Countries!$H$1:$J$43,3)</f>
        <v>4-Southern Europe</v>
      </c>
      <c r="B717" t="s">
        <v>12</v>
      </c>
      <c r="C717" t="s">
        <v>56</v>
      </c>
      <c r="D717" s="3">
        <v>40</v>
      </c>
      <c r="E717" s="3">
        <v>42.5</v>
      </c>
      <c r="F717" s="3">
        <v>45</v>
      </c>
      <c r="G717">
        <v>2050</v>
      </c>
      <c r="H717" s="3">
        <f t="shared" si="78"/>
        <v>2.5</v>
      </c>
      <c r="I717" s="3">
        <f t="shared" si="79"/>
        <v>2.5</v>
      </c>
      <c r="J717" s="8">
        <f t="shared" si="80"/>
        <v>350</v>
      </c>
      <c r="K717">
        <f>VLOOKUP(B717,Countries!$AB$1:$AC$6,2)*15</f>
        <v>90</v>
      </c>
      <c r="L717" s="16">
        <f>VLOOKUP(C717,Countries!$H$1:$K$43,4)*80</f>
        <v>3200</v>
      </c>
      <c r="M717" s="16">
        <f t="shared" si="81"/>
        <v>3640</v>
      </c>
      <c r="N717" s="17">
        <f t="shared" si="77"/>
        <v>0.42499999999999999</v>
      </c>
      <c r="O717" s="17">
        <f t="shared" si="82"/>
        <v>0</v>
      </c>
      <c r="P717" s="17">
        <f t="shared" si="83"/>
        <v>0</v>
      </c>
    </row>
    <row r="718" spans="1:16" x14ac:dyDescent="0.35">
      <c r="A718" t="str">
        <f>VLOOKUP(C718,Countries!$H$1:$J$43,3)</f>
        <v>4-Southern Europe</v>
      </c>
      <c r="B718" t="s">
        <v>12</v>
      </c>
      <c r="C718" t="s">
        <v>56</v>
      </c>
      <c r="D718" s="3">
        <v>40</v>
      </c>
      <c r="E718" s="3">
        <v>55</v>
      </c>
      <c r="F718" s="3">
        <v>70</v>
      </c>
      <c r="G718">
        <v>2080</v>
      </c>
      <c r="H718" s="3">
        <f t="shared" si="78"/>
        <v>15</v>
      </c>
      <c r="I718" s="3">
        <f t="shared" si="79"/>
        <v>15</v>
      </c>
      <c r="J718" s="8">
        <f t="shared" si="80"/>
        <v>350</v>
      </c>
      <c r="K718">
        <f>VLOOKUP(B718,Countries!$AB$1:$AC$6,2)*15</f>
        <v>90</v>
      </c>
      <c r="L718" s="16">
        <f>VLOOKUP(C718,Countries!$H$1:$K$43,4)*80</f>
        <v>3200</v>
      </c>
      <c r="M718" s="16">
        <f t="shared" si="81"/>
        <v>3640</v>
      </c>
      <c r="N718" s="17">
        <f t="shared" si="77"/>
        <v>0.55000000000000004</v>
      </c>
      <c r="O718" s="17">
        <f t="shared" si="82"/>
        <v>0.15</v>
      </c>
      <c r="P718" s="17">
        <f t="shared" si="83"/>
        <v>0.15</v>
      </c>
    </row>
    <row r="719" spans="1:16" x14ac:dyDescent="0.35">
      <c r="A719" t="str">
        <f>VLOOKUP(C719,Countries!$H$1:$J$43,3)</f>
        <v>4-Southern Europe</v>
      </c>
      <c r="B719" t="s">
        <v>12</v>
      </c>
      <c r="C719" t="s">
        <v>59</v>
      </c>
      <c r="D719" s="3">
        <v>11.7</v>
      </c>
      <c r="E719" s="3">
        <v>26.4</v>
      </c>
      <c r="F719" s="3">
        <v>50.7</v>
      </c>
      <c r="G719">
        <v>2080</v>
      </c>
      <c r="H719" s="3">
        <f t="shared" si="78"/>
        <v>14.7</v>
      </c>
      <c r="I719" s="3">
        <f t="shared" si="79"/>
        <v>24.300000000000004</v>
      </c>
      <c r="J719" s="8">
        <f t="shared" si="80"/>
        <v>350</v>
      </c>
      <c r="K719">
        <f>VLOOKUP(B719,Countries!$AB$1:$AC$6,2)*15</f>
        <v>90</v>
      </c>
      <c r="L719" s="16">
        <f>VLOOKUP(C719,Countries!$H$1:$K$43,4)*80</f>
        <v>3280</v>
      </c>
      <c r="M719" s="16">
        <f t="shared" si="81"/>
        <v>3720</v>
      </c>
      <c r="N719" s="17">
        <f t="shared" si="77"/>
        <v>0.26400000000000001</v>
      </c>
      <c r="O719" s="17">
        <f t="shared" si="82"/>
        <v>0.14699999999999999</v>
      </c>
      <c r="P719" s="17">
        <f t="shared" si="83"/>
        <v>0.24300000000000005</v>
      </c>
    </row>
    <row r="720" spans="1:16" x14ac:dyDescent="0.35">
      <c r="A720" t="str">
        <f>VLOOKUP(C720,Countries!$H$1:$J$43,3)</f>
        <v>4-Southern Europe</v>
      </c>
      <c r="B720" t="s">
        <v>12</v>
      </c>
      <c r="C720" t="s">
        <v>59</v>
      </c>
      <c r="D720" s="3">
        <v>-5</v>
      </c>
      <c r="E720" s="3">
        <v>-5</v>
      </c>
      <c r="F720" s="3">
        <v>-5</v>
      </c>
      <c r="G720">
        <v>2050</v>
      </c>
      <c r="H720" s="3">
        <f t="shared" si="78"/>
        <v>0</v>
      </c>
      <c r="I720" s="3">
        <f t="shared" si="79"/>
        <v>0</v>
      </c>
      <c r="J720" s="8">
        <f t="shared" si="80"/>
        <v>350</v>
      </c>
      <c r="K720">
        <f>VLOOKUP(B720,Countries!$AB$1:$AC$6,2)*15</f>
        <v>90</v>
      </c>
      <c r="L720" s="16">
        <f>VLOOKUP(C720,Countries!$H$1:$K$43,4)*80</f>
        <v>3280</v>
      </c>
      <c r="M720" s="16">
        <f t="shared" si="81"/>
        <v>3720</v>
      </c>
      <c r="N720" s="17">
        <f t="shared" si="77"/>
        <v>-0.05</v>
      </c>
      <c r="O720" s="17">
        <f t="shared" si="82"/>
        <v>0</v>
      </c>
      <c r="P720" s="17">
        <f t="shared" si="83"/>
        <v>0</v>
      </c>
    </row>
    <row r="721" spans="1:16" x14ac:dyDescent="0.35">
      <c r="A721" t="str">
        <f>VLOOKUP(C721,Countries!$H$1:$J$43,3)</f>
        <v>4-Southern Europe</v>
      </c>
      <c r="B721" t="s">
        <v>12</v>
      </c>
      <c r="C721" t="s">
        <v>59</v>
      </c>
      <c r="D721" s="3">
        <v>-12</v>
      </c>
      <c r="E721" s="3">
        <v>-6</v>
      </c>
      <c r="F721" s="3">
        <v>1</v>
      </c>
      <c r="G721">
        <v>2080</v>
      </c>
      <c r="H721" s="3">
        <f t="shared" si="78"/>
        <v>6</v>
      </c>
      <c r="I721" s="3">
        <f t="shared" si="79"/>
        <v>7</v>
      </c>
      <c r="J721" s="8">
        <f t="shared" si="80"/>
        <v>350</v>
      </c>
      <c r="K721">
        <f>VLOOKUP(B721,Countries!$AB$1:$AC$6,2)*15</f>
        <v>90</v>
      </c>
      <c r="L721" s="16">
        <f>VLOOKUP(C721,Countries!$H$1:$K$43,4)*80</f>
        <v>3280</v>
      </c>
      <c r="M721" s="16">
        <f t="shared" si="81"/>
        <v>3720</v>
      </c>
      <c r="N721" s="17">
        <f t="shared" si="77"/>
        <v>-0.06</v>
      </c>
      <c r="O721" s="17">
        <f t="shared" si="82"/>
        <v>0</v>
      </c>
      <c r="P721" s="17">
        <f t="shared" si="83"/>
        <v>0</v>
      </c>
    </row>
    <row r="722" spans="1:16" x14ac:dyDescent="0.35">
      <c r="A722" t="str">
        <f>VLOOKUP(C722,Countries!$H$1:$J$43,3)</f>
        <v>4-Southern Europe</v>
      </c>
      <c r="B722" t="s">
        <v>12</v>
      </c>
      <c r="C722" t="s">
        <v>59</v>
      </c>
      <c r="D722" s="3">
        <v>-27</v>
      </c>
      <c r="E722" s="3">
        <v>-15.5</v>
      </c>
      <c r="F722" s="3">
        <v>5</v>
      </c>
      <c r="G722">
        <v>2080</v>
      </c>
      <c r="H722" s="3">
        <f t="shared" si="78"/>
        <v>11.5</v>
      </c>
      <c r="I722" s="3">
        <f t="shared" si="79"/>
        <v>20.5</v>
      </c>
      <c r="J722" s="8">
        <f t="shared" si="80"/>
        <v>350</v>
      </c>
      <c r="K722">
        <f>VLOOKUP(B722,Countries!$AB$1:$AC$6,2)*15</f>
        <v>90</v>
      </c>
      <c r="L722" s="16">
        <f>VLOOKUP(C722,Countries!$H$1:$K$43,4)*80</f>
        <v>3280</v>
      </c>
      <c r="M722" s="16">
        <f t="shared" si="81"/>
        <v>3720</v>
      </c>
      <c r="N722" s="17">
        <f t="shared" si="77"/>
        <v>-0.155</v>
      </c>
      <c r="O722" s="17">
        <f t="shared" si="82"/>
        <v>0.115</v>
      </c>
      <c r="P722" s="17">
        <f t="shared" si="83"/>
        <v>0.20499999999999999</v>
      </c>
    </row>
    <row r="723" spans="1:16" x14ac:dyDescent="0.35">
      <c r="A723" t="str">
        <f>VLOOKUP(C723,Countries!$H$1:$J$43,3)</f>
        <v>4-Southern Europe</v>
      </c>
      <c r="B723" t="s">
        <v>12</v>
      </c>
      <c r="C723" t="s">
        <v>40</v>
      </c>
      <c r="D723" s="3">
        <v>-8.6978924286232946</v>
      </c>
      <c r="E723" s="3">
        <v>16.59320388223281</v>
      </c>
      <c r="F723" s="3">
        <v>82.877692629019066</v>
      </c>
      <c r="G723">
        <v>2050</v>
      </c>
      <c r="H723" s="3">
        <f t="shared" si="78"/>
        <v>25.291096310856105</v>
      </c>
      <c r="I723" s="3">
        <f t="shared" si="79"/>
        <v>66.284488746786252</v>
      </c>
      <c r="J723" s="8">
        <f t="shared" si="80"/>
        <v>350</v>
      </c>
      <c r="K723">
        <f>VLOOKUP(B723,Countries!$AB$1:$AC$6,2)*15</f>
        <v>90</v>
      </c>
      <c r="L723" s="16">
        <f>VLOOKUP(C723,Countries!$H$1:$K$43,4)*80</f>
        <v>3360</v>
      </c>
      <c r="M723" s="16">
        <f t="shared" si="81"/>
        <v>3800</v>
      </c>
      <c r="N723" s="17">
        <f t="shared" si="77"/>
        <v>0.1659320388223281</v>
      </c>
      <c r="O723" s="17">
        <f t="shared" si="82"/>
        <v>0.25291096310856104</v>
      </c>
      <c r="P723" s="17">
        <f t="shared" si="83"/>
        <v>0.66284488746786252</v>
      </c>
    </row>
    <row r="724" spans="1:16" x14ac:dyDescent="0.35">
      <c r="A724" t="str">
        <f>VLOOKUP(C724,Countries!$H$1:$J$43,3)</f>
        <v>4-Southern Europe</v>
      </c>
      <c r="B724" t="s">
        <v>12</v>
      </c>
      <c r="C724" t="s">
        <v>40</v>
      </c>
      <c r="D724" s="3">
        <v>11</v>
      </c>
      <c r="E724" s="3">
        <v>11.5</v>
      </c>
      <c r="F724" s="3">
        <v>12</v>
      </c>
      <c r="G724">
        <v>2030</v>
      </c>
      <c r="H724" s="3">
        <f t="shared" si="78"/>
        <v>0.5</v>
      </c>
      <c r="I724" s="3">
        <f t="shared" si="79"/>
        <v>0.5</v>
      </c>
      <c r="J724" s="8">
        <f t="shared" si="80"/>
        <v>350</v>
      </c>
      <c r="K724">
        <f>VLOOKUP(B724,Countries!$AB$1:$AC$6,2)*15</f>
        <v>90</v>
      </c>
      <c r="L724" s="16">
        <f>VLOOKUP(C724,Countries!$H$1:$K$43,4)*80</f>
        <v>3360</v>
      </c>
      <c r="M724" s="16">
        <f t="shared" si="81"/>
        <v>3800</v>
      </c>
      <c r="N724" s="17">
        <f t="shared" si="77"/>
        <v>0.115</v>
      </c>
      <c r="O724" s="17">
        <f t="shared" si="82"/>
        <v>0</v>
      </c>
      <c r="P724" s="17">
        <f t="shared" si="83"/>
        <v>0</v>
      </c>
    </row>
    <row r="725" spans="1:16" x14ac:dyDescent="0.35">
      <c r="A725" t="str">
        <f>VLOOKUP(C725,Countries!$H$1:$J$43,3)</f>
        <v>4-Southern Europe</v>
      </c>
      <c r="B725" t="s">
        <v>12</v>
      </c>
      <c r="C725" t="s">
        <v>40</v>
      </c>
      <c r="D725" s="3">
        <v>18</v>
      </c>
      <c r="E725" s="3">
        <v>20</v>
      </c>
      <c r="F725" s="3">
        <v>22</v>
      </c>
      <c r="G725">
        <v>2050</v>
      </c>
      <c r="H725" s="3">
        <f t="shared" si="78"/>
        <v>2</v>
      </c>
      <c r="I725" s="3">
        <f t="shared" si="79"/>
        <v>2</v>
      </c>
      <c r="J725" s="8">
        <f t="shared" si="80"/>
        <v>350</v>
      </c>
      <c r="K725">
        <f>VLOOKUP(B725,Countries!$AB$1:$AC$6,2)*15</f>
        <v>90</v>
      </c>
      <c r="L725" s="16">
        <f>VLOOKUP(C725,Countries!$H$1:$K$43,4)*80</f>
        <v>3360</v>
      </c>
      <c r="M725" s="16">
        <f t="shared" si="81"/>
        <v>3800</v>
      </c>
      <c r="N725" s="17">
        <f t="shared" si="77"/>
        <v>0.2</v>
      </c>
      <c r="O725" s="17">
        <f t="shared" si="82"/>
        <v>0</v>
      </c>
      <c r="P725" s="17">
        <f t="shared" si="83"/>
        <v>0</v>
      </c>
    </row>
    <row r="726" spans="1:16" x14ac:dyDescent="0.35">
      <c r="A726" t="str">
        <f>VLOOKUP(C726,Countries!$H$1:$J$43,3)</f>
        <v>4-Southern Europe</v>
      </c>
      <c r="B726" t="s">
        <v>12</v>
      </c>
      <c r="C726" t="s">
        <v>40</v>
      </c>
      <c r="D726" s="3">
        <v>14</v>
      </c>
      <c r="E726" s="3">
        <v>26</v>
      </c>
      <c r="F726" s="3">
        <v>38</v>
      </c>
      <c r="G726">
        <v>2080</v>
      </c>
      <c r="H726" s="3">
        <f t="shared" si="78"/>
        <v>12</v>
      </c>
      <c r="I726" s="3">
        <f t="shared" si="79"/>
        <v>12</v>
      </c>
      <c r="J726" s="8">
        <f t="shared" si="80"/>
        <v>350</v>
      </c>
      <c r="K726">
        <f>VLOOKUP(B726,Countries!$AB$1:$AC$6,2)*15</f>
        <v>90</v>
      </c>
      <c r="L726" s="16">
        <f>VLOOKUP(C726,Countries!$H$1:$K$43,4)*80</f>
        <v>3360</v>
      </c>
      <c r="M726" s="16">
        <f t="shared" si="81"/>
        <v>3800</v>
      </c>
      <c r="N726" s="17">
        <f t="shared" si="77"/>
        <v>0.26</v>
      </c>
      <c r="O726" s="17">
        <f t="shared" si="82"/>
        <v>0.12</v>
      </c>
      <c r="P726" s="17">
        <f t="shared" si="83"/>
        <v>0.12</v>
      </c>
    </row>
    <row r="727" spans="1:16" x14ac:dyDescent="0.35">
      <c r="A727" t="str">
        <f>VLOOKUP(C727,Countries!$H$1:$J$43,3)</f>
        <v>4-Southern Europe</v>
      </c>
      <c r="B727" t="s">
        <v>12</v>
      </c>
      <c r="C727" t="s">
        <v>69</v>
      </c>
      <c r="D727" s="3">
        <v>16</v>
      </c>
      <c r="E727" s="3">
        <v>18</v>
      </c>
      <c r="F727" s="3">
        <v>20</v>
      </c>
      <c r="G727">
        <v>2030</v>
      </c>
      <c r="H727" s="3">
        <f t="shared" si="78"/>
        <v>2</v>
      </c>
      <c r="I727" s="3">
        <f t="shared" si="79"/>
        <v>2</v>
      </c>
      <c r="J727" s="8">
        <f t="shared" si="80"/>
        <v>350</v>
      </c>
      <c r="K727">
        <f>VLOOKUP(B727,Countries!$AB$1:$AC$6,2)*15</f>
        <v>90</v>
      </c>
      <c r="L727" s="16">
        <f>VLOOKUP(C727,Countries!$H$1:$K$43,4)*80</f>
        <v>3440</v>
      </c>
      <c r="M727" s="16">
        <f t="shared" si="81"/>
        <v>3880</v>
      </c>
      <c r="N727" s="17">
        <f t="shared" si="77"/>
        <v>0.18</v>
      </c>
      <c r="O727" s="17">
        <f t="shared" si="82"/>
        <v>0</v>
      </c>
      <c r="P727" s="17">
        <f t="shared" si="83"/>
        <v>0</v>
      </c>
    </row>
    <row r="728" spans="1:16" x14ac:dyDescent="0.35">
      <c r="A728" t="str">
        <f>VLOOKUP(C728,Countries!$H$1:$J$43,3)</f>
        <v>4-Southern Europe</v>
      </c>
      <c r="B728" t="s">
        <v>12</v>
      </c>
      <c r="C728" t="s">
        <v>69</v>
      </c>
      <c r="D728" s="3">
        <v>23</v>
      </c>
      <c r="E728" s="3">
        <v>25.5</v>
      </c>
      <c r="F728" s="3">
        <v>28</v>
      </c>
      <c r="G728">
        <v>2050</v>
      </c>
      <c r="H728" s="3">
        <f t="shared" si="78"/>
        <v>2.5</v>
      </c>
      <c r="I728" s="3">
        <f t="shared" si="79"/>
        <v>2.5</v>
      </c>
      <c r="J728" s="8">
        <f t="shared" si="80"/>
        <v>350</v>
      </c>
      <c r="K728">
        <f>VLOOKUP(B728,Countries!$AB$1:$AC$6,2)*15</f>
        <v>90</v>
      </c>
      <c r="L728" s="16">
        <f>VLOOKUP(C728,Countries!$H$1:$K$43,4)*80</f>
        <v>3440</v>
      </c>
      <c r="M728" s="16">
        <f t="shared" si="81"/>
        <v>3880</v>
      </c>
      <c r="N728" s="17">
        <f t="shared" si="77"/>
        <v>0.255</v>
      </c>
      <c r="O728" s="17">
        <f t="shared" si="82"/>
        <v>0</v>
      </c>
      <c r="P728" s="17">
        <f t="shared" si="83"/>
        <v>0</v>
      </c>
    </row>
    <row r="729" spans="1:16" x14ac:dyDescent="0.35">
      <c r="A729" t="str">
        <f>VLOOKUP(C729,Countries!$H$1:$J$43,3)</f>
        <v>4-Southern Europe</v>
      </c>
      <c r="B729" t="s">
        <v>12</v>
      </c>
      <c r="C729" t="s">
        <v>69</v>
      </c>
      <c r="D729" s="3">
        <v>22</v>
      </c>
      <c r="E729" s="3">
        <v>35</v>
      </c>
      <c r="F729" s="3">
        <v>48</v>
      </c>
      <c r="G729">
        <v>2080</v>
      </c>
      <c r="H729" s="3">
        <f t="shared" si="78"/>
        <v>13</v>
      </c>
      <c r="I729" s="3">
        <f t="shared" si="79"/>
        <v>13</v>
      </c>
      <c r="J729" s="8">
        <f t="shared" si="80"/>
        <v>350</v>
      </c>
      <c r="K729">
        <f>VLOOKUP(B729,Countries!$AB$1:$AC$6,2)*15</f>
        <v>90</v>
      </c>
      <c r="L729" s="16">
        <f>VLOOKUP(C729,Countries!$H$1:$K$43,4)*80</f>
        <v>3440</v>
      </c>
      <c r="M729" s="16">
        <f t="shared" si="81"/>
        <v>3880</v>
      </c>
      <c r="N729" s="17">
        <f t="shared" si="77"/>
        <v>0.35</v>
      </c>
      <c r="O729" s="17">
        <f t="shared" si="82"/>
        <v>0.13</v>
      </c>
      <c r="P729" s="17">
        <f t="shared" si="83"/>
        <v>0.13</v>
      </c>
    </row>
  </sheetData>
  <autoFilter ref="A2:M729">
    <sortState ref="A3:M729">
      <sortCondition ref="B2:B729"/>
    </sortState>
  </autoFilter>
  <mergeCells count="1">
    <mergeCell ref="D1:F1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</vt:vector>
  </HeadingPairs>
  <TitlesOfParts>
    <vt:vector size="10" baseType="lpstr">
      <vt:lpstr>Countries</vt:lpstr>
      <vt:lpstr>DATA</vt:lpstr>
      <vt:lpstr>DATA (2) Homog time slices</vt:lpstr>
      <vt:lpstr>Sheet1</vt:lpstr>
      <vt:lpstr>Regional Analysis</vt:lpstr>
      <vt:lpstr>Horizon analysis</vt:lpstr>
      <vt:lpstr>GCM analysis</vt:lpstr>
      <vt:lpstr>Modelling analysis</vt:lpstr>
      <vt:lpstr>All data analysis</vt:lpstr>
      <vt:lpstr>Chart1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Haro Monteagudo</dc:creator>
  <cp:lastModifiedBy>Knox, Jerry</cp:lastModifiedBy>
  <dcterms:created xsi:type="dcterms:W3CDTF">2015-10-19T15:08:35Z</dcterms:created>
  <dcterms:modified xsi:type="dcterms:W3CDTF">2020-09-04T07:11:10Z</dcterms:modified>
</cp:coreProperties>
</file>