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20" yWindow="705" windowWidth="19635" windowHeight="7365" activeTab="1"/>
  </bookViews>
  <sheets>
    <sheet name="No foul" sheetId="14" r:id="rId1"/>
    <sheet name="Foul 2" sheetId="3" r:id="rId2"/>
    <sheet name="Figure7" sheetId="15" r:id="rId3"/>
  </sheets>
  <externalReferences>
    <externalReference r:id="rId4"/>
    <externalReference r:id="rId5"/>
  </externalReferences>
  <calcPr calcId="145621"/>
</workbook>
</file>

<file path=xl/calcChain.xml><?xml version="1.0" encoding="utf-8"?>
<calcChain xmlns="http://schemas.openxmlformats.org/spreadsheetml/2006/main">
  <c r="E17" i="3" l="1"/>
  <c r="D17" i="3"/>
  <c r="C17" i="3"/>
  <c r="B17" i="3"/>
  <c r="E16" i="3"/>
  <c r="D16" i="3"/>
  <c r="C16" i="3"/>
  <c r="B16" i="3"/>
  <c r="E15" i="14"/>
  <c r="D15" i="14"/>
  <c r="C15" i="14"/>
  <c r="B15" i="14"/>
  <c r="E12" i="14"/>
  <c r="D12" i="14"/>
  <c r="C12" i="14"/>
  <c r="B12" i="14"/>
  <c r="E5" i="14"/>
  <c r="D5" i="14"/>
  <c r="C5" i="14"/>
  <c r="B5" i="14"/>
  <c r="E4" i="14"/>
  <c r="E9" i="14" s="1"/>
  <c r="E18" i="14" s="1"/>
  <c r="D4" i="14"/>
  <c r="D9" i="14" s="1"/>
  <c r="D18" i="14" s="1"/>
  <c r="C4" i="14"/>
  <c r="C9" i="14" s="1"/>
  <c r="C18" i="14" s="1"/>
  <c r="B4" i="14"/>
  <c r="B9" i="14" s="1"/>
  <c r="B18" i="14" s="1"/>
  <c r="E3" i="14"/>
  <c r="D3" i="14"/>
  <c r="C3" i="14"/>
  <c r="B3" i="14"/>
  <c r="E2" i="14"/>
  <c r="D2" i="14"/>
  <c r="C2" i="14"/>
  <c r="B2" i="14"/>
  <c r="E5" i="3" l="1"/>
  <c r="E4" i="3"/>
  <c r="E3" i="3"/>
  <c r="D5" i="3"/>
  <c r="D4" i="3"/>
  <c r="D3" i="3"/>
  <c r="C5" i="3"/>
  <c r="C4" i="3"/>
  <c r="C3" i="3"/>
  <c r="B5" i="3"/>
  <c r="B4" i="3"/>
  <c r="B3" i="3"/>
  <c r="E2" i="3"/>
  <c r="D2" i="3"/>
  <c r="C2" i="3"/>
  <c r="B2" i="3"/>
  <c r="E7" i="3" l="1"/>
  <c r="D7" i="3"/>
  <c r="C7" i="3"/>
  <c r="B7" i="3"/>
  <c r="E9" i="3" l="1"/>
  <c r="D9" i="3"/>
  <c r="C9" i="3"/>
  <c r="B9" i="3"/>
  <c r="D11" i="3" l="1"/>
  <c r="D13" i="3" s="1"/>
  <c r="B11" i="3"/>
  <c r="B13" i="3" s="1"/>
  <c r="C11" i="3"/>
  <c r="C13" i="3" s="1"/>
  <c r="E11" i="3"/>
  <c r="E13" i="3" s="1"/>
</calcChain>
</file>

<file path=xl/sharedStrings.xml><?xml version="1.0" encoding="utf-8"?>
<sst xmlns="http://schemas.openxmlformats.org/spreadsheetml/2006/main" count="27" uniqueCount="15">
  <si>
    <t>P11 Normal</t>
  </si>
  <si>
    <t>P22 Normal</t>
  </si>
  <si>
    <t>P12 Normal</t>
  </si>
  <si>
    <t>P21 Normal</t>
  </si>
  <si>
    <t>Q(0) Normal</t>
  </si>
  <si>
    <t>L* normal</t>
  </si>
  <si>
    <t>Q(gas) Normal</t>
  </si>
  <si>
    <t>α normal 0</t>
  </si>
  <si>
    <t>α normal 2</t>
  </si>
  <si>
    <t>Calibrated (clean)</t>
  </si>
  <si>
    <t>Compensated four beam (fouled)</t>
  </si>
  <si>
    <t>Uncompensated diffuse path (fouled)</t>
  </si>
  <si>
    <t>Gas conc (%vol)</t>
  </si>
  <si>
    <t>Calibrated (clean)_From "No foul" data</t>
  </si>
  <si>
    <t>Uncompensated diffuse path (fouled)_Using data for LP12 (99cm pathlength)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</si>
</sst>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E0D720"/>
      <color rgb="FFCC0066"/>
      <color rgb="FFE68900"/>
      <color rgb="FFE0FD31"/>
      <color rgb="FFFFCC00"/>
      <color rgb="FFDCF545"/>
      <color rgb="FF74B230"/>
      <color rgb="FFFF00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751233524959177"/>
          <c:y val="3.6438918643136739E-2"/>
          <c:w val="0.84667722202740847"/>
          <c:h val="0.83001231411130383"/>
        </c:manualLayout>
      </c:layout>
      <c:scatterChart>
        <c:scatterStyle val="lineMarker"/>
        <c:varyColors val="0"/>
        <c:ser>
          <c:idx val="0"/>
          <c:order val="0"/>
          <c:tx>
            <c:strRef>
              <c:f>'Foul 2'!$B$20</c:f>
              <c:strCache>
                <c:ptCount val="1"/>
                <c:pt idx="0">
                  <c:v>Calibrated (clean)</c:v>
                </c:pt>
              </c:strCache>
            </c:strRef>
          </c:tx>
          <c:spPr>
            <a:ln w="28575">
              <a:noFill/>
            </a:ln>
          </c:spPr>
          <c:marker>
            <c:symbol val="x"/>
            <c:size val="7"/>
            <c:spPr>
              <a:noFill/>
              <a:ln w="15875">
                <a:solidFill>
                  <a:schemeClr val="tx1"/>
                </a:solidFill>
              </a:ln>
            </c:spPr>
          </c:marker>
          <c:xVal>
            <c:numRef>
              <c:f>'Foul 2'!$A$21:$A$24</c:f>
              <c:numCache>
                <c:formatCode>General</c:formatCode>
                <c:ptCount val="4"/>
                <c:pt idx="0">
                  <c:v>0</c:v>
                </c:pt>
                <c:pt idx="1">
                  <c:v>1500</c:v>
                </c:pt>
                <c:pt idx="2">
                  <c:v>3125</c:v>
                </c:pt>
                <c:pt idx="3">
                  <c:v>6250</c:v>
                </c:pt>
              </c:numCache>
            </c:numRef>
          </c:xVal>
          <c:yVal>
            <c:numRef>
              <c:f>'Foul 2'!$B$21:$B$24</c:f>
              <c:numCache>
                <c:formatCode>General</c:formatCode>
                <c:ptCount val="4"/>
                <c:pt idx="0">
                  <c:v>0</c:v>
                </c:pt>
                <c:pt idx="1">
                  <c:v>8.9802399909028258E-4</c:v>
                </c:pt>
                <c:pt idx="2">
                  <c:v>1.5479979550649052E-3</c:v>
                </c:pt>
                <c:pt idx="3">
                  <c:v>3.0828261471389281E-3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'Foul 2'!$C$20</c:f>
              <c:strCache>
                <c:ptCount val="1"/>
                <c:pt idx="0">
                  <c:v>Compensated four beam (fouled)</c:v>
                </c:pt>
              </c:strCache>
            </c:strRef>
          </c:tx>
          <c:spPr>
            <a:ln w="28575">
              <a:noFill/>
            </a:ln>
          </c:spPr>
          <c:marker>
            <c:symbol val="dash"/>
            <c:size val="9"/>
            <c:spPr>
              <a:solidFill>
                <a:srgbClr val="FF0000"/>
              </a:solidFill>
              <a:ln w="9525">
                <a:solidFill>
                  <a:schemeClr val="tx1"/>
                </a:solidFill>
              </a:ln>
            </c:spPr>
          </c:marker>
          <c:xVal>
            <c:numRef>
              <c:f>'Foul 2'!$A$21:$A$24</c:f>
              <c:numCache>
                <c:formatCode>General</c:formatCode>
                <c:ptCount val="4"/>
                <c:pt idx="0">
                  <c:v>0</c:v>
                </c:pt>
                <c:pt idx="1">
                  <c:v>1500</c:v>
                </c:pt>
                <c:pt idx="2">
                  <c:v>3125</c:v>
                </c:pt>
                <c:pt idx="3">
                  <c:v>6250</c:v>
                </c:pt>
              </c:numCache>
            </c:numRef>
          </c:xVal>
          <c:yVal>
            <c:numRef>
              <c:f>'Foul 2'!$C$21:$C$24</c:f>
              <c:numCache>
                <c:formatCode>General</c:formatCode>
                <c:ptCount val="4"/>
                <c:pt idx="0">
                  <c:v>2.2803171148374503E-5</c:v>
                </c:pt>
                <c:pt idx="1">
                  <c:v>8.8934811669879742E-4</c:v>
                </c:pt>
                <c:pt idx="2">
                  <c:v>1.5560372053547693E-3</c:v>
                </c:pt>
                <c:pt idx="3">
                  <c:v>3.2307460521239918E-3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'Foul 2'!$D$20</c:f>
              <c:strCache>
                <c:ptCount val="1"/>
                <c:pt idx="0">
                  <c:v>Uncompensated diffuse path (fouled)</c:v>
                </c:pt>
              </c:strCache>
            </c:strRef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rgbClr val="E0D720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'Foul 2'!$A$21:$A$24</c:f>
              <c:numCache>
                <c:formatCode>General</c:formatCode>
                <c:ptCount val="4"/>
                <c:pt idx="0">
                  <c:v>0</c:v>
                </c:pt>
                <c:pt idx="1">
                  <c:v>1500</c:v>
                </c:pt>
                <c:pt idx="2">
                  <c:v>3125</c:v>
                </c:pt>
                <c:pt idx="3">
                  <c:v>6250</c:v>
                </c:pt>
              </c:numCache>
            </c:numRef>
          </c:xVal>
          <c:yVal>
            <c:numRef>
              <c:f>'Foul 2'!$D$21:$D$24</c:f>
              <c:numCache>
                <c:formatCode>General</c:formatCode>
                <c:ptCount val="4"/>
                <c:pt idx="0">
                  <c:v>0</c:v>
                </c:pt>
                <c:pt idx="1">
                  <c:v>4.8450260009885878E-4</c:v>
                </c:pt>
                <c:pt idx="2">
                  <c:v>9.0635819977410786E-4</c:v>
                </c:pt>
                <c:pt idx="3">
                  <c:v>1.9900368834103472E-3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0834304"/>
        <c:axId val="120845056"/>
      </c:scatterChart>
      <c:valAx>
        <c:axId val="1208343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GB" sz="1200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Concentration</a:t>
                </a:r>
                <a:r>
                  <a:rPr lang="en-GB" sz="1200" b="0" baseline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 (ppm)</a:t>
                </a:r>
                <a:endParaRPr lang="en-GB" sz="1200" b="0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/>
          <c:overlay val="0"/>
        </c:title>
        <c:numFmt formatCode="General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20845056"/>
        <c:crosses val="autoZero"/>
        <c:crossBetween val="midCat"/>
      </c:valAx>
      <c:valAx>
        <c:axId val="120845056"/>
        <c:scaling>
          <c:orientation val="minMax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200" b="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GB" sz="1200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Effective</a:t>
                </a:r>
                <a:r>
                  <a:rPr lang="en-GB" sz="1200" b="0" baseline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 absorption coefficient (ppm</a:t>
                </a:r>
                <a:r>
                  <a:rPr lang="en-GB" sz="1200" b="0" baseline="300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-1</a:t>
                </a:r>
                <a:r>
                  <a:rPr lang="en-GB" sz="1200" b="0" baseline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cm</a:t>
                </a:r>
                <a:r>
                  <a:rPr lang="en-GB" sz="1200" b="0" baseline="300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-1</a:t>
                </a:r>
                <a:r>
                  <a:rPr lang="en-GB" sz="1200" b="0" baseline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)</a:t>
                </a:r>
                <a:endParaRPr lang="en-GB" sz="1200" b="0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6.8330729913821499E-3"/>
              <c:y val="5.0939886739389734E-2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20834304"/>
        <c:crosses val="autoZero"/>
        <c:crossBetween val="midCat"/>
      </c:valAx>
      <c:spPr>
        <a:ln>
          <a:solidFill>
            <a:schemeClr val="tx1"/>
          </a:solidFill>
        </a:ln>
      </c:spPr>
    </c:plotArea>
    <c:legend>
      <c:legendPos val="r"/>
      <c:layout>
        <c:manualLayout>
          <c:xMode val="edge"/>
          <c:yMode val="edge"/>
          <c:x val="0.59033964883944168"/>
          <c:y val="0.65465321339355886"/>
          <c:w val="0.34775181442400671"/>
          <c:h val="0.17902333786233182"/>
        </c:manualLayout>
      </c:layout>
      <c:overlay val="0"/>
      <c:txPr>
        <a:bodyPr/>
        <a:lstStyle/>
        <a:p>
          <a:pPr>
            <a:defRPr sz="120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28574</xdr:colOff>
      <xdr:row>6</xdr:row>
      <xdr:rowOff>171451</xdr:rowOff>
    </xdr:from>
    <xdr:to>
      <xdr:col>19</xdr:col>
      <xdr:colOff>380999</xdr:colOff>
      <xdr:row>26</xdr:row>
      <xdr:rowOff>9525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0.13874</cdr:x>
      <cdr:y>0.05059</cdr:y>
    </cdr:from>
    <cdr:to>
      <cdr:x>0.47445</cdr:x>
      <cdr:y>0.19006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979196" y="193951"/>
          <a:ext cx="2369480" cy="53471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1200">
              <a:latin typeface="Times New Roman" panose="02020603050405020304" pitchFamily="18" charset="0"/>
              <a:cs typeface="Times New Roman" panose="02020603050405020304" pitchFamily="18" charset="0"/>
            </a:rPr>
            <a:t>For 1.2% sphere wall coverage</a:t>
          </a:r>
        </a:p>
        <a:p xmlns:a="http://schemas.openxmlformats.org/drawingml/2006/main">
          <a:r>
            <a:rPr lang="en-GB" sz="1200">
              <a:latin typeface="Times New Roman" panose="02020603050405020304" pitchFamily="18" charset="0"/>
              <a:cs typeface="Times New Roman" panose="02020603050405020304" pitchFamily="18" charset="0"/>
            </a:rPr>
            <a:t>Average random error</a:t>
          </a:r>
          <a:r>
            <a:rPr lang="en-GB" sz="1200" baseline="0">
              <a:latin typeface="Times New Roman" panose="02020603050405020304" pitchFamily="18" charset="0"/>
              <a:cs typeface="Times New Roman" panose="02020603050405020304" pitchFamily="18" charset="0"/>
            </a:rPr>
            <a:t> ± 1.5%</a:t>
          </a:r>
          <a:endParaRPr lang="en-GB" sz="1200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sarah\Downloads\03_April%20high%20concs%20and%20source%20deg_pg244red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sarah\Downloads\03_April%20pathlength%20adjustment_pg244red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% no foul"/>
      <sheetName val="0.15% no foul"/>
      <sheetName val="0.3125% no foul"/>
      <sheetName val="0.625% no foul"/>
      <sheetName val="0% foul 1"/>
      <sheetName val="0.15% foul 1"/>
      <sheetName val="0.3125% foul 1"/>
      <sheetName val="0.625% foul 1"/>
      <sheetName val="0% foul 2"/>
      <sheetName val="0.15% foul 2"/>
      <sheetName val="0.3125% foul 2"/>
      <sheetName val="0.625% foul 2"/>
      <sheetName val="0% foul 3"/>
      <sheetName val="0.15% foul 3"/>
      <sheetName val="0.3125% foul 3"/>
      <sheetName val="0.625% foul 3"/>
      <sheetName val="0% foul 4"/>
      <sheetName val="0.15% foul 4"/>
      <sheetName val="0.3125% foul 4"/>
      <sheetName val="0.625% foul 4"/>
      <sheetName val="0% foul 5 "/>
      <sheetName val="0.15% foul 5"/>
      <sheetName val="0.3125% foul 5"/>
      <sheetName val="0.625% foul 5"/>
      <sheetName val="Sheet25"/>
    </sheetNames>
    <sheetDataSet>
      <sheetData sheetId="0" refreshError="1">
        <row r="2">
          <cell r="I2">
            <v>1.4618455442221062E-3</v>
          </cell>
          <cell r="J2">
            <v>1.7244576881358502E-3</v>
          </cell>
          <cell r="K2">
            <v>4.6743192360186823E-6</v>
          </cell>
          <cell r="L2">
            <v>4.2291345462269528E-6</v>
          </cell>
        </row>
      </sheetData>
      <sheetData sheetId="1" refreshError="1">
        <row r="2">
          <cell r="I2">
            <v>1.4540644174883958E-3</v>
          </cell>
          <cell r="J2">
            <v>1.7064304984088067E-3</v>
          </cell>
          <cell r="K2">
            <v>4.23670193343658E-6</v>
          </cell>
          <cell r="L2">
            <v>3.8232581128992805E-6</v>
          </cell>
        </row>
      </sheetData>
      <sheetData sheetId="2" refreshError="1">
        <row r="2">
          <cell r="I2">
            <v>1.4394574077952356E-3</v>
          </cell>
          <cell r="J2">
            <v>1.691381666999763E-3</v>
          </cell>
          <cell r="K2">
            <v>3.9254247220621767E-6</v>
          </cell>
          <cell r="L2">
            <v>3.5418537784202649E-6</v>
          </cell>
        </row>
      </sheetData>
      <sheetData sheetId="3" refreshError="1">
        <row r="2">
          <cell r="I2">
            <v>1.4285084934618066E-3</v>
          </cell>
          <cell r="J2">
            <v>1.6692866552101208E-3</v>
          </cell>
          <cell r="K2">
            <v>3.3239038097663181E-6</v>
          </cell>
          <cell r="L2">
            <v>2.9610202745076863E-6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>
        <row r="2">
          <cell r="I2">
            <v>1.4714200656892659E-3</v>
          </cell>
          <cell r="J2">
            <v>1.7114788378415416E-3</v>
          </cell>
          <cell r="K2">
            <v>2.803365059799711E-6</v>
          </cell>
          <cell r="L2">
            <v>2.5046588694437636E-6</v>
          </cell>
        </row>
      </sheetData>
      <sheetData sheetId="9" refreshError="1">
        <row r="2">
          <cell r="I2">
            <v>1.4558576649970141E-3</v>
          </cell>
          <cell r="J2">
            <v>1.7025913655826874E-3</v>
          </cell>
          <cell r="K2">
            <v>2.6350542933471502E-6</v>
          </cell>
          <cell r="L2">
            <v>2.347874013291686E-6</v>
          </cell>
        </row>
      </sheetData>
      <sheetData sheetId="10" refreshError="1">
        <row r="2">
          <cell r="I2">
            <v>1.4463857592366101E-3</v>
          </cell>
          <cell r="J2">
            <v>1.6922188855350256E-3</v>
          </cell>
          <cell r="K2">
            <v>2.5034894217892322E-6</v>
          </cell>
          <cell r="L2">
            <v>2.2298255255546774E-6</v>
          </cell>
        </row>
      </sheetData>
      <sheetData sheetId="11" refreshError="1">
        <row r="2">
          <cell r="I2">
            <v>1.4240687814777424E-3</v>
          </cell>
          <cell r="J2">
            <v>1.6708820816216917E-3</v>
          </cell>
          <cell r="K2">
            <v>2.2229037934571488E-6</v>
          </cell>
          <cell r="L2">
            <v>1.9823266674208736E-6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 foul"/>
      <sheetName val="Foul 1"/>
      <sheetName val="Foul 2"/>
      <sheetName val="Foul 3"/>
      <sheetName val="Foul 4"/>
      <sheetName val="Foul 5"/>
      <sheetName val="Sheet7"/>
    </sheetNames>
    <sheetDataSet>
      <sheetData sheetId="0" refreshError="1">
        <row r="9">
          <cell r="B9">
            <v>7.8263966952957895E-6</v>
          </cell>
          <cell r="C9">
            <v>7.7496232555853468E-6</v>
          </cell>
          <cell r="D9">
            <v>7.6750931387765834E-6</v>
          </cell>
          <cell r="E9">
            <v>7.4369911956599984E-6</v>
          </cell>
        </row>
        <row r="17">
          <cell r="B17">
            <v>191</v>
          </cell>
        </row>
      </sheetData>
      <sheetData sheetId="1" refreshError="1"/>
      <sheetData sheetId="2" refreshError="1">
        <row r="10">
          <cell r="B10">
            <v>2.7954420761392938E-6</v>
          </cell>
          <cell r="C10">
            <v>2.7626404883330198E-6</v>
          </cell>
          <cell r="D10">
            <v>2.7240582145312596E-6</v>
          </cell>
          <cell r="E10">
            <v>2.6778305461437932E-6</v>
          </cell>
        </row>
        <row r="15">
          <cell r="B15">
            <v>114.15046568202064</v>
          </cell>
        </row>
      </sheetData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9"/>
  <sheetViews>
    <sheetView workbookViewId="0">
      <selection activeCell="E6" sqref="E6"/>
    </sheetView>
  </sheetViews>
  <sheetFormatPr defaultRowHeight="15" x14ac:dyDescent="0.25"/>
  <cols>
    <col min="1" max="1" width="16.5703125" customWidth="1"/>
  </cols>
  <sheetData>
    <row r="1" spans="1:5" x14ac:dyDescent="0.25">
      <c r="A1" t="s">
        <v>12</v>
      </c>
      <c r="B1">
        <v>0</v>
      </c>
      <c r="C1">
        <v>0.15</v>
      </c>
      <c r="D1">
        <v>0.3125</v>
      </c>
      <c r="E1">
        <v>0.625</v>
      </c>
    </row>
    <row r="2" spans="1:5" x14ac:dyDescent="0.25">
      <c r="A2" t="s">
        <v>0</v>
      </c>
      <c r="B2">
        <f>'[1]0% no foul'!$I$2</f>
        <v>1.4618455442221062E-3</v>
      </c>
      <c r="C2">
        <f>'[1]0.15% no foul'!$I$2</f>
        <v>1.4540644174883958E-3</v>
      </c>
      <c r="D2">
        <f>'[1]0.3125% no foul'!$I$2</f>
        <v>1.4394574077952356E-3</v>
      </c>
      <c r="E2">
        <f>'[1]0.625% no foul'!$I$2</f>
        <v>1.4285084934618066E-3</v>
      </c>
    </row>
    <row r="3" spans="1:5" x14ac:dyDescent="0.25">
      <c r="A3" t="s">
        <v>1</v>
      </c>
      <c r="B3">
        <f>'[1]0% no foul'!$J$2</f>
        <v>1.7244576881358502E-3</v>
      </c>
      <c r="C3">
        <f>'[1]0.15% no foul'!$J$2</f>
        <v>1.7064304984088067E-3</v>
      </c>
      <c r="D3">
        <f>'[1]0.3125% no foul'!$J$2</f>
        <v>1.691381666999763E-3</v>
      </c>
      <c r="E3">
        <f>'[1]0.625% no foul'!$J$2</f>
        <v>1.6692866552101208E-3</v>
      </c>
    </row>
    <row r="4" spans="1:5" x14ac:dyDescent="0.25">
      <c r="A4" t="s">
        <v>2</v>
      </c>
      <c r="B4">
        <f>'[1]0% no foul'!$K$2</f>
        <v>4.6743192360186823E-6</v>
      </c>
      <c r="C4">
        <f>'[1]0.15% no foul'!$K$2</f>
        <v>4.23670193343658E-6</v>
      </c>
      <c r="D4">
        <f>'[1]0.3125% no foul'!$K$2</f>
        <v>3.9254247220621767E-6</v>
      </c>
      <c r="E4">
        <f>'[1]0.625% no foul'!$K$2</f>
        <v>3.3239038097663181E-6</v>
      </c>
    </row>
    <row r="5" spans="1:5" x14ac:dyDescent="0.25">
      <c r="A5" t="s">
        <v>3</v>
      </c>
      <c r="B5">
        <f>'[1]0% no foul'!$L$2</f>
        <v>4.2291345462269528E-6</v>
      </c>
      <c r="C5">
        <f>'[1]0.15% no foul'!$L$2</f>
        <v>3.8232581128992805E-6</v>
      </c>
      <c r="D5">
        <f>'[1]0.3125% no foul'!$L$2</f>
        <v>3.5418537784202649E-6</v>
      </c>
      <c r="E5">
        <f>'[1]0.625% no foul'!$L$2</f>
        <v>2.9610202745076863E-6</v>
      </c>
    </row>
    <row r="9" spans="1:5" x14ac:dyDescent="0.25">
      <c r="A9" t="s">
        <v>6</v>
      </c>
      <c r="B9">
        <f>(B4*B5)/(B2*B3)</f>
        <v>7.8418014212954798E-6</v>
      </c>
      <c r="C9">
        <f t="shared" ref="C9:E9" si="0">(C4*C5)/(C2*C3)</f>
        <v>6.5281372755765974E-6</v>
      </c>
      <c r="D9">
        <f t="shared" si="0"/>
        <v>5.7105355983354398E-6</v>
      </c>
      <c r="E9">
        <f t="shared" si="0"/>
        <v>4.1273954391538963E-6</v>
      </c>
    </row>
    <row r="12" spans="1:5" x14ac:dyDescent="0.25">
      <c r="A12" t="s">
        <v>4</v>
      </c>
      <c r="B12">
        <f>'[2]No foul'!$B$9</f>
        <v>7.8263966952957895E-6</v>
      </c>
      <c r="C12">
        <f>'[2]No foul'!$C$9</f>
        <v>7.7496232555853468E-6</v>
      </c>
      <c r="D12">
        <f>'[2]No foul'!$D$9</f>
        <v>7.6750931387765834E-6</v>
      </c>
      <c r="E12">
        <f>'[2]No foul'!$E$9</f>
        <v>7.4369911956599984E-6</v>
      </c>
    </row>
    <row r="15" spans="1:5" x14ac:dyDescent="0.25">
      <c r="A15" t="s">
        <v>5</v>
      </c>
      <c r="B15">
        <f>'[2]No foul'!$B$17</f>
        <v>191</v>
      </c>
      <c r="C15">
        <f>'[2]No foul'!$B$17</f>
        <v>191</v>
      </c>
      <c r="D15">
        <f>'[2]No foul'!$B$17</f>
        <v>191</v>
      </c>
      <c r="E15">
        <f>'[2]No foul'!$B$17</f>
        <v>191</v>
      </c>
    </row>
    <row r="18" spans="1:5" x14ac:dyDescent="0.25">
      <c r="A18" s="1" t="s">
        <v>7</v>
      </c>
      <c r="B18">
        <f>LN(B9/B12)/-B15</f>
        <v>-1.0295126611601676E-5</v>
      </c>
      <c r="C18">
        <f t="shared" ref="C18:E18" si="1">LN(C9/C12)/-C15</f>
        <v>8.9802399909028258E-4</v>
      </c>
      <c r="D18">
        <f t="shared" si="1"/>
        <v>1.5479979550649052E-3</v>
      </c>
      <c r="E18">
        <f t="shared" si="1"/>
        <v>3.0828261471389281E-3</v>
      </c>
    </row>
    <row r="19" spans="1:5" x14ac:dyDescent="0.25">
      <c r="A19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4"/>
  <sheetViews>
    <sheetView tabSelected="1" workbookViewId="0">
      <selection activeCell="A34" sqref="A34"/>
    </sheetView>
  </sheetViews>
  <sheetFormatPr defaultRowHeight="15" x14ac:dyDescent="0.25"/>
  <cols>
    <col min="1" max="1" width="36.28515625" customWidth="1"/>
    <col min="2" max="2" width="12.7109375" bestFit="1" customWidth="1"/>
    <col min="3" max="5" width="12" bestFit="1" customWidth="1"/>
  </cols>
  <sheetData>
    <row r="1" spans="1:5" x14ac:dyDescent="0.25">
      <c r="A1" s="2" t="s">
        <v>12</v>
      </c>
      <c r="B1" s="2">
        <v>0</v>
      </c>
      <c r="C1" s="2">
        <v>0.15</v>
      </c>
      <c r="D1" s="2">
        <v>0.3125</v>
      </c>
      <c r="E1" s="2">
        <v>0.625</v>
      </c>
    </row>
    <row r="2" spans="1:5" x14ac:dyDescent="0.25">
      <c r="A2" s="2" t="s">
        <v>0</v>
      </c>
      <c r="B2">
        <f>'[1]0% foul 2'!$I$2</f>
        <v>1.4714200656892659E-3</v>
      </c>
      <c r="C2">
        <f>'[1]0.15% foul 2'!$I$2</f>
        <v>1.4558576649970141E-3</v>
      </c>
      <c r="D2">
        <f>'[1]0.3125% foul 2'!$I$2</f>
        <v>1.4463857592366101E-3</v>
      </c>
      <c r="E2">
        <f>'[1]0.625% foul 2'!$I$2</f>
        <v>1.4240687814777424E-3</v>
      </c>
    </row>
    <row r="3" spans="1:5" x14ac:dyDescent="0.25">
      <c r="A3" s="2" t="s">
        <v>1</v>
      </c>
      <c r="B3">
        <f>'[1]0% foul 2'!$J$2</f>
        <v>1.7114788378415416E-3</v>
      </c>
      <c r="C3">
        <f>'[1]0.15% foul 2'!$J$2</f>
        <v>1.7025913655826874E-3</v>
      </c>
      <c r="D3">
        <f>'[1]0.3125% foul 2'!$J$2</f>
        <v>1.6922188855350256E-3</v>
      </c>
      <c r="E3">
        <f>'[1]0.625% foul 2'!$J$2</f>
        <v>1.6708820816216917E-3</v>
      </c>
    </row>
    <row r="4" spans="1:5" x14ac:dyDescent="0.25">
      <c r="A4" s="2" t="s">
        <v>2</v>
      </c>
      <c r="B4">
        <f>'[1]0% foul 2'!$K$2</f>
        <v>2.803365059799711E-6</v>
      </c>
      <c r="C4">
        <f>'[1]0.15% foul 2'!$K$2</f>
        <v>2.6350542933471502E-6</v>
      </c>
      <c r="D4">
        <f>'[1]0.3125% foul 2'!$K$2</f>
        <v>2.5034894217892322E-6</v>
      </c>
      <c r="E4">
        <f>'[1]0.625% foul 2'!$K$2</f>
        <v>2.2229037934571488E-6</v>
      </c>
    </row>
    <row r="5" spans="1:5" x14ac:dyDescent="0.25">
      <c r="A5" s="2" t="s">
        <v>3</v>
      </c>
      <c r="B5">
        <f>'[1]0% foul 2'!$L$2</f>
        <v>2.5046588694437636E-6</v>
      </c>
      <c r="C5">
        <f>'[1]0.15% foul 2'!$L$2</f>
        <v>2.347874013291686E-6</v>
      </c>
      <c r="D5">
        <f>'[1]0.3125% foul 2'!$L$2</f>
        <v>2.2298255255546774E-6</v>
      </c>
      <c r="E5">
        <f>'[1]0.625% foul 2'!$L$2</f>
        <v>1.9823266674208736E-6</v>
      </c>
    </row>
    <row r="6" spans="1:5" x14ac:dyDescent="0.25">
      <c r="A6" s="2"/>
    </row>
    <row r="7" spans="1:5" x14ac:dyDescent="0.25">
      <c r="A7" s="2" t="s">
        <v>6</v>
      </c>
      <c r="B7">
        <f>(B4*B5)/(B2*B3)</f>
        <v>2.7881750232313755E-6</v>
      </c>
      <c r="C7">
        <f>(C4*C5)/(C2*C3)</f>
        <v>2.4959450109156474E-6</v>
      </c>
      <c r="D7">
        <f>(D4*D5)/(D2*D3)</f>
        <v>2.2807409937442014E-6</v>
      </c>
      <c r="E7">
        <f>(E4*E5)/(E2*E3)</f>
        <v>1.8519067845571637E-6</v>
      </c>
    </row>
    <row r="8" spans="1:5" x14ac:dyDescent="0.25">
      <c r="A8" s="2"/>
    </row>
    <row r="9" spans="1:5" x14ac:dyDescent="0.25">
      <c r="A9" s="2" t="s">
        <v>4</v>
      </c>
      <c r="B9">
        <f>'[2]Foul 2'!$B$10</f>
        <v>2.7954420761392938E-6</v>
      </c>
      <c r="C9">
        <f>'[2]Foul 2'!$C$10</f>
        <v>2.7626404883330198E-6</v>
      </c>
      <c r="D9">
        <f>'[2]Foul 2'!$D$10</f>
        <v>2.7240582145312596E-6</v>
      </c>
      <c r="E9">
        <f>'[2]Foul 2'!$E$10</f>
        <v>2.6778305461437932E-6</v>
      </c>
    </row>
    <row r="10" spans="1:5" x14ac:dyDescent="0.25">
      <c r="A10" s="2"/>
    </row>
    <row r="11" spans="1:5" x14ac:dyDescent="0.25">
      <c r="A11" s="2" t="s">
        <v>5</v>
      </c>
      <c r="B11">
        <f>'[2]Foul 2'!$B$15</f>
        <v>114.15046568202064</v>
      </c>
      <c r="C11">
        <f>'[2]Foul 2'!$B$15</f>
        <v>114.15046568202064</v>
      </c>
      <c r="D11">
        <f>'[2]Foul 2'!$B$15</f>
        <v>114.15046568202064</v>
      </c>
      <c r="E11">
        <f>'[2]Foul 2'!$B$15</f>
        <v>114.15046568202064</v>
      </c>
    </row>
    <row r="12" spans="1:5" x14ac:dyDescent="0.25">
      <c r="A12" s="2"/>
    </row>
    <row r="13" spans="1:5" x14ac:dyDescent="0.25">
      <c r="A13" s="3" t="s">
        <v>8</v>
      </c>
      <c r="B13">
        <f>LN(B7/B9)/-B11</f>
        <v>2.2803171148374503E-5</v>
      </c>
      <c r="C13">
        <f>LN(C7/C9)/-C11</f>
        <v>8.8934811669879742E-4</v>
      </c>
      <c r="D13">
        <f>LN(D7/D9)/-D11</f>
        <v>1.5560372053547693E-3</v>
      </c>
      <c r="E13">
        <f>LN(E7/E9)/-E11</f>
        <v>3.2307460521239918E-3</v>
      </c>
    </row>
    <row r="14" spans="1:5" x14ac:dyDescent="0.25">
      <c r="A14" s="3"/>
    </row>
    <row r="15" spans="1:5" x14ac:dyDescent="0.25">
      <c r="B15">
        <v>0</v>
      </c>
      <c r="C15">
        <v>1500</v>
      </c>
      <c r="D15">
        <v>3125</v>
      </c>
      <c r="E15">
        <v>6250</v>
      </c>
    </row>
    <row r="16" spans="1:5" x14ac:dyDescent="0.25">
      <c r="A16" t="s">
        <v>13</v>
      </c>
      <c r="B16">
        <f>'No foul'!B18</f>
        <v>-1.0295126611601676E-5</v>
      </c>
      <c r="C16">
        <f>'No foul'!C18</f>
        <v>8.9802399909028258E-4</v>
      </c>
      <c r="D16">
        <f>'No foul'!D18</f>
        <v>1.5479979550649052E-3</v>
      </c>
      <c r="E16">
        <f>'No foul'!E18</f>
        <v>3.0828261471389281E-3</v>
      </c>
    </row>
    <row r="17" spans="1:5" x14ac:dyDescent="0.25">
      <c r="A17" t="s">
        <v>10</v>
      </c>
      <c r="B17">
        <f>B13</f>
        <v>2.2803171148374503E-5</v>
      </c>
      <c r="C17">
        <f t="shared" ref="C17:E17" si="0">C13</f>
        <v>8.8934811669879742E-4</v>
      </c>
      <c r="D17">
        <f t="shared" si="0"/>
        <v>1.5560372053547693E-3</v>
      </c>
      <c r="E17">
        <f t="shared" si="0"/>
        <v>3.2307460521239918E-3</v>
      </c>
    </row>
    <row r="18" spans="1:5" x14ac:dyDescent="0.25">
      <c r="A18" t="s">
        <v>14</v>
      </c>
      <c r="B18">
        <v>-5.7664572710222259E-5</v>
      </c>
      <c r="C18">
        <v>4.8450260009885878E-4</v>
      </c>
      <c r="D18">
        <v>9.0635819977410786E-4</v>
      </c>
      <c r="E18">
        <v>1.9900368834103472E-3</v>
      </c>
    </row>
    <row r="20" spans="1:5" x14ac:dyDescent="0.25">
      <c r="B20" t="s">
        <v>9</v>
      </c>
      <c r="C20" t="s">
        <v>10</v>
      </c>
      <c r="D20" t="s">
        <v>11</v>
      </c>
    </row>
    <row r="21" spans="1:5" x14ac:dyDescent="0.25">
      <c r="A21">
        <v>0</v>
      </c>
      <c r="B21">
        <v>0</v>
      </c>
      <c r="C21">
        <v>2.2803171148374503E-5</v>
      </c>
      <c r="D21">
        <v>0</v>
      </c>
    </row>
    <row r="22" spans="1:5" x14ac:dyDescent="0.25">
      <c r="A22">
        <v>1500</v>
      </c>
      <c r="B22">
        <v>8.9802399909028258E-4</v>
      </c>
      <c r="C22">
        <v>8.8934811669879742E-4</v>
      </c>
      <c r="D22">
        <v>4.8450260009885878E-4</v>
      </c>
    </row>
    <row r="23" spans="1:5" x14ac:dyDescent="0.25">
      <c r="A23">
        <v>3125</v>
      </c>
      <c r="B23">
        <v>1.5479979550649052E-3</v>
      </c>
      <c r="C23">
        <v>1.5560372053547693E-3</v>
      </c>
      <c r="D23">
        <v>9.0635819977410786E-4</v>
      </c>
    </row>
    <row r="24" spans="1:5" x14ac:dyDescent="0.25">
      <c r="A24">
        <v>6250</v>
      </c>
      <c r="B24">
        <v>3.0828261471389281E-3</v>
      </c>
      <c r="C24">
        <v>3.2307460521239918E-3</v>
      </c>
      <c r="D24">
        <v>1.9900368834103472E-3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"/>
  <sheetViews>
    <sheetView workbookViewId="0">
      <selection activeCell="C9" sqref="C9"/>
    </sheetView>
  </sheetViews>
  <sheetFormatPr defaultRowHeight="15" x14ac:dyDescent="0.25"/>
  <cols>
    <col min="2" max="2" width="21.140625" customWidth="1"/>
    <col min="3" max="3" width="30.28515625" customWidth="1"/>
    <col min="4" max="4" width="34.42578125" customWidth="1"/>
  </cols>
  <sheetData>
    <row r="1" spans="1:4" x14ac:dyDescent="0.25">
      <c r="B1" t="s">
        <v>9</v>
      </c>
      <c r="C1" t="s">
        <v>10</v>
      </c>
      <c r="D1" t="s">
        <v>11</v>
      </c>
    </row>
    <row r="2" spans="1:4" x14ac:dyDescent="0.25">
      <c r="A2">
        <v>0</v>
      </c>
      <c r="B2">
        <v>0</v>
      </c>
      <c r="C2">
        <v>2.2803171148374503E-5</v>
      </c>
      <c r="D2">
        <v>0</v>
      </c>
    </row>
    <row r="3" spans="1:4" x14ac:dyDescent="0.25">
      <c r="A3">
        <v>1500</v>
      </c>
      <c r="B3">
        <v>8.9802399909028258E-4</v>
      </c>
      <c r="C3">
        <v>8.8934811669879742E-4</v>
      </c>
      <c r="D3">
        <v>4.8450260009885878E-4</v>
      </c>
    </row>
    <row r="4" spans="1:4" x14ac:dyDescent="0.25">
      <c r="A4">
        <v>3125</v>
      </c>
      <c r="B4">
        <v>1.5479979550649052E-3</v>
      </c>
      <c r="C4">
        <v>1.5560372053547693E-3</v>
      </c>
      <c r="D4">
        <v>9.0635819977410786E-4</v>
      </c>
    </row>
    <row r="5" spans="1:4" x14ac:dyDescent="0.25">
      <c r="A5">
        <v>6250</v>
      </c>
      <c r="B5">
        <v>3.0828261471389281E-3</v>
      </c>
      <c r="C5">
        <v>3.2307460521239918E-3</v>
      </c>
      <c r="D5">
        <v>1.9900368834103472E-3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No foul</vt:lpstr>
      <vt:lpstr>Foul 2</vt:lpstr>
      <vt:lpstr>Figure7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"%username%"</cp:lastModifiedBy>
  <dcterms:created xsi:type="dcterms:W3CDTF">2015-04-03T15:09:03Z</dcterms:created>
  <dcterms:modified xsi:type="dcterms:W3CDTF">2016-10-11T13:13:13Z</dcterms:modified>
</cp:coreProperties>
</file>