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4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5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6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externalLinks/externalLink1.xml" ContentType="application/vnd.openxmlformats-officedocument.spreadsheetml.externalLink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umh-my.sharepoint.com/personal/maria_gutierrezp_miumh_umh_es/Documents/Escritorio/Cranfield/Paper 4_Fusarium &amp; Mycotoxins/Gráficas/"/>
    </mc:Choice>
  </mc:AlternateContent>
  <xr:revisionPtr revIDLastSave="0" documentId="8_{39D92794-7E62-4319-9E71-F7421699B6D4}" xr6:coauthVersionLast="47" xr6:coauthVersionMax="47" xr10:uidLastSave="{00000000-0000-0000-0000-000000000000}"/>
  <bookViews>
    <workbookView xWindow="-108" yWindow="-108" windowWidth="23256" windowHeight="12456" activeTab="2"/>
  </bookViews>
  <sheets>
    <sheet name="T-2" sheetId="1" r:id="rId1"/>
    <sheet name="Sheet2" sheetId="2" r:id="rId2"/>
    <sheet name="HT-2" sheetId="3" r:id="rId3"/>
    <sheet name="Diacetoxycirpenol" sheetId="4" r:id="rId4"/>
    <sheet name="15-Acetoxycirpenol" sheetId="5" r:id="rId5"/>
    <sheet name="Neosolaniol" sheetId="6" r:id="rId6"/>
    <sheet name="Beuvericin" sheetId="7" r:id="rId7"/>
  </sheets>
  <externalReferences>
    <externalReference r:id="rId8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54" i="7" l="1"/>
  <c r="W54" i="7"/>
  <c r="V54" i="7"/>
  <c r="W51" i="7"/>
  <c r="V51" i="7"/>
  <c r="AC48" i="7"/>
  <c r="AB48" i="7"/>
  <c r="G23" i="7" s="1"/>
  <c r="V48" i="7"/>
  <c r="AJ45" i="7"/>
  <c r="H34" i="7" s="1"/>
  <c r="AI45" i="7"/>
  <c r="AC45" i="7"/>
  <c r="AB45" i="7"/>
  <c r="E23" i="7" s="1"/>
  <c r="W45" i="7"/>
  <c r="V45" i="7"/>
  <c r="AJ42" i="7"/>
  <c r="F34" i="7" s="1"/>
  <c r="AI42" i="7"/>
  <c r="AC42" i="7"/>
  <c r="AB42" i="7"/>
  <c r="W42" i="7"/>
  <c r="V42" i="7"/>
  <c r="E11" i="7" s="1"/>
  <c r="AJ39" i="7"/>
  <c r="F33" i="7" s="1"/>
  <c r="AI39" i="7"/>
  <c r="W39" i="7"/>
  <c r="V39" i="7"/>
  <c r="AI36" i="7"/>
  <c r="AC36" i="7"/>
  <c r="AB36" i="7"/>
  <c r="W36" i="7"/>
  <c r="V36" i="7"/>
  <c r="G34" i="7"/>
  <c r="E34" i="7"/>
  <c r="AC33" i="7"/>
  <c r="H21" i="7" s="1"/>
  <c r="AB33" i="7"/>
  <c r="G21" i="7" s="1"/>
  <c r="W33" i="7"/>
  <c r="V33" i="7"/>
  <c r="E33" i="7"/>
  <c r="H32" i="7"/>
  <c r="G32" i="7"/>
  <c r="F31" i="7"/>
  <c r="AC30" i="7"/>
  <c r="AB30" i="7"/>
  <c r="G20" i="7" s="1"/>
  <c r="W30" i="7"/>
  <c r="V30" i="7"/>
  <c r="G9" i="7" s="1"/>
  <c r="H30" i="7"/>
  <c r="G30" i="7"/>
  <c r="F30" i="7"/>
  <c r="G29" i="7"/>
  <c r="E29" i="7"/>
  <c r="AJ27" i="7"/>
  <c r="F32" i="7" s="1"/>
  <c r="AI27" i="7"/>
  <c r="E32" i="7" s="1"/>
  <c r="AC27" i="7"/>
  <c r="AB27" i="7"/>
  <c r="E21" i="7" s="1"/>
  <c r="W27" i="7"/>
  <c r="V27" i="7"/>
  <c r="E10" i="7" s="1"/>
  <c r="AJ24" i="7"/>
  <c r="AI24" i="7"/>
  <c r="E31" i="7" s="1"/>
  <c r="AC24" i="7"/>
  <c r="AB24" i="7"/>
  <c r="V24" i="7"/>
  <c r="H23" i="7"/>
  <c r="F23" i="7"/>
  <c r="F22" i="7"/>
  <c r="E22" i="7"/>
  <c r="AB21" i="7"/>
  <c r="V21" i="7"/>
  <c r="F21" i="7"/>
  <c r="H20" i="7"/>
  <c r="F20" i="7"/>
  <c r="E20" i="7"/>
  <c r="F19" i="7"/>
  <c r="AI18" i="7"/>
  <c r="AC18" i="7"/>
  <c r="AB18" i="7"/>
  <c r="V18" i="7"/>
  <c r="E18" i="7"/>
  <c r="AC15" i="7"/>
  <c r="H19" i="7" s="1"/>
  <c r="AB15" i="7"/>
  <c r="G19" i="7" s="1"/>
  <c r="V15" i="7"/>
  <c r="AJ12" i="7"/>
  <c r="H29" i="7" s="1"/>
  <c r="AI12" i="7"/>
  <c r="AC12" i="7"/>
  <c r="H18" i="7" s="1"/>
  <c r="AB12" i="7"/>
  <c r="G18" i="7" s="1"/>
  <c r="V12" i="7"/>
  <c r="H12" i="7"/>
  <c r="G12" i="7"/>
  <c r="F12" i="7"/>
  <c r="E12" i="7"/>
  <c r="F11" i="7"/>
  <c r="H10" i="7"/>
  <c r="G10" i="7"/>
  <c r="F10" i="7"/>
  <c r="AJ9" i="7"/>
  <c r="AI9" i="7"/>
  <c r="E30" i="7" s="1"/>
  <c r="AB9" i="7"/>
  <c r="E19" i="7" s="1"/>
  <c r="H9" i="7"/>
  <c r="F9" i="7"/>
  <c r="E9" i="7"/>
  <c r="H8" i="7"/>
  <c r="G8" i="7"/>
  <c r="F8" i="7"/>
  <c r="E8" i="7"/>
  <c r="H7" i="7"/>
  <c r="G7" i="7"/>
  <c r="E7" i="7"/>
  <c r="AJ6" i="7"/>
  <c r="F29" i="7" s="1"/>
  <c r="AI6" i="7"/>
  <c r="AC6" i="7"/>
  <c r="F18" i="7" s="1"/>
  <c r="W6" i="7"/>
  <c r="F7" i="7" s="1"/>
  <c r="V6" i="7"/>
  <c r="AB54" i="6"/>
  <c r="W54" i="6"/>
  <c r="V54" i="6"/>
  <c r="W51" i="6"/>
  <c r="V51" i="6"/>
  <c r="AC48" i="6"/>
  <c r="H23" i="6" s="1"/>
  <c r="AB48" i="6"/>
  <c r="V48" i="6"/>
  <c r="AJ45" i="6"/>
  <c r="AI45" i="6"/>
  <c r="AC45" i="6"/>
  <c r="F23" i="6" s="1"/>
  <c r="AB45" i="6"/>
  <c r="E23" i="6" s="1"/>
  <c r="W45" i="6"/>
  <c r="V45" i="6"/>
  <c r="E12" i="6" s="1"/>
  <c r="AJ42" i="6"/>
  <c r="F34" i="6" s="1"/>
  <c r="AI42" i="6"/>
  <c r="AC42" i="6"/>
  <c r="AB42" i="6"/>
  <c r="W42" i="6"/>
  <c r="F11" i="6" s="1"/>
  <c r="V42" i="6"/>
  <c r="AJ39" i="6"/>
  <c r="AI39" i="6"/>
  <c r="E33" i="6" s="1"/>
  <c r="W39" i="6"/>
  <c r="V39" i="6"/>
  <c r="AI36" i="6"/>
  <c r="AC36" i="6"/>
  <c r="AB36" i="6"/>
  <c r="W36" i="6"/>
  <c r="V36" i="6"/>
  <c r="H34" i="6"/>
  <c r="G34" i="6"/>
  <c r="E34" i="6"/>
  <c r="AC33" i="6"/>
  <c r="AB33" i="6"/>
  <c r="G21" i="6" s="1"/>
  <c r="W33" i="6"/>
  <c r="H10" i="6" s="1"/>
  <c r="V33" i="6"/>
  <c r="G10" i="6" s="1"/>
  <c r="F33" i="6"/>
  <c r="H32" i="6"/>
  <c r="G32" i="6"/>
  <c r="F31" i="6"/>
  <c r="AC30" i="6"/>
  <c r="H20" i="6" s="1"/>
  <c r="AB30" i="6"/>
  <c r="W30" i="6"/>
  <c r="V30" i="6"/>
  <c r="G9" i="6" s="1"/>
  <c r="H30" i="6"/>
  <c r="G30" i="6"/>
  <c r="H29" i="6"/>
  <c r="AJ27" i="6"/>
  <c r="F32" i="6" s="1"/>
  <c r="AI27" i="6"/>
  <c r="E32" i="6" s="1"/>
  <c r="AC27" i="6"/>
  <c r="F21" i="6" s="1"/>
  <c r="AB27" i="6"/>
  <c r="E21" i="6" s="1"/>
  <c r="W27" i="6"/>
  <c r="F10" i="6" s="1"/>
  <c r="V27" i="6"/>
  <c r="AJ24" i="6"/>
  <c r="AI24" i="6"/>
  <c r="E31" i="6" s="1"/>
  <c r="AC24" i="6"/>
  <c r="AB24" i="6"/>
  <c r="E20" i="6" s="1"/>
  <c r="V24" i="6"/>
  <c r="G23" i="6"/>
  <c r="F22" i="6"/>
  <c r="E22" i="6"/>
  <c r="AB21" i="6"/>
  <c r="V21" i="6"/>
  <c r="H21" i="6"/>
  <c r="G20" i="6"/>
  <c r="F20" i="6"/>
  <c r="G19" i="6"/>
  <c r="F19" i="6"/>
  <c r="AI18" i="6"/>
  <c r="AC18" i="6"/>
  <c r="AB18" i="6"/>
  <c r="V18" i="6"/>
  <c r="G18" i="6"/>
  <c r="E18" i="6"/>
  <c r="AC15" i="6"/>
  <c r="H19" i="6" s="1"/>
  <c r="AB15" i="6"/>
  <c r="V15" i="6"/>
  <c r="AJ12" i="6"/>
  <c r="AI12" i="6"/>
  <c r="G29" i="6" s="1"/>
  <c r="AC12" i="6"/>
  <c r="H18" i="6" s="1"/>
  <c r="AB12" i="6"/>
  <c r="V12" i="6"/>
  <c r="H12" i="6"/>
  <c r="G12" i="6"/>
  <c r="F12" i="6"/>
  <c r="E11" i="6"/>
  <c r="E10" i="6"/>
  <c r="AJ9" i="6"/>
  <c r="F30" i="6" s="1"/>
  <c r="AI9" i="6"/>
  <c r="E30" i="6" s="1"/>
  <c r="AB9" i="6"/>
  <c r="E19" i="6" s="1"/>
  <c r="H9" i="6"/>
  <c r="F9" i="6"/>
  <c r="E9" i="6"/>
  <c r="H8" i="6"/>
  <c r="G8" i="6"/>
  <c r="F8" i="6"/>
  <c r="E8" i="6"/>
  <c r="H7" i="6"/>
  <c r="G7" i="6"/>
  <c r="AJ6" i="6"/>
  <c r="F29" i="6" s="1"/>
  <c r="AI6" i="6"/>
  <c r="E29" i="6" s="1"/>
  <c r="AC6" i="6"/>
  <c r="F18" i="6" s="1"/>
  <c r="W6" i="6"/>
  <c r="F7" i="6" s="1"/>
  <c r="V6" i="6"/>
  <c r="E7" i="6" s="1"/>
  <c r="AB54" i="5"/>
  <c r="W54" i="5"/>
  <c r="V54" i="5"/>
  <c r="W51" i="5"/>
  <c r="V51" i="5"/>
  <c r="AC48" i="5"/>
  <c r="AB48" i="5"/>
  <c r="V48" i="5"/>
  <c r="G12" i="5" s="1"/>
  <c r="AJ45" i="5"/>
  <c r="AI45" i="5"/>
  <c r="AC45" i="5"/>
  <c r="F23" i="5" s="1"/>
  <c r="AB45" i="5"/>
  <c r="W45" i="5"/>
  <c r="F12" i="5" s="1"/>
  <c r="V45" i="5"/>
  <c r="AJ42" i="5"/>
  <c r="AI42" i="5"/>
  <c r="E34" i="5" s="1"/>
  <c r="AC42" i="5"/>
  <c r="AB42" i="5"/>
  <c r="W42" i="5"/>
  <c r="V42" i="5"/>
  <c r="AJ39" i="5"/>
  <c r="F33" i="5" s="1"/>
  <c r="AI39" i="5"/>
  <c r="W39" i="5"/>
  <c r="V39" i="5"/>
  <c r="AI36" i="5"/>
  <c r="AC36" i="5"/>
  <c r="AB36" i="5"/>
  <c r="W36" i="5"/>
  <c r="V36" i="5"/>
  <c r="H34" i="5"/>
  <c r="G34" i="5"/>
  <c r="F34" i="5"/>
  <c r="AC33" i="5"/>
  <c r="AB33" i="5"/>
  <c r="G21" i="5" s="1"/>
  <c r="W33" i="5"/>
  <c r="V33" i="5"/>
  <c r="G10" i="5" s="1"/>
  <c r="E33" i="5"/>
  <c r="H32" i="5"/>
  <c r="G32" i="5"/>
  <c r="E31" i="5"/>
  <c r="AC30" i="5"/>
  <c r="H20" i="5" s="1"/>
  <c r="AB30" i="5"/>
  <c r="G20" i="5" s="1"/>
  <c r="W30" i="5"/>
  <c r="H9" i="5" s="1"/>
  <c r="V30" i="5"/>
  <c r="H30" i="5"/>
  <c r="G30" i="5"/>
  <c r="E30" i="5"/>
  <c r="F29" i="5"/>
  <c r="AJ27" i="5"/>
  <c r="F32" i="5" s="1"/>
  <c r="AI27" i="5"/>
  <c r="E32" i="5" s="1"/>
  <c r="AC27" i="5"/>
  <c r="AB27" i="5"/>
  <c r="E21" i="5" s="1"/>
  <c r="W27" i="5"/>
  <c r="V27" i="5"/>
  <c r="E10" i="5" s="1"/>
  <c r="AJ24" i="5"/>
  <c r="F31" i="5" s="1"/>
  <c r="AI24" i="5"/>
  <c r="AC24" i="5"/>
  <c r="AB24" i="5"/>
  <c r="E20" i="5" s="1"/>
  <c r="V24" i="5"/>
  <c r="H23" i="5"/>
  <c r="G23" i="5"/>
  <c r="E23" i="5"/>
  <c r="F22" i="5"/>
  <c r="E22" i="5"/>
  <c r="AB21" i="5"/>
  <c r="V21" i="5"/>
  <c r="H21" i="5"/>
  <c r="F21" i="5"/>
  <c r="F20" i="5"/>
  <c r="H19" i="5"/>
  <c r="F19" i="5"/>
  <c r="AI18" i="5"/>
  <c r="AC18" i="5"/>
  <c r="AB18" i="5"/>
  <c r="V18" i="5"/>
  <c r="H18" i="5"/>
  <c r="F18" i="5"/>
  <c r="E18" i="5"/>
  <c r="AC15" i="5"/>
  <c r="AB15" i="5"/>
  <c r="G19" i="5" s="1"/>
  <c r="V15" i="5"/>
  <c r="AJ12" i="5"/>
  <c r="H29" i="5" s="1"/>
  <c r="AI12" i="5"/>
  <c r="G29" i="5" s="1"/>
  <c r="AC12" i="5"/>
  <c r="AB12" i="5"/>
  <c r="G18" i="5" s="1"/>
  <c r="V12" i="5"/>
  <c r="G7" i="5" s="1"/>
  <c r="H12" i="5"/>
  <c r="E12" i="5"/>
  <c r="F11" i="5"/>
  <c r="E11" i="5"/>
  <c r="H10" i="5"/>
  <c r="F10" i="5"/>
  <c r="AJ9" i="5"/>
  <c r="F30" i="5" s="1"/>
  <c r="AI9" i="5"/>
  <c r="AB9" i="5"/>
  <c r="E19" i="5" s="1"/>
  <c r="G9" i="5"/>
  <c r="F9" i="5"/>
  <c r="E9" i="5"/>
  <c r="H8" i="5"/>
  <c r="G8" i="5"/>
  <c r="F8" i="5"/>
  <c r="E8" i="5"/>
  <c r="H7" i="5"/>
  <c r="AJ6" i="5"/>
  <c r="AI6" i="5"/>
  <c r="E29" i="5" s="1"/>
  <c r="AC6" i="5"/>
  <c r="W6" i="5"/>
  <c r="F7" i="5" s="1"/>
  <c r="V6" i="5"/>
  <c r="E7" i="5" s="1"/>
  <c r="AB54" i="4"/>
  <c r="W54" i="4"/>
  <c r="V54" i="4"/>
  <c r="W51" i="4"/>
  <c r="V51" i="4"/>
  <c r="AC48" i="4"/>
  <c r="AB48" i="4"/>
  <c r="G23" i="4" s="1"/>
  <c r="V48" i="4"/>
  <c r="AJ45" i="4"/>
  <c r="H34" i="4" s="1"/>
  <c r="AI45" i="4"/>
  <c r="AC45" i="4"/>
  <c r="AB45" i="4"/>
  <c r="W45" i="4"/>
  <c r="F12" i="4" s="1"/>
  <c r="V45" i="4"/>
  <c r="AJ42" i="4"/>
  <c r="F34" i="4" s="1"/>
  <c r="AI42" i="4"/>
  <c r="AC42" i="4"/>
  <c r="AB42" i="4"/>
  <c r="W42" i="4"/>
  <c r="V42" i="4"/>
  <c r="AJ39" i="4"/>
  <c r="F33" i="4" s="1"/>
  <c r="AI39" i="4"/>
  <c r="W39" i="4"/>
  <c r="V39" i="4"/>
  <c r="AI36" i="4"/>
  <c r="AC36" i="4"/>
  <c r="AB36" i="4"/>
  <c r="W36" i="4"/>
  <c r="V36" i="4"/>
  <c r="G34" i="4"/>
  <c r="E34" i="4"/>
  <c r="AC33" i="4"/>
  <c r="H21" i="4" s="1"/>
  <c r="AB33" i="4"/>
  <c r="W33" i="4"/>
  <c r="V33" i="4"/>
  <c r="G10" i="4" s="1"/>
  <c r="E33" i="4"/>
  <c r="H32" i="4"/>
  <c r="G32" i="4"/>
  <c r="F32" i="4"/>
  <c r="E31" i="4"/>
  <c r="AC30" i="4"/>
  <c r="AB30" i="4"/>
  <c r="G20" i="4" s="1"/>
  <c r="W30" i="4"/>
  <c r="V30" i="4"/>
  <c r="H30" i="4"/>
  <c r="G30" i="4"/>
  <c r="E30" i="4"/>
  <c r="G29" i="4"/>
  <c r="AJ27" i="4"/>
  <c r="AI27" i="4"/>
  <c r="E32" i="4" s="1"/>
  <c r="AC27" i="4"/>
  <c r="AB27" i="4"/>
  <c r="E21" i="4" s="1"/>
  <c r="W27" i="4"/>
  <c r="V27" i="4"/>
  <c r="E10" i="4" s="1"/>
  <c r="AJ24" i="4"/>
  <c r="F31" i="4" s="1"/>
  <c r="AI24" i="4"/>
  <c r="AC24" i="4"/>
  <c r="F20" i="4" s="1"/>
  <c r="AB24" i="4"/>
  <c r="V24" i="4"/>
  <c r="H23" i="4"/>
  <c r="F23" i="4"/>
  <c r="E23" i="4"/>
  <c r="F22" i="4"/>
  <c r="E22" i="4"/>
  <c r="AB21" i="4"/>
  <c r="V21" i="4"/>
  <c r="G21" i="4"/>
  <c r="F21" i="4"/>
  <c r="H20" i="4"/>
  <c r="E20" i="4"/>
  <c r="H19" i="4"/>
  <c r="F19" i="4"/>
  <c r="AI18" i="4"/>
  <c r="AC18" i="4"/>
  <c r="AB18" i="4"/>
  <c r="V18" i="4"/>
  <c r="H18" i="4"/>
  <c r="F18" i="4"/>
  <c r="E18" i="4"/>
  <c r="AC15" i="4"/>
  <c r="AB15" i="4"/>
  <c r="G19" i="4" s="1"/>
  <c r="V15" i="4"/>
  <c r="AJ12" i="4"/>
  <c r="H29" i="4" s="1"/>
  <c r="AI12" i="4"/>
  <c r="AC12" i="4"/>
  <c r="AB12" i="4"/>
  <c r="G18" i="4" s="1"/>
  <c r="V12" i="4"/>
  <c r="H12" i="4"/>
  <c r="G12" i="4"/>
  <c r="E12" i="4"/>
  <c r="F11" i="4"/>
  <c r="E11" i="4"/>
  <c r="H10" i="4"/>
  <c r="F10" i="4"/>
  <c r="AJ9" i="4"/>
  <c r="F30" i="4" s="1"/>
  <c r="AI9" i="4"/>
  <c r="AB9" i="4"/>
  <c r="E19" i="4" s="1"/>
  <c r="H9" i="4"/>
  <c r="G9" i="4"/>
  <c r="F9" i="4"/>
  <c r="E9" i="4"/>
  <c r="H8" i="4"/>
  <c r="G8" i="4"/>
  <c r="F8" i="4"/>
  <c r="E8" i="4"/>
  <c r="H7" i="4"/>
  <c r="G7" i="4"/>
  <c r="E7" i="4"/>
  <c r="AJ6" i="4"/>
  <c r="F29" i="4" s="1"/>
  <c r="AI6" i="4"/>
  <c r="E29" i="4" s="1"/>
  <c r="AC6" i="4"/>
  <c r="W6" i="4"/>
  <c r="F7" i="4" s="1"/>
  <c r="V6" i="4"/>
  <c r="AB54" i="3"/>
  <c r="W54" i="3"/>
  <c r="V54" i="3"/>
  <c r="AB51" i="3"/>
  <c r="W51" i="3"/>
  <c r="V51" i="3"/>
  <c r="AC48" i="3"/>
  <c r="H23" i="3" s="1"/>
  <c r="AB48" i="3"/>
  <c r="V48" i="3"/>
  <c r="G12" i="3" s="1"/>
  <c r="AJ45" i="3"/>
  <c r="AI45" i="3"/>
  <c r="G34" i="3" s="1"/>
  <c r="AC45" i="3"/>
  <c r="F23" i="3" s="1"/>
  <c r="AB45" i="3"/>
  <c r="W45" i="3"/>
  <c r="V45" i="3"/>
  <c r="AJ42" i="3"/>
  <c r="AI42" i="3"/>
  <c r="E34" i="3" s="1"/>
  <c r="AC42" i="3"/>
  <c r="AB42" i="3"/>
  <c r="W42" i="3"/>
  <c r="F11" i="3" s="1"/>
  <c r="V42" i="3"/>
  <c r="AJ39" i="3"/>
  <c r="AI39" i="3"/>
  <c r="E33" i="3" s="1"/>
  <c r="W39" i="3"/>
  <c r="V39" i="3"/>
  <c r="AI36" i="3"/>
  <c r="AC36" i="3"/>
  <c r="AB36" i="3"/>
  <c r="W36" i="3"/>
  <c r="V36" i="3"/>
  <c r="H34" i="3"/>
  <c r="F34" i="3"/>
  <c r="AC33" i="3"/>
  <c r="H21" i="3" s="1"/>
  <c r="AB33" i="3"/>
  <c r="W33" i="3"/>
  <c r="V33" i="3"/>
  <c r="F33" i="3"/>
  <c r="H32" i="3"/>
  <c r="F32" i="3"/>
  <c r="E32" i="3"/>
  <c r="AJ30" i="3"/>
  <c r="AI30" i="3"/>
  <c r="G32" i="3" s="1"/>
  <c r="AC30" i="3"/>
  <c r="H20" i="3" s="1"/>
  <c r="AB30" i="3"/>
  <c r="W30" i="3"/>
  <c r="V30" i="3"/>
  <c r="G9" i="3" s="1"/>
  <c r="H30" i="3"/>
  <c r="G30" i="3"/>
  <c r="F30" i="3"/>
  <c r="H29" i="3"/>
  <c r="F29" i="3"/>
  <c r="E29" i="3"/>
  <c r="AJ27" i="3"/>
  <c r="AI27" i="3"/>
  <c r="AC27" i="3"/>
  <c r="F21" i="3" s="1"/>
  <c r="AB27" i="3"/>
  <c r="W27" i="3"/>
  <c r="F10" i="3" s="1"/>
  <c r="V27" i="3"/>
  <c r="AJ24" i="3"/>
  <c r="F31" i="3" s="1"/>
  <c r="AI24" i="3"/>
  <c r="E31" i="3" s="1"/>
  <c r="AC24" i="3"/>
  <c r="F20" i="3" s="1"/>
  <c r="AB24" i="3"/>
  <c r="V24" i="3"/>
  <c r="G23" i="3"/>
  <c r="E23" i="3"/>
  <c r="F22" i="3"/>
  <c r="E22" i="3"/>
  <c r="AB21" i="3"/>
  <c r="V21" i="3"/>
  <c r="G21" i="3"/>
  <c r="E21" i="3"/>
  <c r="G20" i="3"/>
  <c r="E20" i="3"/>
  <c r="G19" i="3"/>
  <c r="F19" i="3"/>
  <c r="E19" i="3"/>
  <c r="AI18" i="3"/>
  <c r="AC18" i="3"/>
  <c r="AB18" i="3"/>
  <c r="V18" i="3"/>
  <c r="G18" i="3"/>
  <c r="E18" i="3"/>
  <c r="AC15" i="3"/>
  <c r="H19" i="3" s="1"/>
  <c r="AB15" i="3"/>
  <c r="V15" i="3"/>
  <c r="AJ12" i="3"/>
  <c r="AI12" i="3"/>
  <c r="G29" i="3" s="1"/>
  <c r="AC12" i="3"/>
  <c r="H18" i="3" s="1"/>
  <c r="AB12" i="3"/>
  <c r="V12" i="3"/>
  <c r="G7" i="3" s="1"/>
  <c r="H12" i="3"/>
  <c r="F12" i="3"/>
  <c r="E12" i="3"/>
  <c r="E11" i="3"/>
  <c r="H10" i="3"/>
  <c r="G10" i="3"/>
  <c r="E10" i="3"/>
  <c r="AJ9" i="3"/>
  <c r="AI9" i="3"/>
  <c r="E30" i="3" s="1"/>
  <c r="AB9" i="3"/>
  <c r="H9" i="3"/>
  <c r="F9" i="3"/>
  <c r="E9" i="3"/>
  <c r="H8" i="3"/>
  <c r="G8" i="3"/>
  <c r="F8" i="3"/>
  <c r="E8" i="3"/>
  <c r="H7" i="3"/>
  <c r="F7" i="3"/>
  <c r="E7" i="3"/>
  <c r="AC6" i="3"/>
  <c r="F18" i="3" s="1"/>
  <c r="W6" i="3"/>
  <c r="V6" i="3"/>
  <c r="AB54" i="1"/>
  <c r="W54" i="1"/>
  <c r="V54" i="1"/>
  <c r="AB51" i="1"/>
  <c r="W51" i="1"/>
  <c r="V51" i="1"/>
  <c r="AC48" i="1"/>
  <c r="H23" i="1" s="1"/>
  <c r="AB48" i="1"/>
  <c r="G23" i="1" s="1"/>
  <c r="V48" i="1"/>
  <c r="AJ45" i="1"/>
  <c r="AI45" i="1"/>
  <c r="AC45" i="1"/>
  <c r="AB45" i="1"/>
  <c r="W45" i="1"/>
  <c r="V45" i="1"/>
  <c r="E12" i="1" s="1"/>
  <c r="AJ42" i="1"/>
  <c r="F34" i="1" s="1"/>
  <c r="AI42" i="1"/>
  <c r="AC42" i="1"/>
  <c r="AB42" i="1"/>
  <c r="W42" i="1"/>
  <c r="V42" i="1"/>
  <c r="E11" i="1" s="1"/>
  <c r="AJ39" i="1"/>
  <c r="F33" i="1" s="1"/>
  <c r="AI39" i="1"/>
  <c r="E33" i="1" s="1"/>
  <c r="W39" i="1"/>
  <c r="V39" i="1"/>
  <c r="AI36" i="1"/>
  <c r="AC36" i="1"/>
  <c r="AB36" i="1"/>
  <c r="W36" i="1"/>
  <c r="V36" i="1"/>
  <c r="H34" i="1"/>
  <c r="G34" i="1"/>
  <c r="E34" i="1"/>
  <c r="AJ33" i="1"/>
  <c r="AI33" i="1"/>
  <c r="AC33" i="1"/>
  <c r="H21" i="1" s="1"/>
  <c r="AB33" i="1"/>
  <c r="G21" i="1" s="1"/>
  <c r="W33" i="1"/>
  <c r="H10" i="1" s="1"/>
  <c r="V33" i="1"/>
  <c r="G10" i="1" s="1"/>
  <c r="F31" i="1"/>
  <c r="E31" i="1"/>
  <c r="AJ30" i="1"/>
  <c r="H32" i="1" s="1"/>
  <c r="AI30" i="1"/>
  <c r="G32" i="1" s="1"/>
  <c r="AC30" i="1"/>
  <c r="AB30" i="1"/>
  <c r="W30" i="1"/>
  <c r="H9" i="1" s="1"/>
  <c r="V30" i="1"/>
  <c r="G9" i="1" s="1"/>
  <c r="H30" i="1"/>
  <c r="G30" i="1"/>
  <c r="E30" i="1"/>
  <c r="AJ27" i="1"/>
  <c r="F32" i="1" s="1"/>
  <c r="AI27" i="1"/>
  <c r="E32" i="1" s="1"/>
  <c r="AC27" i="1"/>
  <c r="AB27" i="1"/>
  <c r="W27" i="1"/>
  <c r="V27" i="1"/>
  <c r="AJ24" i="1"/>
  <c r="AI24" i="1"/>
  <c r="AC24" i="1"/>
  <c r="AB24" i="1"/>
  <c r="E20" i="1" s="1"/>
  <c r="V24" i="1"/>
  <c r="F23" i="1"/>
  <c r="E23" i="1"/>
  <c r="F22" i="1"/>
  <c r="E22" i="1"/>
  <c r="AB21" i="1"/>
  <c r="V21" i="1"/>
  <c r="F21" i="1"/>
  <c r="E21" i="1"/>
  <c r="H20" i="1"/>
  <c r="G20" i="1"/>
  <c r="F20" i="1"/>
  <c r="F19" i="1"/>
  <c r="E19" i="1"/>
  <c r="AI18" i="1"/>
  <c r="AC18" i="1"/>
  <c r="AB18" i="1"/>
  <c r="V18" i="1"/>
  <c r="H18" i="1"/>
  <c r="E18" i="1"/>
  <c r="AC15" i="1"/>
  <c r="H19" i="1" s="1"/>
  <c r="AB15" i="1"/>
  <c r="G19" i="1" s="1"/>
  <c r="V15" i="1"/>
  <c r="AJ12" i="1"/>
  <c r="H29" i="1" s="1"/>
  <c r="AI12" i="1"/>
  <c r="G29" i="1" s="1"/>
  <c r="AC12" i="1"/>
  <c r="AB12" i="1"/>
  <c r="G18" i="1" s="1"/>
  <c r="V12" i="1"/>
  <c r="G7" i="1" s="1"/>
  <c r="H12" i="1"/>
  <c r="G12" i="1"/>
  <c r="F12" i="1"/>
  <c r="F11" i="1"/>
  <c r="F10" i="1"/>
  <c r="E10" i="1"/>
  <c r="AJ9" i="1"/>
  <c r="F30" i="1" s="1"/>
  <c r="AI9" i="1"/>
  <c r="AB9" i="1"/>
  <c r="F9" i="1"/>
  <c r="E9" i="1"/>
  <c r="H8" i="1"/>
  <c r="G8" i="1"/>
  <c r="F8" i="1"/>
  <c r="E8" i="1"/>
  <c r="H7" i="1"/>
  <c r="F7" i="1"/>
  <c r="E7" i="1"/>
  <c r="AJ6" i="1"/>
  <c r="F29" i="1" s="1"/>
  <c r="AI6" i="1"/>
  <c r="E29" i="1" s="1"/>
  <c r="AC6" i="1"/>
  <c r="F18" i="1" s="1"/>
  <c r="AB6" i="1"/>
  <c r="W6" i="1"/>
  <c r="V6" i="1"/>
</calcChain>
</file>

<file path=xl/sharedStrings.xml><?xml version="1.0" encoding="utf-8"?>
<sst xmlns="http://schemas.openxmlformats.org/spreadsheetml/2006/main" count="1626" uniqueCount="82">
  <si>
    <t>Day 7</t>
  </si>
  <si>
    <t>Day 14</t>
  </si>
  <si>
    <t>Day 21</t>
  </si>
  <si>
    <t>Mean</t>
  </si>
  <si>
    <t>SE</t>
  </si>
  <si>
    <t>5C</t>
  </si>
  <si>
    <t>Fusarium sambucinum</t>
  </si>
  <si>
    <t>Fusarium oxysporum</t>
  </si>
  <si>
    <t>5°C</t>
  </si>
  <si>
    <t>10°C</t>
  </si>
  <si>
    <r>
      <t>15</t>
    </r>
    <r>
      <rPr>
        <sz val="11"/>
        <color theme="1"/>
        <rFont val="Arial"/>
        <family val="2"/>
      </rPr>
      <t>°</t>
    </r>
    <r>
      <rPr>
        <sz val="11"/>
        <color theme="1"/>
        <rFont val="Calibri"/>
        <family val="2"/>
        <scheme val="minor"/>
      </rPr>
      <t>C</t>
    </r>
  </si>
  <si>
    <t>Blank</t>
  </si>
  <si>
    <t>10C</t>
  </si>
  <si>
    <t>15C</t>
  </si>
  <si>
    <t>Differences between temperatures</t>
  </si>
  <si>
    <t>a,b,c</t>
  </si>
  <si>
    <t>Significant differences between temperatures</t>
  </si>
  <si>
    <t>Fus sambucinum</t>
  </si>
  <si>
    <t>Fus oxysporum</t>
  </si>
  <si>
    <t>T-2</t>
  </si>
  <si>
    <t>15 vs 10 and 15 vs 5</t>
  </si>
  <si>
    <t>Significant differences</t>
  </si>
  <si>
    <t>No</t>
  </si>
  <si>
    <t>Differences between the three temperatures</t>
  </si>
  <si>
    <t>Differences between water activities</t>
  </si>
  <si>
    <t>Higher at 10C compared to 5C</t>
  </si>
  <si>
    <t>NO</t>
  </si>
  <si>
    <t>0.0369 higher 0.99</t>
  </si>
  <si>
    <t>15 vs 10 and 5 vs 15</t>
  </si>
  <si>
    <t>0.0495 higher 0.99</t>
  </si>
  <si>
    <t>5 vs 10 and 5 vs 15</t>
  </si>
  <si>
    <t>s w</t>
  </si>
  <si>
    <t>0.0037 higher 0.99</t>
  </si>
  <si>
    <t>&lt;0.001</t>
  </si>
  <si>
    <t>0.0015 higher 0.99</t>
  </si>
  <si>
    <t>0.0003 higher 0.99</t>
  </si>
  <si>
    <t>0.0070 higher 0.99</t>
  </si>
  <si>
    <t>15°C</t>
  </si>
  <si>
    <t>0.0221 - 15-10 and 5-15</t>
  </si>
  <si>
    <t>0.0265 between the three of them</t>
  </si>
  <si>
    <t>0.0241 - 5-10 and 5-15</t>
  </si>
  <si>
    <t>0.0594 - 5-10 and 5-15</t>
  </si>
  <si>
    <t>0.06 higher 0.99</t>
  </si>
  <si>
    <t>0.0003  15-5 and 10-5</t>
  </si>
  <si>
    <t>0.0006 higher 0.99</t>
  </si>
  <si>
    <t>0.0463- higher 0.99</t>
  </si>
  <si>
    <t>0.0180 higher 0.99</t>
  </si>
  <si>
    <t>0.0221 15 vs 10 and 5 vs 15</t>
  </si>
  <si>
    <t>0.0265 5 vs 10 and 5 vs 15</t>
  </si>
  <si>
    <t>0.0241 5 vs 10 and 5 vs 15</t>
  </si>
  <si>
    <t>0.0036 higher 0.99</t>
  </si>
  <si>
    <t>&lt; 0.0001  A,B,C</t>
  </si>
  <si>
    <t>0.0004 15-5 and 10-5</t>
  </si>
  <si>
    <t>&lt; 0.0001 higher 0.99</t>
  </si>
  <si>
    <t>0.0099 higher 0.99</t>
  </si>
  <si>
    <t>5 and 10</t>
  </si>
  <si>
    <t>5 and 15</t>
  </si>
  <si>
    <t>10: a comapred to the rest</t>
  </si>
  <si>
    <t>0.07 15-10 and 5-15</t>
  </si>
  <si>
    <t>0.06 5-10 and 5-15</t>
  </si>
  <si>
    <t>0.495 higher 0.99</t>
  </si>
  <si>
    <t>&lt;0.0001 10: A the rest B</t>
  </si>
  <si>
    <t>0.0039 higher 0.99</t>
  </si>
  <si>
    <t>D 7 both</t>
  </si>
  <si>
    <t>D 14 both</t>
  </si>
  <si>
    <t>D 21</t>
  </si>
  <si>
    <t>between the three of them</t>
  </si>
  <si>
    <t>0.024 15 and 10, 5 and 15</t>
  </si>
  <si>
    <t>0.034 15 and 10, 5 and 15</t>
  </si>
  <si>
    <t>0.0241 5 and 10, 5 and 15</t>
  </si>
  <si>
    <t>&lt; 0.0001 a,b,c</t>
  </si>
  <si>
    <t>0.0002 a,b,c</t>
  </si>
  <si>
    <t>0.01 higher 0.99</t>
  </si>
  <si>
    <t>0.0002 higher 0.99</t>
  </si>
  <si>
    <t>0.0075 higher 0.99</t>
  </si>
  <si>
    <t>15 vs 10</t>
  </si>
  <si>
    <t>5 vs 15</t>
  </si>
  <si>
    <t>Three of them</t>
  </si>
  <si>
    <t>0.06 15-10 and 5-15</t>
  </si>
  <si>
    <t>0.06 5-15</t>
  </si>
  <si>
    <t>0.06 three</t>
  </si>
  <si>
    <t>&lt;0.0001 higher 0.99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</si>
</sst>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i/>
      <sz val="11"/>
      <color theme="1"/>
      <name val="Calibri"/>
      <family val="2"/>
      <scheme val="minor"/>
    </font>
    <font>
      <sz val="12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1" fillId="0" borderId="0" xfId="0" applyFont="1"/>
    <xf numFmtId="0" fontId="1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" fillId="3" borderId="0" xfId="0" applyFont="1" applyFill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3" borderId="1" xfId="0" applyFont="1" applyFill="1" applyBorder="1" applyAlignment="1">
      <alignment horizontal="center"/>
    </xf>
    <xf numFmtId="0" fontId="0" fillId="3" borderId="0" xfId="0" applyFill="1"/>
    <xf numFmtId="0" fontId="6" fillId="4" borderId="0" xfId="0" applyFont="1" applyFill="1"/>
    <xf numFmtId="0" fontId="6" fillId="0" borderId="0" xfId="0" applyFont="1"/>
    <xf numFmtId="0" fontId="3" fillId="0" borderId="0" xfId="0" applyFont="1"/>
    <xf numFmtId="0" fontId="6" fillId="0" borderId="0" xfId="0" applyFont="1" applyAlignment="1">
      <alignment horizontal="left"/>
    </xf>
    <xf numFmtId="0" fontId="3" fillId="4" borderId="0" xfId="0" applyFont="1" applyFill="1"/>
    <xf numFmtId="0" fontId="0" fillId="0" borderId="1" xfId="0" applyBorder="1"/>
    <xf numFmtId="0" fontId="0" fillId="5" borderId="1" xfId="0" applyFill="1" applyBorder="1"/>
    <xf numFmtId="0" fontId="2" fillId="0" borderId="0" xfId="0" applyFont="1"/>
    <xf numFmtId="0" fontId="7" fillId="0" borderId="0" xfId="0" applyFont="1"/>
    <xf numFmtId="2" fontId="0" fillId="0" borderId="0" xfId="0" applyNumberFormat="1"/>
    <xf numFmtId="0" fontId="0" fillId="6" borderId="0" xfId="0" applyFill="1"/>
    <xf numFmtId="0" fontId="2" fillId="6" borderId="0" xfId="0" applyFont="1" applyFill="1"/>
    <xf numFmtId="0" fontId="3" fillId="0" borderId="0" xfId="0" applyFont="1" applyAlignment="1">
      <alignment horizontal="center"/>
    </xf>
    <xf numFmtId="16" fontId="0" fillId="0" borderId="0" xfId="0" applyNumberFormat="1"/>
    <xf numFmtId="17" fontId="0" fillId="0" borderId="0" xfId="0" applyNumberForma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Day 7</a:t>
            </a:r>
          </a:p>
        </c:rich>
      </c:tx>
      <c:layout>
        <c:manualLayout>
          <c:xMode val="edge"/>
          <c:yMode val="edge"/>
          <c:x val="0.44186351706036747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9216416129801955"/>
          <c:y val="0.168633376627078"/>
          <c:w val="0.77450250536864707"/>
          <c:h val="0.573494354848560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'T-2'!$E$6:$F$6</c:f>
              <c:strCache>
                <c:ptCount val="1"/>
                <c:pt idx="0">
                  <c:v>Fusarium sambucinum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'T-2'!$F$7:$F$12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892.94011900134353</c:v>
                  </c:pt>
                  <c:pt idx="4">
                    <c:v>2566.9695161140594</c:v>
                  </c:pt>
                  <c:pt idx="5">
                    <c:v>93131.703841737166</c:v>
                  </c:pt>
                </c:numCache>
              </c:numRef>
            </c:plus>
            <c:minus>
              <c:numRef>
                <c:f>'T-2'!$F$7:$F$12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892.94011900134353</c:v>
                  </c:pt>
                  <c:pt idx="4">
                    <c:v>2566.9695161140594</c:v>
                  </c:pt>
                  <c:pt idx="5">
                    <c:v>93131.703841737166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'T-2'!$C$7:$D$12</c:f>
              <c:multiLvlStrCache>
                <c:ptCount val="6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</c:lvl>
                <c:lvl>
                  <c:pt idx="0">
                    <c:v>5°C</c:v>
                  </c:pt>
                  <c:pt idx="2">
                    <c:v>10°C</c:v>
                  </c:pt>
                  <c:pt idx="4">
                    <c:v>15°C</c:v>
                  </c:pt>
                </c:lvl>
              </c:multiLvlStrCache>
            </c:multiLvlStrRef>
          </c:cat>
          <c:val>
            <c:numRef>
              <c:f>'T-2'!$E$7:$E$12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1702.4732698334494</c:v>
                </c:pt>
                <c:pt idx="4">
                  <c:v>127299.05013920252</c:v>
                </c:pt>
                <c:pt idx="5">
                  <c:v>527025.51968430635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F0-4843-9602-0396F34C27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8669000"/>
        <c:axId val="608671624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'T-2'!$G$6:$H$6</c15:sqref>
                        </c15:formulaRef>
                      </c:ext>
                    </c:extLst>
                    <c:strCache>
                      <c:ptCount val="1"/>
                      <c:pt idx="0">
                        <c:v>Fusarium oxysporum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'T-2'!$C$7:$D$12</c15:sqref>
                        </c15:formulaRef>
                      </c:ext>
                    </c:extLst>
                    <c:multiLvlStrCache>
                      <c:ptCount val="6"/>
                      <c:lvl>
                        <c:pt idx="0">
                          <c:v>0.97</c:v>
                        </c:pt>
                        <c:pt idx="1">
                          <c:v>0.99</c:v>
                        </c:pt>
                        <c:pt idx="2">
                          <c:v>0.97</c:v>
                        </c:pt>
                        <c:pt idx="3">
                          <c:v>0.99</c:v>
                        </c:pt>
                        <c:pt idx="4">
                          <c:v>0.97</c:v>
                        </c:pt>
                        <c:pt idx="5">
                          <c:v>0.99</c:v>
                        </c:pt>
                      </c:lvl>
                      <c:lvl>
                        <c:pt idx="0">
                          <c:v>5°C</c:v>
                        </c:pt>
                        <c:pt idx="2">
                          <c:v>10°C</c:v>
                        </c:pt>
                        <c:pt idx="4">
                          <c:v>15°C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'T-2'!$G$7:$G$12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5">
                        <c:v>43.126315789473693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66F0-4843-9602-0396F34C277F}"/>
                  </c:ext>
                </c:extLst>
              </c15:ser>
            </c15:filteredBarSeries>
          </c:ext>
        </c:extLst>
      </c:barChart>
      <c:catAx>
        <c:axId val="608669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71624"/>
        <c:crosses val="autoZero"/>
        <c:auto val="1"/>
        <c:lblAlgn val="ctr"/>
        <c:lblOffset val="100"/>
        <c:noMultiLvlLbl val="0"/>
      </c:catAx>
      <c:valAx>
        <c:axId val="608671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T-2/ g of NPDA</a:t>
                </a:r>
              </a:p>
            </c:rich>
          </c:tx>
          <c:layout>
            <c:manualLayout>
              <c:xMode val="edge"/>
              <c:yMode val="edge"/>
              <c:x val="2.1212121212121213E-2"/>
              <c:y val="0.140746230250630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69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Day 7</a:t>
            </a:r>
          </a:p>
        </c:rich>
      </c:tx>
      <c:layout>
        <c:manualLayout>
          <c:xMode val="edge"/>
          <c:yMode val="edge"/>
          <c:x val="0.44186351706036747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9216416129801955"/>
          <c:y val="0.168633376627078"/>
          <c:w val="0.77450250536864707"/>
          <c:h val="0.57349435484856015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'HT-2'!$G$6:$H$6</c:f>
              <c:strCache>
                <c:ptCount val="1"/>
                <c:pt idx="0">
                  <c:v>Fusarium oxysporum</c:v>
                </c:pt>
              </c:strCache>
            </c:strRef>
          </c:tx>
          <c:spPr>
            <a:solidFill>
              <a:schemeClr val="accent6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'HT-2'!$C$7:$D$12</c:f>
              <c:multiLvlStrCache>
                <c:ptCount val="6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</c:lvl>
                <c:lvl>
                  <c:pt idx="0">
                    <c:v>5°C</c:v>
                  </c:pt>
                  <c:pt idx="2">
                    <c:v>10°C</c:v>
                  </c:pt>
                  <c:pt idx="4">
                    <c:v>15°C</c:v>
                  </c:pt>
                </c:lvl>
              </c:multiLvlStrCache>
            </c:multiLvlStrRef>
          </c:cat>
          <c:val>
            <c:numRef>
              <c:f>'HT-2'!$G$7:$G$12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5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0843-494B-BD95-F12BA3D82F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8669000"/>
        <c:axId val="60867162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'HT-2'!$E$6:$F$6</c15:sqref>
                        </c15:formulaRef>
                      </c:ext>
                    </c:extLst>
                    <c:strCache>
                      <c:ptCount val="1"/>
                      <c:pt idx="0">
                        <c:v>Fusarium sambucinum</c:v>
                      </c:pt>
                    </c:strCache>
                  </c:strRef>
                </c:tx>
                <c:spPr>
                  <a:solidFill>
                    <a:schemeClr val="accent6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cust"/>
                  <c:noEndCap val="0"/>
                  <c:plus>
                    <c:numRef>
                      <c:extLst>
                        <c:ext uri="{02D57815-91ED-43cb-92C2-25804820EDAC}">
                          <c15:formulaRef>
                            <c15:sqref>'HT-2'!$F$7:$F$12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2">
                          <c:v>0</c:v>
                        </c:pt>
                        <c:pt idx="3">
                          <c:v>0</c:v>
                        </c:pt>
                        <c:pt idx="4">
                          <c:v>90.41965020357938</c:v>
                        </c:pt>
                        <c:pt idx="5">
                          <c:v>178.73624512874221</c:v>
                        </c:pt>
                      </c:numCache>
                    </c:numRef>
                  </c:plus>
                  <c:minus>
                    <c:numRef>
                      <c:extLst>
                        <c:ext uri="{02D57815-91ED-43cb-92C2-25804820EDAC}">
                          <c15:formulaRef>
                            <c15:sqref>'HT-2'!$F$7:$F$12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2">
                          <c:v>0</c:v>
                        </c:pt>
                        <c:pt idx="3">
                          <c:v>0</c:v>
                        </c:pt>
                        <c:pt idx="4">
                          <c:v>90.41965020357938</c:v>
                        </c:pt>
                        <c:pt idx="5">
                          <c:v>178.73624512874221</c:v>
                        </c:pt>
                      </c:numCache>
                    </c:numRef>
                  </c:minus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multiLvlStrRef>
                    <c:extLst>
                      <c:ext uri="{02D57815-91ED-43cb-92C2-25804820EDAC}">
                        <c15:formulaRef>
                          <c15:sqref>'HT-2'!$C$7:$D$12</c15:sqref>
                        </c15:formulaRef>
                      </c:ext>
                    </c:extLst>
                    <c:multiLvlStrCache>
                      <c:ptCount val="6"/>
                      <c:lvl>
                        <c:pt idx="0">
                          <c:v>0.97</c:v>
                        </c:pt>
                        <c:pt idx="1">
                          <c:v>0.99</c:v>
                        </c:pt>
                        <c:pt idx="2">
                          <c:v>0.97</c:v>
                        </c:pt>
                        <c:pt idx="3">
                          <c:v>0.99</c:v>
                        </c:pt>
                        <c:pt idx="4">
                          <c:v>0.97</c:v>
                        </c:pt>
                        <c:pt idx="5">
                          <c:v>0.99</c:v>
                        </c:pt>
                      </c:lvl>
                      <c:lvl>
                        <c:pt idx="0">
                          <c:v>5°C</c:v>
                        </c:pt>
                        <c:pt idx="2">
                          <c:v>10°C</c:v>
                        </c:pt>
                        <c:pt idx="4">
                          <c:v>15°C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'HT-2'!$E$7:$E$12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400.72844008957128</c:v>
                      </c:pt>
                      <c:pt idx="5">
                        <c:v>547.86884023635139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0843-494B-BD95-F12BA3D82FEA}"/>
                  </c:ext>
                </c:extLst>
              </c15:ser>
            </c15:filteredBarSeries>
          </c:ext>
        </c:extLst>
      </c:barChart>
      <c:catAx>
        <c:axId val="608669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71624"/>
        <c:crosses val="autoZero"/>
        <c:auto val="1"/>
        <c:lblAlgn val="ctr"/>
        <c:lblOffset val="100"/>
        <c:noMultiLvlLbl val="0"/>
      </c:catAx>
      <c:valAx>
        <c:axId val="608671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T-2/ g of NPDA</a:t>
                </a:r>
              </a:p>
            </c:rich>
          </c:tx>
          <c:layout>
            <c:manualLayout>
              <c:xMode val="edge"/>
              <c:yMode val="edge"/>
              <c:x val="2.1212121212121213E-2"/>
              <c:y val="0.140746230250630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69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Day 14</a:t>
            </a:r>
          </a:p>
        </c:rich>
      </c:tx>
      <c:layout>
        <c:manualLayout>
          <c:xMode val="edge"/>
          <c:yMode val="edge"/>
          <c:x val="0.4311135767120019"/>
          <c:y val="1.2927050718825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7407325220711048"/>
          <c:y val="0.168633376627078"/>
          <c:w val="0.79259341445955611"/>
          <c:h val="0.57349435484856015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'HT-2'!$G$6:$H$6</c:f>
              <c:strCache>
                <c:ptCount val="1"/>
                <c:pt idx="0">
                  <c:v>Fusarium oxysporum</c:v>
                </c:pt>
              </c:strCache>
            </c:strRef>
          </c:tx>
          <c:spPr>
            <a:solidFill>
              <a:schemeClr val="accent6">
                <a:tint val="77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'HT-2'!$H$18:$H$23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5">
                    <c:v>0</c:v>
                  </c:pt>
                </c:numCache>
              </c:numRef>
            </c:plus>
            <c:minus>
              <c:numRef>
                <c:f>'HT-2'!$H$18:$H$23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5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'HT-2'!$C$7:$D$12</c:f>
              <c:multiLvlStrCache>
                <c:ptCount val="6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</c:lvl>
                <c:lvl>
                  <c:pt idx="0">
                    <c:v>5°C</c:v>
                  </c:pt>
                  <c:pt idx="2">
                    <c:v>10°C</c:v>
                  </c:pt>
                  <c:pt idx="4">
                    <c:v>15°C</c:v>
                  </c:pt>
                </c:lvl>
              </c:multiLvlStrCache>
            </c:multiLvlStrRef>
          </c:cat>
          <c:val>
            <c:numRef>
              <c:f>'HT-2'!$G$18:$G$23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5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BA2F-4706-AD34-3EAA3FF278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8669000"/>
        <c:axId val="60867162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'HT-2'!$E$6:$F$6</c15:sqref>
                        </c15:formulaRef>
                      </c:ext>
                    </c:extLst>
                    <c:strCache>
                      <c:ptCount val="1"/>
                      <c:pt idx="0">
                        <c:v>Fusarium sambucinum</c:v>
                      </c:pt>
                    </c:strCache>
                  </c:strRef>
                </c:tx>
                <c:spPr>
                  <a:solidFill>
                    <a:schemeClr val="accent6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cust"/>
                  <c:noEndCap val="0"/>
                  <c:plus>
                    <c:numRef>
                      <c:extLst>
                        <c:ext uri="{02D57815-91ED-43cb-92C2-25804820EDAC}">
                          <c15:formulaRef>
                            <c15:sqref>'HT-2'!$F$18:$F$23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2">
                          <c:v>36.515514562896712</c:v>
                        </c:pt>
                        <c:pt idx="3">
                          <c:v>434.14102082779522</c:v>
                        </c:pt>
                        <c:pt idx="4">
                          <c:v>119.19752152424006</c:v>
                        </c:pt>
                        <c:pt idx="5">
                          <c:v>108.53228925226335</c:v>
                        </c:pt>
                      </c:numCache>
                    </c:numRef>
                  </c:plus>
                  <c:minus>
                    <c:numRef>
                      <c:extLst>
                        <c:ext uri="{02D57815-91ED-43cb-92C2-25804820EDAC}">
                          <c15:formulaRef>
                            <c15:sqref>'HT-2'!$F$18:$F$23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2">
                          <c:v>36.515514562896712</c:v>
                        </c:pt>
                        <c:pt idx="3">
                          <c:v>434.14102082779522</c:v>
                        </c:pt>
                        <c:pt idx="4">
                          <c:v>119.19752152424006</c:v>
                        </c:pt>
                        <c:pt idx="5">
                          <c:v>108.53228925226335</c:v>
                        </c:pt>
                      </c:numCache>
                    </c:numRef>
                  </c:minus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multiLvlStrRef>
                    <c:extLst>
                      <c:ext uri="{02D57815-91ED-43cb-92C2-25804820EDAC}">
                        <c15:formulaRef>
                          <c15:sqref>'HT-2'!$C$7:$D$12</c15:sqref>
                        </c15:formulaRef>
                      </c:ext>
                    </c:extLst>
                    <c:multiLvlStrCache>
                      <c:ptCount val="6"/>
                      <c:lvl>
                        <c:pt idx="0">
                          <c:v>0.97</c:v>
                        </c:pt>
                        <c:pt idx="1">
                          <c:v>0.99</c:v>
                        </c:pt>
                        <c:pt idx="2">
                          <c:v>0.97</c:v>
                        </c:pt>
                        <c:pt idx="3">
                          <c:v>0.99</c:v>
                        </c:pt>
                        <c:pt idx="4">
                          <c:v>0.97</c:v>
                        </c:pt>
                        <c:pt idx="5">
                          <c:v>0.99</c:v>
                        </c:pt>
                      </c:lvl>
                      <c:lvl>
                        <c:pt idx="0">
                          <c:v>5°C</c:v>
                        </c:pt>
                        <c:pt idx="2">
                          <c:v>10°C</c:v>
                        </c:pt>
                        <c:pt idx="4">
                          <c:v>15°C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'HT-2'!$E$18:$E$23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99.248697775231093</c:v>
                      </c:pt>
                      <c:pt idx="3">
                        <c:v>1464.0831127387937</c:v>
                      </c:pt>
                      <c:pt idx="4">
                        <c:v>1608.7272484120595</c:v>
                      </c:pt>
                      <c:pt idx="5">
                        <c:v>3566.7446658503873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BA2F-4706-AD34-3EAA3FF27830}"/>
                  </c:ext>
                </c:extLst>
              </c15:ser>
            </c15:filteredBarSeries>
          </c:ext>
        </c:extLst>
      </c:barChart>
      <c:catAx>
        <c:axId val="608669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71624"/>
        <c:crosses val="autoZero"/>
        <c:auto val="1"/>
        <c:lblAlgn val="ctr"/>
        <c:lblOffset val="100"/>
        <c:noMultiLvlLbl val="0"/>
      </c:catAx>
      <c:valAx>
        <c:axId val="60867162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T-2/ g of NPDA</a:t>
                </a:r>
              </a:p>
            </c:rich>
          </c:tx>
          <c:layout>
            <c:manualLayout>
              <c:xMode val="edge"/>
              <c:yMode val="edge"/>
              <c:x val="2.1212121212121213E-2"/>
              <c:y val="0.140746230250630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69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Day 21</a:t>
            </a:r>
          </a:p>
        </c:rich>
      </c:tx>
      <c:layout>
        <c:manualLayout>
          <c:xMode val="edge"/>
          <c:yMode val="edge"/>
          <c:x val="0.4311135767120019"/>
          <c:y val="1.29270572979091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6801264614650441"/>
          <c:y val="0.13602219493177045"/>
          <c:w val="0.79865402052016221"/>
          <c:h val="0.5447019358150843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'HT-2'!$G$6:$H$6</c:f>
              <c:strCache>
                <c:ptCount val="1"/>
                <c:pt idx="0">
                  <c:v>Fusarium oxysporum</c:v>
                </c:pt>
              </c:strCache>
            </c:strRef>
          </c:tx>
          <c:spPr>
            <a:solidFill>
              <a:schemeClr val="accent6">
                <a:tint val="77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'HT-2'!$H$29:$H$34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3">
                    <c:v>0</c:v>
                  </c:pt>
                  <c:pt idx="5">
                    <c:v>0</c:v>
                  </c:pt>
                </c:numCache>
              </c:numRef>
            </c:plus>
            <c:minus>
              <c:numRef>
                <c:f>'HT-2'!$H$29:$H$34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3">
                    <c:v>0</c:v>
                  </c:pt>
                  <c:pt idx="5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'HT-2'!$C$7:$D$12</c:f>
              <c:multiLvlStrCache>
                <c:ptCount val="6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</c:lvl>
                <c:lvl>
                  <c:pt idx="0">
                    <c:v>5°C</c:v>
                  </c:pt>
                  <c:pt idx="2">
                    <c:v>10°C</c:v>
                  </c:pt>
                  <c:pt idx="4">
                    <c:v>15°C</c:v>
                  </c:pt>
                </c:lvl>
              </c:multiLvlStrCache>
            </c:multiLvlStrRef>
          </c:cat>
          <c:val>
            <c:numRef>
              <c:f>'HT-2'!$G$29:$G$34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5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84FA-4E82-A7EF-61446C51D7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8669000"/>
        <c:axId val="60867162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'HT-2'!$E$6:$F$6</c15:sqref>
                        </c15:formulaRef>
                      </c:ext>
                    </c:extLst>
                    <c:strCache>
                      <c:ptCount val="1"/>
                      <c:pt idx="0">
                        <c:v>Fusarium sambucinum</c:v>
                      </c:pt>
                    </c:strCache>
                  </c:strRef>
                </c:tx>
                <c:spPr>
                  <a:solidFill>
                    <a:schemeClr val="accent6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cust"/>
                  <c:noEndCap val="0"/>
                  <c:plus>
                    <c:numRef>
                      <c:extLst>
                        <c:ext uri="{02D57815-91ED-43cb-92C2-25804820EDAC}">
                          <c15:formulaRef>
                            <c15:sqref>'HT-2'!$F$29:$F$34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55.537389730148448</c:v>
                        </c:pt>
                        <c:pt idx="2">
                          <c:v>429.41898083359962</c:v>
                        </c:pt>
                        <c:pt idx="3">
                          <c:v>55.768413858582846</c:v>
                        </c:pt>
                        <c:pt idx="4">
                          <c:v>8.0125179556516102</c:v>
                        </c:pt>
                        <c:pt idx="5">
                          <c:v>484.46023030274358</c:v>
                        </c:pt>
                      </c:numCache>
                    </c:numRef>
                  </c:plus>
                  <c:minus>
                    <c:numRef>
                      <c:extLst>
                        <c:ext uri="{02D57815-91ED-43cb-92C2-25804820EDAC}">
                          <c15:formulaRef>
                            <c15:sqref>'HT-2'!$F$29:$F$34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55.537389730148448</c:v>
                        </c:pt>
                        <c:pt idx="2">
                          <c:v>429.41898083359962</c:v>
                        </c:pt>
                        <c:pt idx="3">
                          <c:v>55.768413858582846</c:v>
                        </c:pt>
                        <c:pt idx="4">
                          <c:v>8.0125179556516102</c:v>
                        </c:pt>
                        <c:pt idx="5">
                          <c:v>484.46023030274358</c:v>
                        </c:pt>
                      </c:numCache>
                    </c:numRef>
                  </c:minus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multiLvlStrRef>
                    <c:extLst>
                      <c:ext uri="{02D57815-91ED-43cb-92C2-25804820EDAC}">
                        <c15:formulaRef>
                          <c15:sqref>'HT-2'!$C$7:$D$12</c15:sqref>
                        </c15:formulaRef>
                      </c:ext>
                    </c:extLst>
                    <c:multiLvlStrCache>
                      <c:ptCount val="6"/>
                      <c:lvl>
                        <c:pt idx="0">
                          <c:v>0.97</c:v>
                        </c:pt>
                        <c:pt idx="1">
                          <c:v>0.99</c:v>
                        </c:pt>
                        <c:pt idx="2">
                          <c:v>0.97</c:v>
                        </c:pt>
                        <c:pt idx="3">
                          <c:v>0.99</c:v>
                        </c:pt>
                        <c:pt idx="4">
                          <c:v>0.97</c:v>
                        </c:pt>
                        <c:pt idx="5">
                          <c:v>0.99</c:v>
                        </c:pt>
                      </c:lvl>
                      <c:lvl>
                        <c:pt idx="0">
                          <c:v>5°C</c:v>
                        </c:pt>
                        <c:pt idx="2">
                          <c:v>10°C</c:v>
                        </c:pt>
                        <c:pt idx="4">
                          <c:v>15°C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'HT-2'!$E$29:$E$34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225.23179122766541</c:v>
                      </c:pt>
                      <c:pt idx="2">
                        <c:v>2102.8974005606756</c:v>
                      </c:pt>
                      <c:pt idx="3">
                        <c:v>3863.5303417374748</c:v>
                      </c:pt>
                      <c:pt idx="4">
                        <c:v>1933.1948357438878</c:v>
                      </c:pt>
                      <c:pt idx="5">
                        <c:v>4231.1114712925528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84FA-4E82-A7EF-61446C51D705}"/>
                  </c:ext>
                </c:extLst>
              </c15:ser>
            </c15:filteredBarSeries>
          </c:ext>
        </c:extLst>
      </c:barChart>
      <c:catAx>
        <c:axId val="608669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71624"/>
        <c:crosses val="autoZero"/>
        <c:auto val="1"/>
        <c:lblAlgn val="ctr"/>
        <c:lblOffset val="100"/>
        <c:noMultiLvlLbl val="0"/>
      </c:catAx>
      <c:valAx>
        <c:axId val="608671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T-2/ g of NPDA</a:t>
                </a:r>
              </a:p>
            </c:rich>
          </c:tx>
          <c:layout>
            <c:manualLayout>
              <c:xMode val="edge"/>
              <c:yMode val="edge"/>
              <c:x val="1.5151515151515152E-2"/>
              <c:y val="0.1295820780848783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69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407539966595084"/>
          <c:y val="0.88347221282098376"/>
          <c:w val="0.64799642090193277"/>
          <c:h val="9.419923573060516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1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Day 7</a:t>
            </a:r>
          </a:p>
        </c:rich>
      </c:tx>
      <c:layout>
        <c:manualLayout>
          <c:xMode val="edge"/>
          <c:yMode val="edge"/>
          <c:x val="0.44186351706036747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9216416129801955"/>
          <c:y val="0.168633376627078"/>
          <c:w val="0.77450250536864707"/>
          <c:h val="0.573494354848560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Diacetoxycirpenol!$E$6:$F$6</c:f>
              <c:strCache>
                <c:ptCount val="1"/>
                <c:pt idx="0">
                  <c:v>Fusarium sambucinum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Diacetoxycirpenol!$F$7:$F$12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58.740000839380684</c:v>
                  </c:pt>
                  <c:pt idx="4">
                    <c:v>943.02817563629151</c:v>
                  </c:pt>
                  <c:pt idx="5">
                    <c:v>4871.2475709923556</c:v>
                  </c:pt>
                </c:numCache>
              </c:numRef>
            </c:plus>
            <c:minus>
              <c:numRef>
                <c:f>Diacetoxycirpenol!$F$7:$F$12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58.740000839380684</c:v>
                  </c:pt>
                  <c:pt idx="4">
                    <c:v>943.02817563629151</c:v>
                  </c:pt>
                  <c:pt idx="5">
                    <c:v>4871.2475709923556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Diacetoxycirpenol!$C$7:$D$12</c:f>
              <c:multiLvlStrCache>
                <c:ptCount val="6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</c:lvl>
                <c:lvl>
                  <c:pt idx="0">
                    <c:v>5°C</c:v>
                  </c:pt>
                  <c:pt idx="2">
                    <c:v>10°C</c:v>
                  </c:pt>
                  <c:pt idx="4">
                    <c:v>15°C</c:v>
                  </c:pt>
                </c:lvl>
              </c:multiLvlStrCache>
            </c:multiLvlStrRef>
          </c:cat>
          <c:val>
            <c:numRef>
              <c:f>Diacetoxycirpenol!$E$7:$E$12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157.81617910838938</c:v>
                </c:pt>
                <c:pt idx="4">
                  <c:v>13476.711499193292</c:v>
                </c:pt>
                <c:pt idx="5">
                  <c:v>50785.447565615526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ED-4182-851F-EC83A6108A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8669000"/>
        <c:axId val="608671624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Diacetoxycirpenol!$G$6:$H$6</c15:sqref>
                        </c15:formulaRef>
                      </c:ext>
                    </c:extLst>
                    <c:strCache>
                      <c:ptCount val="1"/>
                      <c:pt idx="0">
                        <c:v>Fusarium oxysporum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Diacetoxycirpenol!$C$7:$D$12</c15:sqref>
                        </c15:formulaRef>
                      </c:ext>
                    </c:extLst>
                    <c:multiLvlStrCache>
                      <c:ptCount val="6"/>
                      <c:lvl>
                        <c:pt idx="0">
                          <c:v>0.97</c:v>
                        </c:pt>
                        <c:pt idx="1">
                          <c:v>0.99</c:v>
                        </c:pt>
                        <c:pt idx="2">
                          <c:v>0.97</c:v>
                        </c:pt>
                        <c:pt idx="3">
                          <c:v>0.99</c:v>
                        </c:pt>
                        <c:pt idx="4">
                          <c:v>0.97</c:v>
                        </c:pt>
                        <c:pt idx="5">
                          <c:v>0.99</c:v>
                        </c:pt>
                      </c:lvl>
                      <c:lvl>
                        <c:pt idx="0">
                          <c:v>5°C</c:v>
                        </c:pt>
                        <c:pt idx="2">
                          <c:v>10°C</c:v>
                        </c:pt>
                        <c:pt idx="4">
                          <c:v>15°C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Diacetoxycirpenol!$G$7:$G$12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5">
                        <c:v>7.6840000000000002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8FED-4182-851F-EC83A6108A98}"/>
                  </c:ext>
                </c:extLst>
              </c15:ser>
            </c15:filteredBarSeries>
          </c:ext>
        </c:extLst>
      </c:barChart>
      <c:catAx>
        <c:axId val="608669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71624"/>
        <c:crosses val="autoZero"/>
        <c:auto val="1"/>
        <c:lblAlgn val="ctr"/>
        <c:lblOffset val="100"/>
        <c:noMultiLvlLbl val="0"/>
      </c:catAx>
      <c:valAx>
        <c:axId val="608671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T-2/ g of NPDA</a:t>
                </a:r>
              </a:p>
            </c:rich>
          </c:tx>
          <c:layout>
            <c:manualLayout>
              <c:xMode val="edge"/>
              <c:yMode val="edge"/>
              <c:x val="2.1212121212121213E-2"/>
              <c:y val="0.140746230250630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69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Day 14</a:t>
            </a:r>
          </a:p>
        </c:rich>
      </c:tx>
      <c:layout>
        <c:manualLayout>
          <c:xMode val="edge"/>
          <c:yMode val="edge"/>
          <c:x val="0.4311135767120019"/>
          <c:y val="1.2927050718825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7407325220711048"/>
          <c:y val="0.168633376627078"/>
          <c:w val="0.79259341445955611"/>
          <c:h val="0.573494354848560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Diacetoxycirpenol!$E$6:$F$6</c:f>
              <c:strCache>
                <c:ptCount val="1"/>
                <c:pt idx="0">
                  <c:v>Fusarium sambucinum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Diacetoxycirpenol!$F$18:$F$23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370.84738015641545</c:v>
                  </c:pt>
                  <c:pt idx="3">
                    <c:v>8354.789249798845</c:v>
                  </c:pt>
                  <c:pt idx="4">
                    <c:v>11763.405996332862</c:v>
                  </c:pt>
                  <c:pt idx="5">
                    <c:v>1928.961104243373</c:v>
                  </c:pt>
                </c:numCache>
              </c:numRef>
            </c:plus>
            <c:minus>
              <c:numRef>
                <c:f>Diacetoxycirpenol!$F$18:$F$23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370.84738015641545</c:v>
                  </c:pt>
                  <c:pt idx="3">
                    <c:v>8354.789249798845</c:v>
                  </c:pt>
                  <c:pt idx="4">
                    <c:v>11763.405996332862</c:v>
                  </c:pt>
                  <c:pt idx="5">
                    <c:v>1928.961104243373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Diacetoxycirpenol!$C$7:$D$12</c:f>
              <c:multiLvlStrCache>
                <c:ptCount val="6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</c:lvl>
                <c:lvl>
                  <c:pt idx="0">
                    <c:v>5°C</c:v>
                  </c:pt>
                  <c:pt idx="2">
                    <c:v>10°C</c:v>
                  </c:pt>
                  <c:pt idx="4">
                    <c:v>15°C</c:v>
                  </c:pt>
                </c:lvl>
              </c:multiLvlStrCache>
            </c:multiLvlStrRef>
          </c:cat>
          <c:val>
            <c:numRef>
              <c:f>Diacetoxycirpenol!$E$18:$E$23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2935.0554845831734</c:v>
                </c:pt>
                <c:pt idx="3">
                  <c:v>74173.563468995315</c:v>
                </c:pt>
                <c:pt idx="4">
                  <c:v>48478.858964982501</c:v>
                </c:pt>
                <c:pt idx="5">
                  <c:v>104901.95965759481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AE-478E-A00B-5331E50F3E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8669000"/>
        <c:axId val="608671624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Diacetoxycirpenol!$G$6:$H$6</c15:sqref>
                        </c15:formulaRef>
                      </c:ext>
                    </c:extLst>
                    <c:strCache>
                      <c:ptCount val="1"/>
                      <c:pt idx="0">
                        <c:v>Fusarium oxysporum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cust"/>
                  <c:noEndCap val="0"/>
                  <c:plus>
                    <c:numRef>
                      <c:extLst>
                        <c:ext uri="{02D57815-91ED-43cb-92C2-25804820EDAC}">
                          <c15:formulaRef>
                            <c15:sqref>Diacetoxycirpenol!$H$18:$H$23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2">
                          <c:v>0</c:v>
                        </c:pt>
                        <c:pt idx="3">
                          <c:v>0</c:v>
                        </c:pt>
                        <c:pt idx="5">
                          <c:v>1.7407665829971082</c:v>
                        </c:pt>
                      </c:numCache>
                    </c:numRef>
                  </c:plus>
                  <c:minus>
                    <c:numRef>
                      <c:extLst>
                        <c:ext uri="{02D57815-91ED-43cb-92C2-25804820EDAC}">
                          <c15:formulaRef>
                            <c15:sqref>Diacetoxycirpenol!$H$18:$H$23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2">
                          <c:v>0</c:v>
                        </c:pt>
                        <c:pt idx="3">
                          <c:v>0</c:v>
                        </c:pt>
                        <c:pt idx="5">
                          <c:v>1.7407665829971082</c:v>
                        </c:pt>
                      </c:numCache>
                    </c:numRef>
                  </c:minus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multiLvlStrRef>
                    <c:extLst>
                      <c:ext uri="{02D57815-91ED-43cb-92C2-25804820EDAC}">
                        <c15:formulaRef>
                          <c15:sqref>Diacetoxycirpenol!$C$7:$D$12</c15:sqref>
                        </c15:formulaRef>
                      </c:ext>
                    </c:extLst>
                    <c:multiLvlStrCache>
                      <c:ptCount val="6"/>
                      <c:lvl>
                        <c:pt idx="0">
                          <c:v>0.97</c:v>
                        </c:pt>
                        <c:pt idx="1">
                          <c:v>0.99</c:v>
                        </c:pt>
                        <c:pt idx="2">
                          <c:v>0.97</c:v>
                        </c:pt>
                        <c:pt idx="3">
                          <c:v>0.99</c:v>
                        </c:pt>
                        <c:pt idx="4">
                          <c:v>0.97</c:v>
                        </c:pt>
                        <c:pt idx="5">
                          <c:v>0.99</c:v>
                        </c:pt>
                      </c:lvl>
                      <c:lvl>
                        <c:pt idx="0">
                          <c:v>5°C</c:v>
                        </c:pt>
                        <c:pt idx="2">
                          <c:v>10°C</c:v>
                        </c:pt>
                        <c:pt idx="4">
                          <c:v>15°C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Diacetoxycirpenol!$G$18:$G$23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5">
                        <c:v>8.1749850295717224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04AE-478E-A00B-5331E50F3E12}"/>
                  </c:ext>
                </c:extLst>
              </c15:ser>
            </c15:filteredBarSeries>
          </c:ext>
        </c:extLst>
      </c:barChart>
      <c:catAx>
        <c:axId val="608669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71624"/>
        <c:crosses val="autoZero"/>
        <c:auto val="1"/>
        <c:lblAlgn val="ctr"/>
        <c:lblOffset val="100"/>
        <c:noMultiLvlLbl val="0"/>
      </c:catAx>
      <c:valAx>
        <c:axId val="60867162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T-2/ g of NPDA</a:t>
                </a:r>
              </a:p>
            </c:rich>
          </c:tx>
          <c:layout>
            <c:manualLayout>
              <c:xMode val="edge"/>
              <c:yMode val="edge"/>
              <c:x val="2.1212121212121213E-2"/>
              <c:y val="0.140746230250630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69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Day 21</a:t>
            </a:r>
          </a:p>
        </c:rich>
      </c:tx>
      <c:layout>
        <c:manualLayout>
          <c:xMode val="edge"/>
          <c:yMode val="edge"/>
          <c:x val="0.4311135767120019"/>
          <c:y val="1.29270572979091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6801264614650441"/>
          <c:y val="0.13602219493177045"/>
          <c:w val="0.79865402052016221"/>
          <c:h val="0.54470193581508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Diacetoxycirpenol!$E$6:$F$6</c:f>
              <c:strCache>
                <c:ptCount val="1"/>
                <c:pt idx="0">
                  <c:v>Fusarium sambucinum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Diacetoxycirpenol!$F$29:$F$34</c:f>
                <c:numCache>
                  <c:formatCode>General</c:formatCode>
                  <c:ptCount val="6"/>
                  <c:pt idx="0">
                    <c:v>347.1744648340138</c:v>
                  </c:pt>
                  <c:pt idx="1">
                    <c:v>2358.6775900324533</c:v>
                  </c:pt>
                  <c:pt idx="2">
                    <c:v>1260.0140964375157</c:v>
                  </c:pt>
                  <c:pt idx="3">
                    <c:v>2506.8977507211721</c:v>
                  </c:pt>
                  <c:pt idx="4">
                    <c:v>891.36273397853563</c:v>
                  </c:pt>
                  <c:pt idx="5">
                    <c:v>12712.26849996011</c:v>
                  </c:pt>
                </c:numCache>
              </c:numRef>
            </c:plus>
            <c:minus>
              <c:numRef>
                <c:f>Diacetoxycirpenol!$F$29:$F$34</c:f>
                <c:numCache>
                  <c:formatCode>General</c:formatCode>
                  <c:ptCount val="6"/>
                  <c:pt idx="0">
                    <c:v>347.1744648340138</c:v>
                  </c:pt>
                  <c:pt idx="1">
                    <c:v>2358.6775900324533</c:v>
                  </c:pt>
                  <c:pt idx="2">
                    <c:v>1260.0140964375157</c:v>
                  </c:pt>
                  <c:pt idx="3">
                    <c:v>2506.8977507211721</c:v>
                  </c:pt>
                  <c:pt idx="4">
                    <c:v>891.36273397853563</c:v>
                  </c:pt>
                  <c:pt idx="5">
                    <c:v>12712.26849996011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Diacetoxycirpenol!$C$7:$D$12</c:f>
              <c:multiLvlStrCache>
                <c:ptCount val="6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</c:lvl>
                <c:lvl>
                  <c:pt idx="0">
                    <c:v>5°C</c:v>
                  </c:pt>
                  <c:pt idx="2">
                    <c:v>10°C</c:v>
                  </c:pt>
                  <c:pt idx="4">
                    <c:v>15°C</c:v>
                  </c:pt>
                </c:lvl>
              </c:multiLvlStrCache>
            </c:multiLvlStrRef>
          </c:cat>
          <c:val>
            <c:numRef>
              <c:f>Diacetoxycirpenol!$E$29:$E$34</c:f>
              <c:numCache>
                <c:formatCode>General</c:formatCode>
                <c:ptCount val="6"/>
                <c:pt idx="0">
                  <c:v>479.26373681096203</c:v>
                </c:pt>
                <c:pt idx="1">
                  <c:v>14771.473246740899</c:v>
                </c:pt>
                <c:pt idx="2">
                  <c:v>26781.456243832858</c:v>
                </c:pt>
                <c:pt idx="3">
                  <c:v>110580.28954004259</c:v>
                </c:pt>
                <c:pt idx="4">
                  <c:v>47726.848096472524</c:v>
                </c:pt>
                <c:pt idx="5">
                  <c:v>119754.11410110019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5D-443A-947C-7142FD784C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8669000"/>
        <c:axId val="608671624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Diacetoxycirpenol!$G$6:$H$6</c15:sqref>
                        </c15:formulaRef>
                      </c:ext>
                    </c:extLst>
                    <c:strCache>
                      <c:ptCount val="1"/>
                      <c:pt idx="0">
                        <c:v>Fusarium oxysporum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cust"/>
                  <c:noEndCap val="0"/>
                  <c:plus>
                    <c:numRef>
                      <c:extLst>
                        <c:ext uri="{02D57815-91ED-43cb-92C2-25804820EDAC}">
                          <c15:formulaRef>
                            <c15:sqref>Diacetoxycirpenol!$H$29:$H$34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3">
                          <c:v>0</c:v>
                        </c:pt>
                        <c:pt idx="5">
                          <c:v>0.89360699211896588</c:v>
                        </c:pt>
                      </c:numCache>
                    </c:numRef>
                  </c:plus>
                  <c:minus>
                    <c:numRef>
                      <c:extLst>
                        <c:ext uri="{02D57815-91ED-43cb-92C2-25804820EDAC}">
                          <c15:formulaRef>
                            <c15:sqref>Diacetoxycirpenol!$H$29:$H$34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3">
                          <c:v>0</c:v>
                        </c:pt>
                        <c:pt idx="5">
                          <c:v>0.89360699211896588</c:v>
                        </c:pt>
                      </c:numCache>
                    </c:numRef>
                  </c:minus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multiLvlStrRef>
                    <c:extLst>
                      <c:ext uri="{02D57815-91ED-43cb-92C2-25804820EDAC}">
                        <c15:formulaRef>
                          <c15:sqref>Diacetoxycirpenol!$C$7:$D$12</c15:sqref>
                        </c15:formulaRef>
                      </c:ext>
                    </c:extLst>
                    <c:multiLvlStrCache>
                      <c:ptCount val="6"/>
                      <c:lvl>
                        <c:pt idx="0">
                          <c:v>0.97</c:v>
                        </c:pt>
                        <c:pt idx="1">
                          <c:v>0.99</c:v>
                        </c:pt>
                        <c:pt idx="2">
                          <c:v>0.97</c:v>
                        </c:pt>
                        <c:pt idx="3">
                          <c:v>0.99</c:v>
                        </c:pt>
                        <c:pt idx="4">
                          <c:v>0.97</c:v>
                        </c:pt>
                        <c:pt idx="5">
                          <c:v>0.99</c:v>
                        </c:pt>
                      </c:lvl>
                      <c:lvl>
                        <c:pt idx="0">
                          <c:v>5°C</c:v>
                        </c:pt>
                        <c:pt idx="2">
                          <c:v>10°C</c:v>
                        </c:pt>
                        <c:pt idx="4">
                          <c:v>15°C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Diacetoxycirpenol!$G$29:$G$34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3">
                        <c:v>0</c:v>
                      </c:pt>
                      <c:pt idx="5">
                        <c:v>7.0088693188474256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3B5D-443A-947C-7142FD784CE5}"/>
                  </c:ext>
                </c:extLst>
              </c15:ser>
            </c15:filteredBarSeries>
          </c:ext>
        </c:extLst>
      </c:barChart>
      <c:catAx>
        <c:axId val="608669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71624"/>
        <c:crosses val="autoZero"/>
        <c:auto val="1"/>
        <c:lblAlgn val="ctr"/>
        <c:lblOffset val="100"/>
        <c:noMultiLvlLbl val="0"/>
      </c:catAx>
      <c:valAx>
        <c:axId val="608671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T-2/ g of NPDA</a:t>
                </a:r>
              </a:p>
            </c:rich>
          </c:tx>
          <c:layout>
            <c:manualLayout>
              <c:xMode val="edge"/>
              <c:yMode val="edge"/>
              <c:x val="1.5151515151515152E-2"/>
              <c:y val="0.1295820780848783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69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407539966595084"/>
          <c:y val="0.88347221282098376"/>
          <c:w val="0.64799642090193277"/>
          <c:h val="9.419923573060516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1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Day 7</a:t>
            </a:r>
          </a:p>
        </c:rich>
      </c:tx>
      <c:layout>
        <c:manualLayout>
          <c:xMode val="edge"/>
          <c:yMode val="edge"/>
          <c:x val="0.44186351706036747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9216416129801955"/>
          <c:y val="0.168633376627078"/>
          <c:w val="0.77450250536864707"/>
          <c:h val="0.57349435484856015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Diacetoxycirpenol!$G$6:$H$6</c:f>
              <c:strCache>
                <c:ptCount val="1"/>
                <c:pt idx="0">
                  <c:v>Fusarium oxysporum</c:v>
                </c:pt>
              </c:strCache>
            </c:strRef>
          </c:tx>
          <c:spPr>
            <a:solidFill>
              <a:schemeClr val="accent6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Diacetoxycirpenol!$C$7:$D$12</c:f>
              <c:multiLvlStrCache>
                <c:ptCount val="6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</c:lvl>
                <c:lvl>
                  <c:pt idx="0">
                    <c:v>5°C</c:v>
                  </c:pt>
                  <c:pt idx="2">
                    <c:v>10°C</c:v>
                  </c:pt>
                  <c:pt idx="4">
                    <c:v>15°C</c:v>
                  </c:pt>
                </c:lvl>
              </c:multiLvlStrCache>
            </c:multiLvlStrRef>
          </c:cat>
          <c:val>
            <c:numRef>
              <c:f>Diacetoxycirpenol!$G$7:$G$12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5">
                  <c:v>7.6840000000000002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4C87-4CA7-BA4C-B9F3420A3C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8669000"/>
        <c:axId val="60867162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Diacetoxycirpenol!$E$6:$F$6</c15:sqref>
                        </c15:formulaRef>
                      </c:ext>
                    </c:extLst>
                    <c:strCache>
                      <c:ptCount val="1"/>
                      <c:pt idx="0">
                        <c:v>Fusarium sambucinum</c:v>
                      </c:pt>
                    </c:strCache>
                  </c:strRef>
                </c:tx>
                <c:spPr>
                  <a:solidFill>
                    <a:schemeClr val="accent6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cust"/>
                  <c:noEndCap val="0"/>
                  <c:plus>
                    <c:numRef>
                      <c:extLst>
                        <c:ext uri="{02D57815-91ED-43cb-92C2-25804820EDAC}">
                          <c15:formulaRef>
                            <c15:sqref>Diacetoxycirpenol!$F$7:$F$12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2">
                          <c:v>0</c:v>
                        </c:pt>
                        <c:pt idx="3">
                          <c:v>58.740000839380684</c:v>
                        </c:pt>
                        <c:pt idx="4">
                          <c:v>943.02817563629151</c:v>
                        </c:pt>
                        <c:pt idx="5">
                          <c:v>4871.2475709923556</c:v>
                        </c:pt>
                      </c:numCache>
                    </c:numRef>
                  </c:plus>
                  <c:minus>
                    <c:numRef>
                      <c:extLst>
                        <c:ext uri="{02D57815-91ED-43cb-92C2-25804820EDAC}">
                          <c15:formulaRef>
                            <c15:sqref>Diacetoxycirpenol!$F$7:$F$12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2">
                          <c:v>0</c:v>
                        </c:pt>
                        <c:pt idx="3">
                          <c:v>58.740000839380684</c:v>
                        </c:pt>
                        <c:pt idx="4">
                          <c:v>943.02817563629151</c:v>
                        </c:pt>
                        <c:pt idx="5">
                          <c:v>4871.2475709923556</c:v>
                        </c:pt>
                      </c:numCache>
                    </c:numRef>
                  </c:minus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multiLvlStrRef>
                    <c:extLst>
                      <c:ext uri="{02D57815-91ED-43cb-92C2-25804820EDAC}">
                        <c15:formulaRef>
                          <c15:sqref>Diacetoxycirpenol!$C$7:$D$12</c15:sqref>
                        </c15:formulaRef>
                      </c:ext>
                    </c:extLst>
                    <c:multiLvlStrCache>
                      <c:ptCount val="6"/>
                      <c:lvl>
                        <c:pt idx="0">
                          <c:v>0.97</c:v>
                        </c:pt>
                        <c:pt idx="1">
                          <c:v>0.99</c:v>
                        </c:pt>
                        <c:pt idx="2">
                          <c:v>0.97</c:v>
                        </c:pt>
                        <c:pt idx="3">
                          <c:v>0.99</c:v>
                        </c:pt>
                        <c:pt idx="4">
                          <c:v>0.97</c:v>
                        </c:pt>
                        <c:pt idx="5">
                          <c:v>0.99</c:v>
                        </c:pt>
                      </c:lvl>
                      <c:lvl>
                        <c:pt idx="0">
                          <c:v>5°C</c:v>
                        </c:pt>
                        <c:pt idx="2">
                          <c:v>10°C</c:v>
                        </c:pt>
                        <c:pt idx="4">
                          <c:v>15°C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Diacetoxycirpenol!$E$7:$E$12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157.81617910838938</c:v>
                      </c:pt>
                      <c:pt idx="4">
                        <c:v>13476.711499193292</c:v>
                      </c:pt>
                      <c:pt idx="5">
                        <c:v>50785.447565615526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4C87-4CA7-BA4C-B9F3420A3C19}"/>
                  </c:ext>
                </c:extLst>
              </c15:ser>
            </c15:filteredBarSeries>
          </c:ext>
        </c:extLst>
      </c:barChart>
      <c:catAx>
        <c:axId val="608669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71624"/>
        <c:crosses val="autoZero"/>
        <c:auto val="1"/>
        <c:lblAlgn val="ctr"/>
        <c:lblOffset val="100"/>
        <c:noMultiLvlLbl val="0"/>
      </c:catAx>
      <c:valAx>
        <c:axId val="608671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T-2/ g of NPDA</a:t>
                </a:r>
              </a:p>
            </c:rich>
          </c:tx>
          <c:layout>
            <c:manualLayout>
              <c:xMode val="edge"/>
              <c:yMode val="edge"/>
              <c:x val="2.1212121212121213E-2"/>
              <c:y val="0.140746230250630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69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Day 14</a:t>
            </a:r>
          </a:p>
        </c:rich>
      </c:tx>
      <c:layout>
        <c:manualLayout>
          <c:xMode val="edge"/>
          <c:yMode val="edge"/>
          <c:x val="0.4311135767120019"/>
          <c:y val="1.2927050718825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7407325220711048"/>
          <c:y val="0.168633376627078"/>
          <c:w val="0.79259341445955611"/>
          <c:h val="0.57349435484856015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Diacetoxycirpenol!$G$6:$H$6</c:f>
              <c:strCache>
                <c:ptCount val="1"/>
                <c:pt idx="0">
                  <c:v>Fusarium oxysporum</c:v>
                </c:pt>
              </c:strCache>
            </c:strRef>
          </c:tx>
          <c:spPr>
            <a:solidFill>
              <a:schemeClr val="accent6">
                <a:tint val="77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Diacetoxycirpenol!$H$18:$H$23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5">
                    <c:v>1.7407665829971082</c:v>
                  </c:pt>
                </c:numCache>
              </c:numRef>
            </c:plus>
            <c:minus>
              <c:numRef>
                <c:f>Diacetoxycirpenol!$H$18:$H$23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5">
                    <c:v>1.7407665829971082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Diacetoxycirpenol!$C$7:$D$12</c:f>
              <c:multiLvlStrCache>
                <c:ptCount val="6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</c:lvl>
                <c:lvl>
                  <c:pt idx="0">
                    <c:v>5°C</c:v>
                  </c:pt>
                  <c:pt idx="2">
                    <c:v>10°C</c:v>
                  </c:pt>
                  <c:pt idx="4">
                    <c:v>15°C</c:v>
                  </c:pt>
                </c:lvl>
              </c:multiLvlStrCache>
            </c:multiLvlStrRef>
          </c:cat>
          <c:val>
            <c:numRef>
              <c:f>Diacetoxycirpenol!$G$18:$G$23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5">
                  <c:v>8.1749850295717224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0F83-4716-8FB7-E419288B29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8669000"/>
        <c:axId val="60867162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Diacetoxycirpenol!$E$6:$F$6</c15:sqref>
                        </c15:formulaRef>
                      </c:ext>
                    </c:extLst>
                    <c:strCache>
                      <c:ptCount val="1"/>
                      <c:pt idx="0">
                        <c:v>Fusarium sambucinum</c:v>
                      </c:pt>
                    </c:strCache>
                  </c:strRef>
                </c:tx>
                <c:spPr>
                  <a:solidFill>
                    <a:schemeClr val="accent6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cust"/>
                  <c:noEndCap val="0"/>
                  <c:plus>
                    <c:numRef>
                      <c:extLst>
                        <c:ext uri="{02D57815-91ED-43cb-92C2-25804820EDAC}">
                          <c15:formulaRef>
                            <c15:sqref>Diacetoxycirpenol!$F$18:$F$23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2">
                          <c:v>370.84738015641545</c:v>
                        </c:pt>
                        <c:pt idx="3">
                          <c:v>8354.789249798845</c:v>
                        </c:pt>
                        <c:pt idx="4">
                          <c:v>11763.405996332862</c:v>
                        </c:pt>
                        <c:pt idx="5">
                          <c:v>1928.961104243373</c:v>
                        </c:pt>
                      </c:numCache>
                    </c:numRef>
                  </c:plus>
                  <c:minus>
                    <c:numRef>
                      <c:extLst>
                        <c:ext uri="{02D57815-91ED-43cb-92C2-25804820EDAC}">
                          <c15:formulaRef>
                            <c15:sqref>Diacetoxycirpenol!$F$18:$F$23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2">
                          <c:v>370.84738015641545</c:v>
                        </c:pt>
                        <c:pt idx="3">
                          <c:v>8354.789249798845</c:v>
                        </c:pt>
                        <c:pt idx="4">
                          <c:v>11763.405996332862</c:v>
                        </c:pt>
                        <c:pt idx="5">
                          <c:v>1928.961104243373</c:v>
                        </c:pt>
                      </c:numCache>
                    </c:numRef>
                  </c:minus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multiLvlStrRef>
                    <c:extLst>
                      <c:ext uri="{02D57815-91ED-43cb-92C2-25804820EDAC}">
                        <c15:formulaRef>
                          <c15:sqref>Diacetoxycirpenol!$C$7:$D$12</c15:sqref>
                        </c15:formulaRef>
                      </c:ext>
                    </c:extLst>
                    <c:multiLvlStrCache>
                      <c:ptCount val="6"/>
                      <c:lvl>
                        <c:pt idx="0">
                          <c:v>0.97</c:v>
                        </c:pt>
                        <c:pt idx="1">
                          <c:v>0.99</c:v>
                        </c:pt>
                        <c:pt idx="2">
                          <c:v>0.97</c:v>
                        </c:pt>
                        <c:pt idx="3">
                          <c:v>0.99</c:v>
                        </c:pt>
                        <c:pt idx="4">
                          <c:v>0.97</c:v>
                        </c:pt>
                        <c:pt idx="5">
                          <c:v>0.99</c:v>
                        </c:pt>
                      </c:lvl>
                      <c:lvl>
                        <c:pt idx="0">
                          <c:v>5°C</c:v>
                        </c:pt>
                        <c:pt idx="2">
                          <c:v>10°C</c:v>
                        </c:pt>
                        <c:pt idx="4">
                          <c:v>15°C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Diacetoxycirpenol!$E$18:$E$23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2935.0554845831734</c:v>
                      </c:pt>
                      <c:pt idx="3">
                        <c:v>74173.563468995315</c:v>
                      </c:pt>
                      <c:pt idx="4">
                        <c:v>48478.858964982501</c:v>
                      </c:pt>
                      <c:pt idx="5">
                        <c:v>104901.95965759481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0F83-4716-8FB7-E419288B29F1}"/>
                  </c:ext>
                </c:extLst>
              </c15:ser>
            </c15:filteredBarSeries>
          </c:ext>
        </c:extLst>
      </c:barChart>
      <c:catAx>
        <c:axId val="608669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71624"/>
        <c:crosses val="autoZero"/>
        <c:auto val="1"/>
        <c:lblAlgn val="ctr"/>
        <c:lblOffset val="100"/>
        <c:noMultiLvlLbl val="0"/>
      </c:catAx>
      <c:valAx>
        <c:axId val="60867162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T-2/ g of NPDA</a:t>
                </a:r>
              </a:p>
            </c:rich>
          </c:tx>
          <c:layout>
            <c:manualLayout>
              <c:xMode val="edge"/>
              <c:yMode val="edge"/>
              <c:x val="2.1212121212121213E-2"/>
              <c:y val="0.140746230250630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69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Day 21</a:t>
            </a:r>
          </a:p>
        </c:rich>
      </c:tx>
      <c:layout>
        <c:manualLayout>
          <c:xMode val="edge"/>
          <c:yMode val="edge"/>
          <c:x val="0.4311135767120019"/>
          <c:y val="1.29270572979091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6801264614650441"/>
          <c:y val="0.13602219493177045"/>
          <c:w val="0.79865402052016221"/>
          <c:h val="0.5447019358150843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Diacetoxycirpenol!$G$6:$H$6</c:f>
              <c:strCache>
                <c:ptCount val="1"/>
                <c:pt idx="0">
                  <c:v>Fusarium oxysporum</c:v>
                </c:pt>
              </c:strCache>
            </c:strRef>
          </c:tx>
          <c:spPr>
            <a:solidFill>
              <a:schemeClr val="accent6">
                <a:tint val="77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Diacetoxycirpenol!$H$29:$H$34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3">
                    <c:v>0</c:v>
                  </c:pt>
                  <c:pt idx="5">
                    <c:v>0.89360699211896588</c:v>
                  </c:pt>
                </c:numCache>
              </c:numRef>
            </c:plus>
            <c:minus>
              <c:numRef>
                <c:f>Diacetoxycirpenol!$H$29:$H$34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3">
                    <c:v>0</c:v>
                  </c:pt>
                  <c:pt idx="5">
                    <c:v>0.89360699211896588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Diacetoxycirpenol!$C$7:$D$12</c:f>
              <c:multiLvlStrCache>
                <c:ptCount val="6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</c:lvl>
                <c:lvl>
                  <c:pt idx="0">
                    <c:v>5°C</c:v>
                  </c:pt>
                  <c:pt idx="2">
                    <c:v>10°C</c:v>
                  </c:pt>
                  <c:pt idx="4">
                    <c:v>15°C</c:v>
                  </c:pt>
                </c:lvl>
              </c:multiLvlStrCache>
            </c:multiLvlStrRef>
          </c:cat>
          <c:val>
            <c:numRef>
              <c:f>Diacetoxycirpenol!$G$29:$G$34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5">
                  <c:v>7.0088693188474256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31D1-453B-9B96-3EA81BE0E4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8669000"/>
        <c:axId val="60867162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Diacetoxycirpenol!$E$6:$F$6</c15:sqref>
                        </c15:formulaRef>
                      </c:ext>
                    </c:extLst>
                    <c:strCache>
                      <c:ptCount val="1"/>
                      <c:pt idx="0">
                        <c:v>Fusarium sambucinum</c:v>
                      </c:pt>
                    </c:strCache>
                  </c:strRef>
                </c:tx>
                <c:spPr>
                  <a:solidFill>
                    <a:schemeClr val="accent6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cust"/>
                  <c:noEndCap val="0"/>
                  <c:plus>
                    <c:numRef>
                      <c:extLst>
                        <c:ext uri="{02D57815-91ED-43cb-92C2-25804820EDAC}">
                          <c15:formulaRef>
                            <c15:sqref>Diacetoxycirpenol!$F$29:$F$34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347.1744648340138</c:v>
                        </c:pt>
                        <c:pt idx="1">
                          <c:v>2358.6775900324533</c:v>
                        </c:pt>
                        <c:pt idx="2">
                          <c:v>1260.0140964375157</c:v>
                        </c:pt>
                        <c:pt idx="3">
                          <c:v>2506.8977507211721</c:v>
                        </c:pt>
                        <c:pt idx="4">
                          <c:v>891.36273397853563</c:v>
                        </c:pt>
                        <c:pt idx="5">
                          <c:v>12712.26849996011</c:v>
                        </c:pt>
                      </c:numCache>
                    </c:numRef>
                  </c:plus>
                  <c:minus>
                    <c:numRef>
                      <c:extLst>
                        <c:ext uri="{02D57815-91ED-43cb-92C2-25804820EDAC}">
                          <c15:formulaRef>
                            <c15:sqref>Diacetoxycirpenol!$F$29:$F$34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347.1744648340138</c:v>
                        </c:pt>
                        <c:pt idx="1">
                          <c:v>2358.6775900324533</c:v>
                        </c:pt>
                        <c:pt idx="2">
                          <c:v>1260.0140964375157</c:v>
                        </c:pt>
                        <c:pt idx="3">
                          <c:v>2506.8977507211721</c:v>
                        </c:pt>
                        <c:pt idx="4">
                          <c:v>891.36273397853563</c:v>
                        </c:pt>
                        <c:pt idx="5">
                          <c:v>12712.26849996011</c:v>
                        </c:pt>
                      </c:numCache>
                    </c:numRef>
                  </c:minus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multiLvlStrRef>
                    <c:extLst>
                      <c:ext uri="{02D57815-91ED-43cb-92C2-25804820EDAC}">
                        <c15:formulaRef>
                          <c15:sqref>Diacetoxycirpenol!$C$7:$D$12</c15:sqref>
                        </c15:formulaRef>
                      </c:ext>
                    </c:extLst>
                    <c:multiLvlStrCache>
                      <c:ptCount val="6"/>
                      <c:lvl>
                        <c:pt idx="0">
                          <c:v>0.97</c:v>
                        </c:pt>
                        <c:pt idx="1">
                          <c:v>0.99</c:v>
                        </c:pt>
                        <c:pt idx="2">
                          <c:v>0.97</c:v>
                        </c:pt>
                        <c:pt idx="3">
                          <c:v>0.99</c:v>
                        </c:pt>
                        <c:pt idx="4">
                          <c:v>0.97</c:v>
                        </c:pt>
                        <c:pt idx="5">
                          <c:v>0.99</c:v>
                        </c:pt>
                      </c:lvl>
                      <c:lvl>
                        <c:pt idx="0">
                          <c:v>5°C</c:v>
                        </c:pt>
                        <c:pt idx="2">
                          <c:v>10°C</c:v>
                        </c:pt>
                        <c:pt idx="4">
                          <c:v>15°C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Diacetoxycirpenol!$E$29:$E$34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479.26373681096203</c:v>
                      </c:pt>
                      <c:pt idx="1">
                        <c:v>14771.473246740899</c:v>
                      </c:pt>
                      <c:pt idx="2">
                        <c:v>26781.456243832858</c:v>
                      </c:pt>
                      <c:pt idx="3">
                        <c:v>110580.28954004259</c:v>
                      </c:pt>
                      <c:pt idx="4">
                        <c:v>47726.848096472524</c:v>
                      </c:pt>
                      <c:pt idx="5">
                        <c:v>119754.11410110019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31D1-453B-9B96-3EA81BE0E47D}"/>
                  </c:ext>
                </c:extLst>
              </c15:ser>
            </c15:filteredBarSeries>
          </c:ext>
        </c:extLst>
      </c:barChart>
      <c:catAx>
        <c:axId val="608669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71624"/>
        <c:crosses val="autoZero"/>
        <c:auto val="1"/>
        <c:lblAlgn val="ctr"/>
        <c:lblOffset val="100"/>
        <c:noMultiLvlLbl val="0"/>
      </c:catAx>
      <c:valAx>
        <c:axId val="608671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T-2/ g of NPDA</a:t>
                </a:r>
              </a:p>
            </c:rich>
          </c:tx>
          <c:layout>
            <c:manualLayout>
              <c:xMode val="edge"/>
              <c:yMode val="edge"/>
              <c:x val="1.5151515151515152E-2"/>
              <c:y val="0.1295820780848783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69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407539966595084"/>
          <c:y val="0.88347221282098376"/>
          <c:w val="0.64799642090193277"/>
          <c:h val="9.419923573060516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1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Day 7</a:t>
            </a:r>
          </a:p>
        </c:rich>
      </c:tx>
      <c:layout>
        <c:manualLayout>
          <c:xMode val="edge"/>
          <c:yMode val="edge"/>
          <c:x val="0.44186351706036747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9216416129801955"/>
          <c:y val="0.168633376627078"/>
          <c:w val="0.77450250536864707"/>
          <c:h val="0.573494354848560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'15-Acetoxycirpenol'!$E$6:$F$6</c:f>
              <c:strCache>
                <c:ptCount val="1"/>
                <c:pt idx="0">
                  <c:v>Fusarium sambucinum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'15-Acetoxycirpenol'!$F$7:$F$12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32.168310554885551</c:v>
                  </c:pt>
                  <c:pt idx="4">
                    <c:v>81.563687545085671</c:v>
                  </c:pt>
                  <c:pt idx="5">
                    <c:v>18.39806569062268</c:v>
                  </c:pt>
                </c:numCache>
              </c:numRef>
            </c:plus>
            <c:minus>
              <c:numRef>
                <c:f>'15-Acetoxycirpenol'!$F$7:$F$12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32.168310554885551</c:v>
                  </c:pt>
                  <c:pt idx="4">
                    <c:v>81.563687545085671</c:v>
                  </c:pt>
                  <c:pt idx="5">
                    <c:v>18.39806569062268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'15-Acetoxycirpenol'!$C$7:$D$12</c:f>
              <c:multiLvlStrCache>
                <c:ptCount val="6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</c:lvl>
                <c:lvl>
                  <c:pt idx="0">
                    <c:v>5°C</c:v>
                  </c:pt>
                  <c:pt idx="2">
                    <c:v>10°C</c:v>
                  </c:pt>
                  <c:pt idx="4">
                    <c:v>15°C</c:v>
                  </c:pt>
                </c:lvl>
              </c:multiLvlStrCache>
            </c:multiLvlStrRef>
          </c:cat>
          <c:val>
            <c:numRef>
              <c:f>'15-Acetoxycirpenol'!$E$7:$E$12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45.492861065348727</c:v>
                </c:pt>
                <c:pt idx="4">
                  <c:v>249.16427007978757</c:v>
                </c:pt>
                <c:pt idx="5">
                  <c:v>240.72499651321527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79-4E71-AFFB-B812F3E60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8669000"/>
        <c:axId val="608671624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'15-Acetoxycirpenol'!$G$6:$H$6</c15:sqref>
                        </c15:formulaRef>
                      </c:ext>
                    </c:extLst>
                    <c:strCache>
                      <c:ptCount val="1"/>
                      <c:pt idx="0">
                        <c:v>Fusarium oxysporum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'15-Acetoxycirpenol'!$C$7:$D$12</c15:sqref>
                        </c15:formulaRef>
                      </c:ext>
                    </c:extLst>
                    <c:multiLvlStrCache>
                      <c:ptCount val="6"/>
                      <c:lvl>
                        <c:pt idx="0">
                          <c:v>0.97</c:v>
                        </c:pt>
                        <c:pt idx="1">
                          <c:v>0.99</c:v>
                        </c:pt>
                        <c:pt idx="2">
                          <c:v>0.97</c:v>
                        </c:pt>
                        <c:pt idx="3">
                          <c:v>0.99</c:v>
                        </c:pt>
                        <c:pt idx="4">
                          <c:v>0.97</c:v>
                        </c:pt>
                        <c:pt idx="5">
                          <c:v>0.99</c:v>
                        </c:pt>
                      </c:lvl>
                      <c:lvl>
                        <c:pt idx="0">
                          <c:v>5°C</c:v>
                        </c:pt>
                        <c:pt idx="2">
                          <c:v>10°C</c:v>
                        </c:pt>
                        <c:pt idx="4">
                          <c:v>15°C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'15-Acetoxycirpenol'!$G$7:$G$12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0.61379593175853031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7379-4E71-AFFB-B812F3E60D19}"/>
                  </c:ext>
                </c:extLst>
              </c15:ser>
            </c15:filteredBarSeries>
          </c:ext>
        </c:extLst>
      </c:barChart>
      <c:catAx>
        <c:axId val="608669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71624"/>
        <c:crosses val="autoZero"/>
        <c:auto val="1"/>
        <c:lblAlgn val="ctr"/>
        <c:lblOffset val="100"/>
        <c:noMultiLvlLbl val="0"/>
      </c:catAx>
      <c:valAx>
        <c:axId val="608671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T-2/ g of NPDA</a:t>
                </a:r>
              </a:p>
            </c:rich>
          </c:tx>
          <c:layout>
            <c:manualLayout>
              <c:xMode val="edge"/>
              <c:yMode val="edge"/>
              <c:x val="2.1212121212121213E-2"/>
              <c:y val="0.140746230250630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69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Day 14</a:t>
            </a:r>
          </a:p>
        </c:rich>
      </c:tx>
      <c:layout>
        <c:manualLayout>
          <c:xMode val="edge"/>
          <c:yMode val="edge"/>
          <c:x val="0.4311135767120019"/>
          <c:y val="1.2927050718825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7407325220711048"/>
          <c:y val="0.168633376627078"/>
          <c:w val="0.79259341445955611"/>
          <c:h val="0.573494354848560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'T-2'!$E$6:$F$6</c:f>
              <c:strCache>
                <c:ptCount val="1"/>
                <c:pt idx="0">
                  <c:v>Fusarium sambucinum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'T-2'!$F$18:$F$23</c:f>
                <c:numCache>
                  <c:formatCode>General</c:formatCode>
                  <c:ptCount val="6"/>
                  <c:pt idx="0">
                    <c:v>3.6927078784060776</c:v>
                  </c:pt>
                  <c:pt idx="1">
                    <c:v>0</c:v>
                  </c:pt>
                  <c:pt idx="2">
                    <c:v>6246.4857219247979</c:v>
                  </c:pt>
                  <c:pt idx="3">
                    <c:v>76561.668102213749</c:v>
                  </c:pt>
                  <c:pt idx="4">
                    <c:v>58638.406689112409</c:v>
                  </c:pt>
                  <c:pt idx="5">
                    <c:v>14525.458739919444</c:v>
                  </c:pt>
                </c:numCache>
              </c:numRef>
            </c:plus>
            <c:minus>
              <c:numRef>
                <c:f>'T-2'!$F$18:$F$23</c:f>
                <c:numCache>
                  <c:formatCode>General</c:formatCode>
                  <c:ptCount val="6"/>
                  <c:pt idx="0">
                    <c:v>3.6927078784060776</c:v>
                  </c:pt>
                  <c:pt idx="1">
                    <c:v>0</c:v>
                  </c:pt>
                  <c:pt idx="2">
                    <c:v>6246.4857219247979</c:v>
                  </c:pt>
                  <c:pt idx="3">
                    <c:v>76561.668102213749</c:v>
                  </c:pt>
                  <c:pt idx="4">
                    <c:v>58638.406689112409</c:v>
                  </c:pt>
                  <c:pt idx="5">
                    <c:v>14525.458739919444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'T-2'!$C$7:$D$12</c:f>
              <c:multiLvlStrCache>
                <c:ptCount val="6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</c:lvl>
                <c:lvl>
                  <c:pt idx="0">
                    <c:v>5°C</c:v>
                  </c:pt>
                  <c:pt idx="2">
                    <c:v>10°C</c:v>
                  </c:pt>
                  <c:pt idx="4">
                    <c:v>15°C</c:v>
                  </c:pt>
                </c:lvl>
              </c:multiLvlStrCache>
            </c:multiLvlStrRef>
          </c:cat>
          <c:val>
            <c:numRef>
              <c:f>'T-2'!$E$18:$E$23</c:f>
              <c:numCache>
                <c:formatCode>General</c:formatCode>
                <c:ptCount val="6"/>
                <c:pt idx="0">
                  <c:v>5.3994252745395901</c:v>
                </c:pt>
                <c:pt idx="1">
                  <c:v>14.715336821451924</c:v>
                </c:pt>
                <c:pt idx="2">
                  <c:v>26957.246979410178</c:v>
                </c:pt>
                <c:pt idx="3">
                  <c:v>600565.09528954898</c:v>
                </c:pt>
                <c:pt idx="4">
                  <c:v>326100.55645959888</c:v>
                </c:pt>
                <c:pt idx="5">
                  <c:v>900527.55259813659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C1-4B8F-B738-75D1EF9A4A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8669000"/>
        <c:axId val="608671624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'T-2'!$G$6:$H$6</c15:sqref>
                        </c15:formulaRef>
                      </c:ext>
                    </c:extLst>
                    <c:strCache>
                      <c:ptCount val="1"/>
                      <c:pt idx="0">
                        <c:v>Fusarium oxysporum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cust"/>
                  <c:noEndCap val="0"/>
                  <c:plus>
                    <c:numRef>
                      <c:extLst>
                        <c:ext uri="{02D57815-91ED-43cb-92C2-25804820EDAC}">
                          <c15:formulaRef>
                            <c15:sqref>'T-2'!$H$18:$H$23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2">
                          <c:v>1.30973731389152</c:v>
                        </c:pt>
                        <c:pt idx="3">
                          <c:v>3.4206863161027732</c:v>
                        </c:pt>
                        <c:pt idx="5">
                          <c:v>15.152617458767509</c:v>
                        </c:pt>
                      </c:numCache>
                    </c:numRef>
                  </c:plus>
                  <c:minus>
                    <c:numRef>
                      <c:extLst>
                        <c:ext uri="{02D57815-91ED-43cb-92C2-25804820EDAC}">
                          <c15:formulaRef>
                            <c15:sqref>'T-2'!$H$18:$H$23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2">
                          <c:v>1.30973731389152</c:v>
                        </c:pt>
                        <c:pt idx="3">
                          <c:v>3.4206863161027732</c:v>
                        </c:pt>
                        <c:pt idx="5">
                          <c:v>15.152617458767509</c:v>
                        </c:pt>
                      </c:numCache>
                    </c:numRef>
                  </c:minus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multiLvlStrRef>
                    <c:extLst>
                      <c:ext uri="{02D57815-91ED-43cb-92C2-25804820EDAC}">
                        <c15:formulaRef>
                          <c15:sqref>'T-2'!$C$7:$D$12</c15:sqref>
                        </c15:formulaRef>
                      </c:ext>
                    </c:extLst>
                    <c:multiLvlStrCache>
                      <c:ptCount val="6"/>
                      <c:lvl>
                        <c:pt idx="0">
                          <c:v>0.97</c:v>
                        </c:pt>
                        <c:pt idx="1">
                          <c:v>0.99</c:v>
                        </c:pt>
                        <c:pt idx="2">
                          <c:v>0.97</c:v>
                        </c:pt>
                        <c:pt idx="3">
                          <c:v>0.99</c:v>
                        </c:pt>
                        <c:pt idx="4">
                          <c:v>0.97</c:v>
                        </c:pt>
                        <c:pt idx="5">
                          <c:v>0.99</c:v>
                        </c:pt>
                      </c:lvl>
                      <c:lvl>
                        <c:pt idx="0">
                          <c:v>5°C</c:v>
                        </c:pt>
                        <c:pt idx="2">
                          <c:v>10°C</c:v>
                        </c:pt>
                        <c:pt idx="4">
                          <c:v>15°C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'T-2'!$G$18:$G$23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13.673497317510808</c:v>
                      </c:pt>
                      <c:pt idx="3">
                        <c:v>11.069866695142315</c:v>
                      </c:pt>
                      <c:pt idx="5">
                        <c:v>61.513064041402345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5BC1-4B8F-B738-75D1EF9A4A02}"/>
                  </c:ext>
                </c:extLst>
              </c15:ser>
            </c15:filteredBarSeries>
          </c:ext>
        </c:extLst>
      </c:barChart>
      <c:catAx>
        <c:axId val="608669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71624"/>
        <c:crosses val="autoZero"/>
        <c:auto val="1"/>
        <c:lblAlgn val="ctr"/>
        <c:lblOffset val="100"/>
        <c:noMultiLvlLbl val="0"/>
      </c:catAx>
      <c:valAx>
        <c:axId val="60867162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T-2/ g of NPDA</a:t>
                </a:r>
              </a:p>
            </c:rich>
          </c:tx>
          <c:layout>
            <c:manualLayout>
              <c:xMode val="edge"/>
              <c:yMode val="edge"/>
              <c:x val="2.1212121212121213E-2"/>
              <c:y val="0.140746230250630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69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Day 14</a:t>
            </a:r>
          </a:p>
        </c:rich>
      </c:tx>
      <c:layout>
        <c:manualLayout>
          <c:xMode val="edge"/>
          <c:yMode val="edge"/>
          <c:x val="0.4311135767120019"/>
          <c:y val="1.2927050718825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7407325220711048"/>
          <c:y val="0.168633376627078"/>
          <c:w val="0.79259341445955611"/>
          <c:h val="0.573494354848560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'15-Acetoxycirpenol'!$E$6:$F$6</c:f>
              <c:strCache>
                <c:ptCount val="1"/>
                <c:pt idx="0">
                  <c:v>Fusarium sambucinum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'15-Acetoxycirpenol'!$F$18:$F$23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28.281857357962835</c:v>
                  </c:pt>
                  <c:pt idx="3">
                    <c:v>256.87437366990878</c:v>
                  </c:pt>
                  <c:pt idx="4">
                    <c:v>48.194100423364496</c:v>
                  </c:pt>
                  <c:pt idx="5">
                    <c:v>33.127771581608435</c:v>
                  </c:pt>
                </c:numCache>
              </c:numRef>
            </c:plus>
            <c:minus>
              <c:numRef>
                <c:f>'15-Acetoxycirpenol'!$F$18:$F$23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28.281857357962835</c:v>
                  </c:pt>
                  <c:pt idx="3">
                    <c:v>256.87437366990878</c:v>
                  </c:pt>
                  <c:pt idx="4">
                    <c:v>48.194100423364496</c:v>
                  </c:pt>
                  <c:pt idx="5">
                    <c:v>33.127771581608435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'15-Acetoxycirpenol'!$C$7:$D$12</c:f>
              <c:multiLvlStrCache>
                <c:ptCount val="6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</c:lvl>
                <c:lvl>
                  <c:pt idx="0">
                    <c:v>5°C</c:v>
                  </c:pt>
                  <c:pt idx="2">
                    <c:v>10°C</c:v>
                  </c:pt>
                  <c:pt idx="4">
                    <c:v>15°C</c:v>
                  </c:pt>
                </c:lvl>
              </c:multiLvlStrCache>
            </c:multiLvlStrRef>
          </c:cat>
          <c:val>
            <c:numRef>
              <c:f>'15-Acetoxycirpenol'!$E$18:$E$23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82.336673963398923</c:v>
                </c:pt>
                <c:pt idx="3">
                  <c:v>869.53542981551982</c:v>
                </c:pt>
                <c:pt idx="4">
                  <c:v>547.266662250379</c:v>
                </c:pt>
                <c:pt idx="5">
                  <c:v>1412.5035460165091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08-4925-BD4C-323F38DAB5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8669000"/>
        <c:axId val="608671624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'15-Acetoxycirpenol'!$G$6:$H$6</c15:sqref>
                        </c15:formulaRef>
                      </c:ext>
                    </c:extLst>
                    <c:strCache>
                      <c:ptCount val="1"/>
                      <c:pt idx="0">
                        <c:v>Fusarium oxysporum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cust"/>
                  <c:noEndCap val="0"/>
                  <c:plus>
                    <c:numRef>
                      <c:extLst>
                        <c:ext uri="{02D57815-91ED-43cb-92C2-25804820EDAC}">
                          <c15:formulaRef>
                            <c15:sqref>'15-Acetoxycirpenol'!$H$18:$H$23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2">
                          <c:v>0</c:v>
                        </c:pt>
                        <c:pt idx="3">
                          <c:v>0</c:v>
                        </c:pt>
                        <c:pt idx="5">
                          <c:v>0</c:v>
                        </c:pt>
                      </c:numCache>
                    </c:numRef>
                  </c:plus>
                  <c:minus>
                    <c:numRef>
                      <c:extLst>
                        <c:ext uri="{02D57815-91ED-43cb-92C2-25804820EDAC}">
                          <c15:formulaRef>
                            <c15:sqref>'15-Acetoxycirpenol'!$H$18:$H$23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2">
                          <c:v>0</c:v>
                        </c:pt>
                        <c:pt idx="3">
                          <c:v>0</c:v>
                        </c:pt>
                        <c:pt idx="5">
                          <c:v>0</c:v>
                        </c:pt>
                      </c:numCache>
                    </c:numRef>
                  </c:minus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multiLvlStrRef>
                    <c:extLst>
                      <c:ext uri="{02D57815-91ED-43cb-92C2-25804820EDAC}">
                        <c15:formulaRef>
                          <c15:sqref>'15-Acetoxycirpenol'!$C$7:$D$12</c15:sqref>
                        </c15:formulaRef>
                      </c:ext>
                    </c:extLst>
                    <c:multiLvlStrCache>
                      <c:ptCount val="6"/>
                      <c:lvl>
                        <c:pt idx="0">
                          <c:v>0.97</c:v>
                        </c:pt>
                        <c:pt idx="1">
                          <c:v>0.99</c:v>
                        </c:pt>
                        <c:pt idx="2">
                          <c:v>0.97</c:v>
                        </c:pt>
                        <c:pt idx="3">
                          <c:v>0.99</c:v>
                        </c:pt>
                        <c:pt idx="4">
                          <c:v>0.97</c:v>
                        </c:pt>
                        <c:pt idx="5">
                          <c:v>0.99</c:v>
                        </c:pt>
                      </c:lvl>
                      <c:lvl>
                        <c:pt idx="0">
                          <c:v>5°C</c:v>
                        </c:pt>
                        <c:pt idx="2">
                          <c:v>10°C</c:v>
                        </c:pt>
                        <c:pt idx="4">
                          <c:v>15°C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'15-Acetoxycirpenol'!$G$18:$G$23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4508-4925-BD4C-323F38DAB524}"/>
                  </c:ext>
                </c:extLst>
              </c15:ser>
            </c15:filteredBarSeries>
          </c:ext>
        </c:extLst>
      </c:barChart>
      <c:catAx>
        <c:axId val="608669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71624"/>
        <c:crosses val="autoZero"/>
        <c:auto val="1"/>
        <c:lblAlgn val="ctr"/>
        <c:lblOffset val="100"/>
        <c:noMultiLvlLbl val="0"/>
      </c:catAx>
      <c:valAx>
        <c:axId val="60867162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T-2/ g of NPDA</a:t>
                </a:r>
              </a:p>
            </c:rich>
          </c:tx>
          <c:layout>
            <c:manualLayout>
              <c:xMode val="edge"/>
              <c:yMode val="edge"/>
              <c:x val="2.1212121212121213E-2"/>
              <c:y val="0.140746230250630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69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Day 21</a:t>
            </a:r>
          </a:p>
        </c:rich>
      </c:tx>
      <c:layout>
        <c:manualLayout>
          <c:xMode val="edge"/>
          <c:yMode val="edge"/>
          <c:x val="0.4311135767120019"/>
          <c:y val="1.29270572979091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6801264614650441"/>
          <c:y val="0.13602219493177045"/>
          <c:w val="0.79865402052016221"/>
          <c:h val="0.54470193581508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'15-Acetoxycirpenol'!$E$6:$F$6</c:f>
              <c:strCache>
                <c:ptCount val="1"/>
                <c:pt idx="0">
                  <c:v>Fusarium sambucinum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'15-Acetoxycirpenol'!$F$29:$F$34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104.76297710570913</c:v>
                  </c:pt>
                  <c:pt idx="2">
                    <c:v>124.30458191075061</c:v>
                  </c:pt>
                  <c:pt idx="3">
                    <c:v>35.319943730353941</c:v>
                  </c:pt>
                  <c:pt idx="4">
                    <c:v>30.370003510026201</c:v>
                  </c:pt>
                  <c:pt idx="5">
                    <c:v>65.846147833276291</c:v>
                  </c:pt>
                </c:numCache>
              </c:numRef>
            </c:plus>
            <c:minus>
              <c:numRef>
                <c:f>'15-Acetoxycirpenol'!$F$29:$F$34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104.76297710570913</c:v>
                  </c:pt>
                  <c:pt idx="2">
                    <c:v>124.30458191075061</c:v>
                  </c:pt>
                  <c:pt idx="3">
                    <c:v>35.319943730353941</c:v>
                  </c:pt>
                  <c:pt idx="4">
                    <c:v>30.370003510026201</c:v>
                  </c:pt>
                  <c:pt idx="5">
                    <c:v>65.846147833276291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'15-Acetoxycirpenol'!$C$7:$D$12</c:f>
              <c:multiLvlStrCache>
                <c:ptCount val="6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</c:lvl>
                <c:lvl>
                  <c:pt idx="0">
                    <c:v>5°C</c:v>
                  </c:pt>
                  <c:pt idx="2">
                    <c:v>10°C</c:v>
                  </c:pt>
                  <c:pt idx="4">
                    <c:v>15°C</c:v>
                  </c:pt>
                </c:lvl>
              </c:multiLvlStrCache>
            </c:multiLvlStrRef>
          </c:cat>
          <c:val>
            <c:numRef>
              <c:f>'15-Acetoxycirpenol'!$E$29:$E$34</c:f>
              <c:numCache>
                <c:formatCode>General</c:formatCode>
                <c:ptCount val="6"/>
                <c:pt idx="0">
                  <c:v>0</c:v>
                </c:pt>
                <c:pt idx="1">
                  <c:v>429.08915615232883</c:v>
                </c:pt>
                <c:pt idx="2">
                  <c:v>861.16349076885865</c:v>
                </c:pt>
                <c:pt idx="3">
                  <c:v>1807.5733194485019</c:v>
                </c:pt>
                <c:pt idx="4">
                  <c:v>609.54535556092208</c:v>
                </c:pt>
                <c:pt idx="5">
                  <c:v>570.2418967588402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84-4E8B-9158-95D27E0401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8669000"/>
        <c:axId val="608671624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'15-Acetoxycirpenol'!$G$6:$H$6</c15:sqref>
                        </c15:formulaRef>
                      </c:ext>
                    </c:extLst>
                    <c:strCache>
                      <c:ptCount val="1"/>
                      <c:pt idx="0">
                        <c:v>Fusarium oxysporum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cust"/>
                  <c:noEndCap val="0"/>
                  <c:plus>
                    <c:numRef>
                      <c:extLst>
                        <c:ext uri="{02D57815-91ED-43cb-92C2-25804820EDAC}">
                          <c15:formulaRef>
                            <c15:sqref>'15-Acetoxycirpenol'!$H$29:$H$34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3">
                          <c:v>0</c:v>
                        </c:pt>
                        <c:pt idx="5">
                          <c:v>0</c:v>
                        </c:pt>
                      </c:numCache>
                    </c:numRef>
                  </c:plus>
                  <c:minus>
                    <c:numRef>
                      <c:extLst>
                        <c:ext uri="{02D57815-91ED-43cb-92C2-25804820EDAC}">
                          <c15:formulaRef>
                            <c15:sqref>'15-Acetoxycirpenol'!$H$29:$H$34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3">
                          <c:v>0</c:v>
                        </c:pt>
                        <c:pt idx="5">
                          <c:v>0</c:v>
                        </c:pt>
                      </c:numCache>
                    </c:numRef>
                  </c:minus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multiLvlStrRef>
                    <c:extLst>
                      <c:ext uri="{02D57815-91ED-43cb-92C2-25804820EDAC}">
                        <c15:formulaRef>
                          <c15:sqref>'15-Acetoxycirpenol'!$C$7:$D$12</c15:sqref>
                        </c15:formulaRef>
                      </c:ext>
                    </c:extLst>
                    <c:multiLvlStrCache>
                      <c:ptCount val="6"/>
                      <c:lvl>
                        <c:pt idx="0">
                          <c:v>0.97</c:v>
                        </c:pt>
                        <c:pt idx="1">
                          <c:v>0.99</c:v>
                        </c:pt>
                        <c:pt idx="2">
                          <c:v>0.97</c:v>
                        </c:pt>
                        <c:pt idx="3">
                          <c:v>0.99</c:v>
                        </c:pt>
                        <c:pt idx="4">
                          <c:v>0.97</c:v>
                        </c:pt>
                        <c:pt idx="5">
                          <c:v>0.99</c:v>
                        </c:pt>
                      </c:lvl>
                      <c:lvl>
                        <c:pt idx="0">
                          <c:v>5°C</c:v>
                        </c:pt>
                        <c:pt idx="2">
                          <c:v>10°C</c:v>
                        </c:pt>
                        <c:pt idx="4">
                          <c:v>15°C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'15-Acetoxycirpenol'!$G$29:$G$34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3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1284-4E8B-9158-95D27E0401E7}"/>
                  </c:ext>
                </c:extLst>
              </c15:ser>
            </c15:filteredBarSeries>
          </c:ext>
        </c:extLst>
      </c:barChart>
      <c:catAx>
        <c:axId val="608669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71624"/>
        <c:crosses val="autoZero"/>
        <c:auto val="1"/>
        <c:lblAlgn val="ctr"/>
        <c:lblOffset val="100"/>
        <c:noMultiLvlLbl val="0"/>
      </c:catAx>
      <c:valAx>
        <c:axId val="608671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T-2/ g of NPDA</a:t>
                </a:r>
              </a:p>
            </c:rich>
          </c:tx>
          <c:layout>
            <c:manualLayout>
              <c:xMode val="edge"/>
              <c:yMode val="edge"/>
              <c:x val="1.5151515151515152E-2"/>
              <c:y val="0.1295820780848783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69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407539966595084"/>
          <c:y val="0.88347221282098376"/>
          <c:w val="0.64799642090193277"/>
          <c:h val="9.419923573060516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1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Day 7</a:t>
            </a:r>
          </a:p>
        </c:rich>
      </c:tx>
      <c:layout>
        <c:manualLayout>
          <c:xMode val="edge"/>
          <c:yMode val="edge"/>
          <c:x val="0.44186351706036747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9216416129801955"/>
          <c:y val="0.168633376627078"/>
          <c:w val="0.77450250536864707"/>
          <c:h val="0.573494354848560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Neosolaniol!$E$6:$F$6</c:f>
              <c:strCache>
                <c:ptCount val="1"/>
                <c:pt idx="0">
                  <c:v>Fusarium sambucinum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Neosolaniol!$F$7:$F$12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5.5786305065221375</c:v>
                  </c:pt>
                  <c:pt idx="4">
                    <c:v>475.24974200505858</c:v>
                  </c:pt>
                  <c:pt idx="5">
                    <c:v>1986.67930820023</c:v>
                  </c:pt>
                </c:numCache>
              </c:numRef>
            </c:plus>
            <c:minus>
              <c:numRef>
                <c:f>Neosolaniol!$F$7:$F$12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5.5786305065221375</c:v>
                  </c:pt>
                  <c:pt idx="4">
                    <c:v>475.24974200505858</c:v>
                  </c:pt>
                  <c:pt idx="5">
                    <c:v>1986.67930820023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Neosolaniol!$C$7:$D$12</c:f>
              <c:multiLvlStrCache>
                <c:ptCount val="6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</c:lvl>
                <c:lvl>
                  <c:pt idx="0">
                    <c:v>5°C</c:v>
                  </c:pt>
                  <c:pt idx="2">
                    <c:v>10°C</c:v>
                  </c:pt>
                  <c:pt idx="4">
                    <c:v>15°C</c:v>
                  </c:pt>
                </c:lvl>
              </c:multiLvlStrCache>
            </c:multiLvlStrRef>
          </c:cat>
          <c:val>
            <c:numRef>
              <c:f>Neosolaniol!$E$7:$E$12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13.431254237312762</c:v>
                </c:pt>
                <c:pt idx="4">
                  <c:v>10791.307594619675</c:v>
                </c:pt>
                <c:pt idx="5">
                  <c:v>16513.354450165687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E4-4983-9F3D-A1FCFE8636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8669000"/>
        <c:axId val="608671624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Neosolaniol!$G$6:$H$6</c15:sqref>
                        </c15:formulaRef>
                      </c:ext>
                    </c:extLst>
                    <c:strCache>
                      <c:ptCount val="1"/>
                      <c:pt idx="0">
                        <c:v>Fusarium oxysporum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Neosolaniol!$C$7:$D$12</c15:sqref>
                        </c15:formulaRef>
                      </c:ext>
                    </c:extLst>
                    <c:multiLvlStrCache>
                      <c:ptCount val="6"/>
                      <c:lvl>
                        <c:pt idx="0">
                          <c:v>0.97</c:v>
                        </c:pt>
                        <c:pt idx="1">
                          <c:v>0.99</c:v>
                        </c:pt>
                        <c:pt idx="2">
                          <c:v>0.97</c:v>
                        </c:pt>
                        <c:pt idx="3">
                          <c:v>0.99</c:v>
                        </c:pt>
                        <c:pt idx="4">
                          <c:v>0.97</c:v>
                        </c:pt>
                        <c:pt idx="5">
                          <c:v>0.99</c:v>
                        </c:pt>
                      </c:lvl>
                      <c:lvl>
                        <c:pt idx="0">
                          <c:v>5°C</c:v>
                        </c:pt>
                        <c:pt idx="2">
                          <c:v>10°C</c:v>
                        </c:pt>
                        <c:pt idx="4">
                          <c:v>15°C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Neosolaniol!$G$7:$G$12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FAE4-4983-9F3D-A1FCFE8636D3}"/>
                  </c:ext>
                </c:extLst>
              </c15:ser>
            </c15:filteredBarSeries>
          </c:ext>
        </c:extLst>
      </c:barChart>
      <c:catAx>
        <c:axId val="608669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71624"/>
        <c:crosses val="autoZero"/>
        <c:auto val="1"/>
        <c:lblAlgn val="ctr"/>
        <c:lblOffset val="100"/>
        <c:noMultiLvlLbl val="0"/>
      </c:catAx>
      <c:valAx>
        <c:axId val="608671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Neosolaniol</a:t>
                </a:r>
                <a:r>
                  <a:rPr lang="en-US" b="1" baseline="0"/>
                  <a:t> </a:t>
                </a:r>
                <a:r>
                  <a:rPr lang="en-US" b="1"/>
                  <a:t>/ g of NPDA</a:t>
                </a:r>
              </a:p>
            </c:rich>
          </c:tx>
          <c:layout>
            <c:manualLayout>
              <c:xMode val="edge"/>
              <c:yMode val="edge"/>
              <c:x val="2.1212121212121213E-2"/>
              <c:y val="0.140746230250630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69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Day 14</a:t>
            </a:r>
          </a:p>
        </c:rich>
      </c:tx>
      <c:layout>
        <c:manualLayout>
          <c:xMode val="edge"/>
          <c:yMode val="edge"/>
          <c:x val="0.4311135767120019"/>
          <c:y val="1.2927050718825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7407325220711048"/>
          <c:y val="0.168633376627078"/>
          <c:w val="0.79259341445955611"/>
          <c:h val="0.573494354848560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Neosolaniol!$E$6:$F$6</c:f>
              <c:strCache>
                <c:ptCount val="1"/>
                <c:pt idx="0">
                  <c:v>Fusarium sambucinum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Neosolaniol!$F$18:$F$23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387.93444942089906</c:v>
                  </c:pt>
                  <c:pt idx="3">
                    <c:v>4819.8300499472834</c:v>
                  </c:pt>
                  <c:pt idx="4">
                    <c:v>6669.3251441575458</c:v>
                  </c:pt>
                  <c:pt idx="5">
                    <c:v>3137.5538475890621</c:v>
                  </c:pt>
                </c:numCache>
              </c:numRef>
            </c:plus>
            <c:minus>
              <c:numRef>
                <c:f>Neosolaniol!$F$18:$F$23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387.93444942089906</c:v>
                  </c:pt>
                  <c:pt idx="3">
                    <c:v>4819.8300499472834</c:v>
                  </c:pt>
                  <c:pt idx="4">
                    <c:v>6669.3251441575458</c:v>
                  </c:pt>
                  <c:pt idx="5">
                    <c:v>3137.5538475890621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Neosolaniol!$C$7:$D$12</c:f>
              <c:multiLvlStrCache>
                <c:ptCount val="6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</c:lvl>
                <c:lvl>
                  <c:pt idx="0">
                    <c:v>5°C</c:v>
                  </c:pt>
                  <c:pt idx="2">
                    <c:v>10°C</c:v>
                  </c:pt>
                  <c:pt idx="4">
                    <c:v>15°C</c:v>
                  </c:pt>
                </c:lvl>
              </c:multiLvlStrCache>
            </c:multiLvlStrRef>
          </c:cat>
          <c:val>
            <c:numRef>
              <c:f>Neosolaniol!$E$18:$E$23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2062.2070127073644</c:v>
                </c:pt>
                <c:pt idx="3">
                  <c:v>24995.517227479821</c:v>
                </c:pt>
                <c:pt idx="4">
                  <c:v>35267.976505023318</c:v>
                </c:pt>
                <c:pt idx="5">
                  <c:v>76876.317507351749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DC-4837-8C0D-5167FA240F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8669000"/>
        <c:axId val="608671624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Neosolaniol!$G$6:$H$6</c15:sqref>
                        </c15:formulaRef>
                      </c:ext>
                    </c:extLst>
                    <c:strCache>
                      <c:ptCount val="1"/>
                      <c:pt idx="0">
                        <c:v>Fusarium oxysporum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cust"/>
                  <c:noEndCap val="0"/>
                  <c:plus>
                    <c:numRef>
                      <c:extLst>
                        <c:ext uri="{02D57815-91ED-43cb-92C2-25804820EDAC}">
                          <c15:formulaRef>
                            <c15:sqref>Neosolaniol!$H$18:$H$23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2">
                          <c:v>0</c:v>
                        </c:pt>
                        <c:pt idx="3">
                          <c:v>0</c:v>
                        </c:pt>
                        <c:pt idx="5">
                          <c:v>0</c:v>
                        </c:pt>
                      </c:numCache>
                    </c:numRef>
                  </c:plus>
                  <c:minus>
                    <c:numRef>
                      <c:extLst>
                        <c:ext uri="{02D57815-91ED-43cb-92C2-25804820EDAC}">
                          <c15:formulaRef>
                            <c15:sqref>Neosolaniol!$H$18:$H$23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2">
                          <c:v>0</c:v>
                        </c:pt>
                        <c:pt idx="3">
                          <c:v>0</c:v>
                        </c:pt>
                        <c:pt idx="5">
                          <c:v>0</c:v>
                        </c:pt>
                      </c:numCache>
                    </c:numRef>
                  </c:minus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multiLvlStrRef>
                    <c:extLst>
                      <c:ext uri="{02D57815-91ED-43cb-92C2-25804820EDAC}">
                        <c15:formulaRef>
                          <c15:sqref>Neosolaniol!$C$7:$D$12</c15:sqref>
                        </c15:formulaRef>
                      </c:ext>
                    </c:extLst>
                    <c:multiLvlStrCache>
                      <c:ptCount val="6"/>
                      <c:lvl>
                        <c:pt idx="0">
                          <c:v>0.97</c:v>
                        </c:pt>
                        <c:pt idx="1">
                          <c:v>0.99</c:v>
                        </c:pt>
                        <c:pt idx="2">
                          <c:v>0.97</c:v>
                        </c:pt>
                        <c:pt idx="3">
                          <c:v>0.99</c:v>
                        </c:pt>
                        <c:pt idx="4">
                          <c:v>0.97</c:v>
                        </c:pt>
                        <c:pt idx="5">
                          <c:v>0.99</c:v>
                        </c:pt>
                      </c:lvl>
                      <c:lvl>
                        <c:pt idx="0">
                          <c:v>5°C</c:v>
                        </c:pt>
                        <c:pt idx="2">
                          <c:v>10°C</c:v>
                        </c:pt>
                        <c:pt idx="4">
                          <c:v>15°C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Neosolaniol!$G$18:$G$23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19DC-4837-8C0D-5167FA240F87}"/>
                  </c:ext>
                </c:extLst>
              </c15:ser>
            </c15:filteredBarSeries>
          </c:ext>
        </c:extLst>
      </c:barChart>
      <c:catAx>
        <c:axId val="608669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71624"/>
        <c:crosses val="autoZero"/>
        <c:auto val="1"/>
        <c:lblAlgn val="ctr"/>
        <c:lblOffset val="100"/>
        <c:noMultiLvlLbl val="0"/>
      </c:catAx>
      <c:valAx>
        <c:axId val="60867162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T-2/ g of NPDA</a:t>
                </a:r>
              </a:p>
            </c:rich>
          </c:tx>
          <c:layout>
            <c:manualLayout>
              <c:xMode val="edge"/>
              <c:yMode val="edge"/>
              <c:x val="2.1212121212121213E-2"/>
              <c:y val="0.140746230250630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69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Day 21</a:t>
            </a:r>
          </a:p>
        </c:rich>
      </c:tx>
      <c:layout>
        <c:manualLayout>
          <c:xMode val="edge"/>
          <c:yMode val="edge"/>
          <c:x val="0.4311135767120019"/>
          <c:y val="1.29270572979091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6801264614650441"/>
          <c:y val="0.13602219493177045"/>
          <c:w val="0.79865402052016221"/>
          <c:h val="0.54470193581508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Neosolaniol!$E$6:$F$6</c:f>
              <c:strCache>
                <c:ptCount val="1"/>
                <c:pt idx="0">
                  <c:v>Fusarium sambucinum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Neosolaniol!$F$29:$F$34</c:f>
                <c:numCache>
                  <c:formatCode>General</c:formatCode>
                  <c:ptCount val="6"/>
                  <c:pt idx="0">
                    <c:v>58.586763313314577</c:v>
                  </c:pt>
                  <c:pt idx="1">
                    <c:v>342.29675481608803</c:v>
                  </c:pt>
                  <c:pt idx="2">
                    <c:v>1091.8571028306023</c:v>
                  </c:pt>
                  <c:pt idx="3">
                    <c:v>2308.4519838635761</c:v>
                  </c:pt>
                  <c:pt idx="4">
                    <c:v>1037.3643068618433</c:v>
                  </c:pt>
                  <c:pt idx="5">
                    <c:v>14143.041460940965</c:v>
                  </c:pt>
                </c:numCache>
              </c:numRef>
            </c:plus>
            <c:minus>
              <c:numRef>
                <c:f>Neosolaniol!$F$29:$F$34</c:f>
                <c:numCache>
                  <c:formatCode>General</c:formatCode>
                  <c:ptCount val="6"/>
                  <c:pt idx="0">
                    <c:v>58.586763313314577</c:v>
                  </c:pt>
                  <c:pt idx="1">
                    <c:v>342.29675481608803</c:v>
                  </c:pt>
                  <c:pt idx="2">
                    <c:v>1091.8571028306023</c:v>
                  </c:pt>
                  <c:pt idx="3">
                    <c:v>2308.4519838635761</c:v>
                  </c:pt>
                  <c:pt idx="4">
                    <c:v>1037.3643068618433</c:v>
                  </c:pt>
                  <c:pt idx="5">
                    <c:v>14143.041460940965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Neosolaniol!$C$7:$D$12</c:f>
              <c:multiLvlStrCache>
                <c:ptCount val="6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</c:lvl>
                <c:lvl>
                  <c:pt idx="0">
                    <c:v>5°C</c:v>
                  </c:pt>
                  <c:pt idx="2">
                    <c:v>10°C</c:v>
                  </c:pt>
                  <c:pt idx="4">
                    <c:v>15°C</c:v>
                  </c:pt>
                </c:lvl>
              </c:multiLvlStrCache>
            </c:multiLvlStrRef>
          </c:cat>
          <c:val>
            <c:numRef>
              <c:f>Neosolaniol!$E$29:$E$34</c:f>
              <c:numCache>
                <c:formatCode>General</c:formatCode>
                <c:ptCount val="6"/>
                <c:pt idx="0">
                  <c:v>78.653368513233957</c:v>
                </c:pt>
                <c:pt idx="1">
                  <c:v>1785.7741717820975</c:v>
                </c:pt>
                <c:pt idx="2">
                  <c:v>25903.582061093912</c:v>
                </c:pt>
                <c:pt idx="3">
                  <c:v>67032.896127427361</c:v>
                </c:pt>
                <c:pt idx="4">
                  <c:v>57997.011766625074</c:v>
                </c:pt>
                <c:pt idx="5">
                  <c:v>144844.05199677427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40-46F5-9783-2CF5BEF97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8669000"/>
        <c:axId val="608671624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Neosolaniol!$G$6:$H$6</c15:sqref>
                        </c15:formulaRef>
                      </c:ext>
                    </c:extLst>
                    <c:strCache>
                      <c:ptCount val="1"/>
                      <c:pt idx="0">
                        <c:v>Fusarium oxysporum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cust"/>
                  <c:noEndCap val="0"/>
                  <c:plus>
                    <c:numRef>
                      <c:extLst>
                        <c:ext uri="{02D57815-91ED-43cb-92C2-25804820EDAC}">
                          <c15:formulaRef>
                            <c15:sqref>Neosolaniol!$H$29:$H$34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3">
                          <c:v>0</c:v>
                        </c:pt>
                        <c:pt idx="5">
                          <c:v>0</c:v>
                        </c:pt>
                      </c:numCache>
                    </c:numRef>
                  </c:plus>
                  <c:minus>
                    <c:numRef>
                      <c:extLst>
                        <c:ext uri="{02D57815-91ED-43cb-92C2-25804820EDAC}">
                          <c15:formulaRef>
                            <c15:sqref>Neosolaniol!$H$29:$H$34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3">
                          <c:v>0</c:v>
                        </c:pt>
                        <c:pt idx="5">
                          <c:v>0</c:v>
                        </c:pt>
                      </c:numCache>
                    </c:numRef>
                  </c:minus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multiLvlStrRef>
                    <c:extLst>
                      <c:ext uri="{02D57815-91ED-43cb-92C2-25804820EDAC}">
                        <c15:formulaRef>
                          <c15:sqref>Neosolaniol!$C$7:$D$12</c15:sqref>
                        </c15:formulaRef>
                      </c:ext>
                    </c:extLst>
                    <c:multiLvlStrCache>
                      <c:ptCount val="6"/>
                      <c:lvl>
                        <c:pt idx="0">
                          <c:v>0.97</c:v>
                        </c:pt>
                        <c:pt idx="1">
                          <c:v>0.99</c:v>
                        </c:pt>
                        <c:pt idx="2">
                          <c:v>0.97</c:v>
                        </c:pt>
                        <c:pt idx="3">
                          <c:v>0.99</c:v>
                        </c:pt>
                        <c:pt idx="4">
                          <c:v>0.97</c:v>
                        </c:pt>
                        <c:pt idx="5">
                          <c:v>0.99</c:v>
                        </c:pt>
                      </c:lvl>
                      <c:lvl>
                        <c:pt idx="0">
                          <c:v>5°C</c:v>
                        </c:pt>
                        <c:pt idx="2">
                          <c:v>10°C</c:v>
                        </c:pt>
                        <c:pt idx="4">
                          <c:v>15°C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Neosolaniol!$G$29:$G$34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3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3E40-46F5-9783-2CF5BEF976D6}"/>
                  </c:ext>
                </c:extLst>
              </c15:ser>
            </c15:filteredBarSeries>
          </c:ext>
        </c:extLst>
      </c:barChart>
      <c:catAx>
        <c:axId val="608669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71624"/>
        <c:crosses val="autoZero"/>
        <c:auto val="1"/>
        <c:lblAlgn val="ctr"/>
        <c:lblOffset val="100"/>
        <c:noMultiLvlLbl val="0"/>
      </c:catAx>
      <c:valAx>
        <c:axId val="608671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T-2/ g of NPDA</a:t>
                </a:r>
              </a:p>
            </c:rich>
          </c:tx>
          <c:layout>
            <c:manualLayout>
              <c:xMode val="edge"/>
              <c:yMode val="edge"/>
              <c:x val="1.5151515151515152E-2"/>
              <c:y val="0.1295820780848783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69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Day 7</a:t>
            </a:r>
          </a:p>
        </c:rich>
      </c:tx>
      <c:layout>
        <c:manualLayout>
          <c:xMode val="edge"/>
          <c:yMode val="edge"/>
          <c:x val="0.44186351706036747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9216416129801955"/>
          <c:y val="0.168633376627078"/>
          <c:w val="0.77450250536864707"/>
          <c:h val="0.573494354848560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Beuvericin!$E$6:$F$6</c:f>
              <c:strCache>
                <c:ptCount val="1"/>
                <c:pt idx="0">
                  <c:v>Fusarium sambucinum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Beuvericin!$F$7:$F$12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66.199097760553244</c:v>
                  </c:pt>
                  <c:pt idx="4">
                    <c:v>134.65960624098773</c:v>
                  </c:pt>
                  <c:pt idx="5">
                    <c:v>1995.9768937256454</c:v>
                  </c:pt>
                </c:numCache>
              </c:numRef>
            </c:plus>
            <c:minus>
              <c:numRef>
                <c:f>Beuvericin!$F$7:$F$12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66.199097760553244</c:v>
                  </c:pt>
                  <c:pt idx="4">
                    <c:v>134.65960624098773</c:v>
                  </c:pt>
                  <c:pt idx="5">
                    <c:v>1995.9768937256454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Beuvericin!$C$7:$D$12</c:f>
              <c:multiLvlStrCache>
                <c:ptCount val="6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</c:lvl>
                <c:lvl>
                  <c:pt idx="0">
                    <c:v>5°C</c:v>
                  </c:pt>
                  <c:pt idx="2">
                    <c:v>10°C</c:v>
                  </c:pt>
                  <c:pt idx="4">
                    <c:v>15°C</c:v>
                  </c:pt>
                </c:lvl>
              </c:multiLvlStrCache>
            </c:multiLvlStrRef>
          </c:cat>
          <c:val>
            <c:numRef>
              <c:f>Beuvericin!$E$7:$E$12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103.34646033222009</c:v>
                </c:pt>
                <c:pt idx="4">
                  <c:v>1097.0335834421078</c:v>
                </c:pt>
                <c:pt idx="5">
                  <c:v>13463.730135472782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F-415D-821F-CF5187D117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8669000"/>
        <c:axId val="608671624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Beuvericin!$G$6:$H$6</c15:sqref>
                        </c15:formulaRef>
                      </c:ext>
                    </c:extLst>
                    <c:strCache>
                      <c:ptCount val="1"/>
                      <c:pt idx="0">
                        <c:v>Fusarium oxysporum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Beuvericin!$C$7:$D$12</c15:sqref>
                        </c15:formulaRef>
                      </c:ext>
                    </c:extLst>
                    <c:multiLvlStrCache>
                      <c:ptCount val="6"/>
                      <c:lvl>
                        <c:pt idx="0">
                          <c:v>0.97</c:v>
                        </c:pt>
                        <c:pt idx="1">
                          <c:v>0.99</c:v>
                        </c:pt>
                        <c:pt idx="2">
                          <c:v>0.97</c:v>
                        </c:pt>
                        <c:pt idx="3">
                          <c:v>0.99</c:v>
                        </c:pt>
                        <c:pt idx="4">
                          <c:v>0.97</c:v>
                        </c:pt>
                        <c:pt idx="5">
                          <c:v>0.99</c:v>
                        </c:pt>
                      </c:lvl>
                      <c:lvl>
                        <c:pt idx="0">
                          <c:v>5°C</c:v>
                        </c:pt>
                        <c:pt idx="2">
                          <c:v>10°C</c:v>
                        </c:pt>
                        <c:pt idx="4">
                          <c:v>15°C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Beuvericin!$G$7:$G$12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EC3F-415D-821F-CF5187D117A2}"/>
                  </c:ext>
                </c:extLst>
              </c15:ser>
            </c15:filteredBarSeries>
          </c:ext>
        </c:extLst>
      </c:barChart>
      <c:catAx>
        <c:axId val="608669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71624"/>
        <c:crosses val="autoZero"/>
        <c:auto val="1"/>
        <c:lblAlgn val="ctr"/>
        <c:lblOffset val="100"/>
        <c:noMultiLvlLbl val="0"/>
      </c:catAx>
      <c:valAx>
        <c:axId val="608671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T-2/ g of NPDA</a:t>
                </a:r>
              </a:p>
            </c:rich>
          </c:tx>
          <c:layout>
            <c:manualLayout>
              <c:xMode val="edge"/>
              <c:yMode val="edge"/>
              <c:x val="2.1212121212121213E-2"/>
              <c:y val="0.140746230250630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69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Day 14</a:t>
            </a:r>
          </a:p>
        </c:rich>
      </c:tx>
      <c:layout>
        <c:manualLayout>
          <c:xMode val="edge"/>
          <c:yMode val="edge"/>
          <c:x val="0.4311135767120019"/>
          <c:y val="1.2927050718825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7407325220711048"/>
          <c:y val="0.168633376627078"/>
          <c:w val="0.79259341445955611"/>
          <c:h val="0.573494354848560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Beuvericin!$E$6:$F$6</c:f>
              <c:strCache>
                <c:ptCount val="1"/>
                <c:pt idx="0">
                  <c:v>Fusarium sambucinum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Beuvericin!$F$18:$F$23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46.830218876241283</c:v>
                  </c:pt>
                  <c:pt idx="3">
                    <c:v>2863.2279608244885</c:v>
                  </c:pt>
                  <c:pt idx="4">
                    <c:v>896.14063706059403</c:v>
                  </c:pt>
                  <c:pt idx="5">
                    <c:v>291.13091777449279</c:v>
                  </c:pt>
                </c:numCache>
              </c:numRef>
            </c:plus>
            <c:minus>
              <c:numRef>
                <c:f>Beuvericin!$F$18:$F$23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46.830218876241283</c:v>
                  </c:pt>
                  <c:pt idx="3">
                    <c:v>2863.2279608244885</c:v>
                  </c:pt>
                  <c:pt idx="4">
                    <c:v>896.14063706059403</c:v>
                  </c:pt>
                  <c:pt idx="5">
                    <c:v>291.13091777449279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Beuvericin!$C$7:$D$12</c:f>
              <c:multiLvlStrCache>
                <c:ptCount val="6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</c:lvl>
                <c:lvl>
                  <c:pt idx="0">
                    <c:v>5°C</c:v>
                  </c:pt>
                  <c:pt idx="2">
                    <c:v>10°C</c:v>
                  </c:pt>
                  <c:pt idx="4">
                    <c:v>15°C</c:v>
                  </c:pt>
                </c:lvl>
              </c:multiLvlStrCache>
            </c:multiLvlStrRef>
          </c:cat>
          <c:val>
            <c:numRef>
              <c:f>Beuvericin!$E$18:$E$23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174.89520010310235</c:v>
                </c:pt>
                <c:pt idx="3">
                  <c:v>11907.096321936289</c:v>
                </c:pt>
                <c:pt idx="4">
                  <c:v>3682.2267941763421</c:v>
                </c:pt>
                <c:pt idx="5">
                  <c:v>26681.921911036643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16-4F46-8B77-A3E3BE4B92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8669000"/>
        <c:axId val="608671624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Beuvericin!$G$6:$H$6</c15:sqref>
                        </c15:formulaRef>
                      </c:ext>
                    </c:extLst>
                    <c:strCache>
                      <c:ptCount val="1"/>
                      <c:pt idx="0">
                        <c:v>Fusarium oxysporum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cust"/>
                  <c:noEndCap val="0"/>
                  <c:plus>
                    <c:numRef>
                      <c:extLst>
                        <c:ext uri="{02D57815-91ED-43cb-92C2-25804820EDAC}">
                          <c15:formulaRef>
                            <c15:sqref>Beuvericin!$H$18:$H$23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2">
                          <c:v>0</c:v>
                        </c:pt>
                        <c:pt idx="3">
                          <c:v>0</c:v>
                        </c:pt>
                        <c:pt idx="5">
                          <c:v>0</c:v>
                        </c:pt>
                      </c:numCache>
                    </c:numRef>
                  </c:plus>
                  <c:minus>
                    <c:numRef>
                      <c:extLst>
                        <c:ext uri="{02D57815-91ED-43cb-92C2-25804820EDAC}">
                          <c15:formulaRef>
                            <c15:sqref>Beuvericin!$H$18:$H$23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2">
                          <c:v>0</c:v>
                        </c:pt>
                        <c:pt idx="3">
                          <c:v>0</c:v>
                        </c:pt>
                        <c:pt idx="5">
                          <c:v>0</c:v>
                        </c:pt>
                      </c:numCache>
                    </c:numRef>
                  </c:minus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multiLvlStrRef>
                    <c:extLst>
                      <c:ext uri="{02D57815-91ED-43cb-92C2-25804820EDAC}">
                        <c15:formulaRef>
                          <c15:sqref>Beuvericin!$C$7:$D$12</c15:sqref>
                        </c15:formulaRef>
                      </c:ext>
                    </c:extLst>
                    <c:multiLvlStrCache>
                      <c:ptCount val="6"/>
                      <c:lvl>
                        <c:pt idx="0">
                          <c:v>0.97</c:v>
                        </c:pt>
                        <c:pt idx="1">
                          <c:v>0.99</c:v>
                        </c:pt>
                        <c:pt idx="2">
                          <c:v>0.97</c:v>
                        </c:pt>
                        <c:pt idx="3">
                          <c:v>0.99</c:v>
                        </c:pt>
                        <c:pt idx="4">
                          <c:v>0.97</c:v>
                        </c:pt>
                        <c:pt idx="5">
                          <c:v>0.99</c:v>
                        </c:pt>
                      </c:lvl>
                      <c:lvl>
                        <c:pt idx="0">
                          <c:v>5°C</c:v>
                        </c:pt>
                        <c:pt idx="2">
                          <c:v>10°C</c:v>
                        </c:pt>
                        <c:pt idx="4">
                          <c:v>15°C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Beuvericin!$G$18:$G$23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D916-4F46-8B77-A3E3BE4B9220}"/>
                  </c:ext>
                </c:extLst>
              </c15:ser>
            </c15:filteredBarSeries>
          </c:ext>
        </c:extLst>
      </c:barChart>
      <c:catAx>
        <c:axId val="608669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71624"/>
        <c:crosses val="autoZero"/>
        <c:auto val="1"/>
        <c:lblAlgn val="ctr"/>
        <c:lblOffset val="100"/>
        <c:noMultiLvlLbl val="0"/>
      </c:catAx>
      <c:valAx>
        <c:axId val="60867162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T-2/ g of NPDA</a:t>
                </a:r>
              </a:p>
            </c:rich>
          </c:tx>
          <c:layout>
            <c:manualLayout>
              <c:xMode val="edge"/>
              <c:yMode val="edge"/>
              <c:x val="2.1212121212121213E-2"/>
              <c:y val="0.140746230250630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69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Day 21</a:t>
            </a:r>
          </a:p>
        </c:rich>
      </c:tx>
      <c:layout>
        <c:manualLayout>
          <c:xMode val="edge"/>
          <c:yMode val="edge"/>
          <c:x val="0.4311135767120019"/>
          <c:y val="1.29270572979091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6801264614650441"/>
          <c:y val="0.13602219493177045"/>
          <c:w val="0.79865402052016221"/>
          <c:h val="0.54470193581508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Beuvericin!$E$6:$F$6</c:f>
              <c:strCache>
                <c:ptCount val="1"/>
                <c:pt idx="0">
                  <c:v>Fusarium sambucinum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Beuvericin!$F$29:$F$34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152.54941192986979</c:v>
                  </c:pt>
                  <c:pt idx="2">
                    <c:v>658.30404801145869</c:v>
                  </c:pt>
                  <c:pt idx="3">
                    <c:v>2499.7217429625621</c:v>
                  </c:pt>
                  <c:pt idx="4">
                    <c:v>430.81787806924262</c:v>
                  </c:pt>
                  <c:pt idx="5">
                    <c:v>0</c:v>
                  </c:pt>
                </c:numCache>
              </c:numRef>
            </c:plus>
            <c:minus>
              <c:numRef>
                <c:f>Beuvericin!$F$29:$F$34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152.54941192986979</c:v>
                  </c:pt>
                  <c:pt idx="2">
                    <c:v>658.30404801145869</c:v>
                  </c:pt>
                  <c:pt idx="3">
                    <c:v>2499.7217429625621</c:v>
                  </c:pt>
                  <c:pt idx="4">
                    <c:v>430.81787806924262</c:v>
                  </c:pt>
                  <c:pt idx="5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Beuvericin!$C$7:$D$12</c:f>
              <c:multiLvlStrCache>
                <c:ptCount val="6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</c:lvl>
                <c:lvl>
                  <c:pt idx="0">
                    <c:v>5°C</c:v>
                  </c:pt>
                  <c:pt idx="2">
                    <c:v>10°C</c:v>
                  </c:pt>
                  <c:pt idx="4">
                    <c:v>15°C</c:v>
                  </c:pt>
                </c:lvl>
              </c:multiLvlStrCache>
            </c:multiLvlStrRef>
          </c:cat>
          <c:val>
            <c:numRef>
              <c:f>Beuvericin!$E$29:$E$34</c:f>
              <c:numCache>
                <c:formatCode>General</c:formatCode>
                <c:ptCount val="6"/>
                <c:pt idx="0">
                  <c:v>0</c:v>
                </c:pt>
                <c:pt idx="1">
                  <c:v>375.17283764843796</c:v>
                </c:pt>
                <c:pt idx="2">
                  <c:v>2040.4689101724871</c:v>
                </c:pt>
                <c:pt idx="3">
                  <c:v>33793.643757072939</c:v>
                </c:pt>
                <c:pt idx="4">
                  <c:v>7497.842012774393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31-4670-92CD-AE9E05A776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8669000"/>
        <c:axId val="608671624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Beuvericin!$G$6:$H$6</c15:sqref>
                        </c15:formulaRef>
                      </c:ext>
                    </c:extLst>
                    <c:strCache>
                      <c:ptCount val="1"/>
                      <c:pt idx="0">
                        <c:v>Fusarium oxysporum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cust"/>
                  <c:noEndCap val="0"/>
                  <c:plus>
                    <c:numRef>
                      <c:extLst>
                        <c:ext uri="{02D57815-91ED-43cb-92C2-25804820EDAC}">
                          <c15:formulaRef>
                            <c15:sqref>Beuvericin!$H$29:$H$34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3">
                          <c:v>0</c:v>
                        </c:pt>
                        <c:pt idx="5">
                          <c:v>0</c:v>
                        </c:pt>
                      </c:numCache>
                    </c:numRef>
                  </c:plus>
                  <c:minus>
                    <c:numRef>
                      <c:extLst>
                        <c:ext uri="{02D57815-91ED-43cb-92C2-25804820EDAC}">
                          <c15:formulaRef>
                            <c15:sqref>Beuvericin!$H$29:$H$34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3">
                          <c:v>0</c:v>
                        </c:pt>
                        <c:pt idx="5">
                          <c:v>0</c:v>
                        </c:pt>
                      </c:numCache>
                    </c:numRef>
                  </c:minus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multiLvlStrRef>
                    <c:extLst>
                      <c:ext uri="{02D57815-91ED-43cb-92C2-25804820EDAC}">
                        <c15:formulaRef>
                          <c15:sqref>Beuvericin!$C$7:$D$12</c15:sqref>
                        </c15:formulaRef>
                      </c:ext>
                    </c:extLst>
                    <c:multiLvlStrCache>
                      <c:ptCount val="6"/>
                      <c:lvl>
                        <c:pt idx="0">
                          <c:v>0.97</c:v>
                        </c:pt>
                        <c:pt idx="1">
                          <c:v>0.99</c:v>
                        </c:pt>
                        <c:pt idx="2">
                          <c:v>0.97</c:v>
                        </c:pt>
                        <c:pt idx="3">
                          <c:v>0.99</c:v>
                        </c:pt>
                        <c:pt idx="4">
                          <c:v>0.97</c:v>
                        </c:pt>
                        <c:pt idx="5">
                          <c:v>0.99</c:v>
                        </c:pt>
                      </c:lvl>
                      <c:lvl>
                        <c:pt idx="0">
                          <c:v>5°C</c:v>
                        </c:pt>
                        <c:pt idx="2">
                          <c:v>10°C</c:v>
                        </c:pt>
                        <c:pt idx="4">
                          <c:v>15°C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Beuvericin!$G$29:$G$34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3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CE31-4670-92CD-AE9E05A776D2}"/>
                  </c:ext>
                </c:extLst>
              </c15:ser>
            </c15:filteredBarSeries>
          </c:ext>
        </c:extLst>
      </c:barChart>
      <c:catAx>
        <c:axId val="608669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71624"/>
        <c:crosses val="autoZero"/>
        <c:auto val="1"/>
        <c:lblAlgn val="ctr"/>
        <c:lblOffset val="100"/>
        <c:noMultiLvlLbl val="0"/>
      </c:catAx>
      <c:valAx>
        <c:axId val="608671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T-2/ g of NPDA</a:t>
                </a:r>
              </a:p>
            </c:rich>
          </c:tx>
          <c:layout>
            <c:manualLayout>
              <c:xMode val="edge"/>
              <c:yMode val="edge"/>
              <c:x val="1.5151515151515152E-2"/>
              <c:y val="0.1295820780848783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69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407539966595084"/>
          <c:y val="0.88347221282098376"/>
          <c:w val="0.64799642090193277"/>
          <c:h val="9.419923573060516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1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Day 21</a:t>
            </a:r>
          </a:p>
        </c:rich>
      </c:tx>
      <c:layout>
        <c:manualLayout>
          <c:xMode val="edge"/>
          <c:yMode val="edge"/>
          <c:x val="0.4311135767120019"/>
          <c:y val="1.29270572979091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6801264614650441"/>
          <c:y val="0.13602219493177045"/>
          <c:w val="0.79865402052016221"/>
          <c:h val="0.54470193581508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'T-2'!$E$6:$F$6</c:f>
              <c:strCache>
                <c:ptCount val="1"/>
                <c:pt idx="0">
                  <c:v>Fusarium sambucinum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'T-2'!$F$29:$F$34</c:f>
                <c:numCache>
                  <c:formatCode>General</c:formatCode>
                  <c:ptCount val="6"/>
                  <c:pt idx="0">
                    <c:v>1398.7079477534107</c:v>
                  </c:pt>
                  <c:pt idx="1">
                    <c:v>14008.923523770971</c:v>
                  </c:pt>
                  <c:pt idx="2">
                    <c:v>38581.811840009497</c:v>
                  </c:pt>
                  <c:pt idx="3">
                    <c:v>40497.503703121445</c:v>
                  </c:pt>
                  <c:pt idx="4">
                    <c:v>11574.194544121585</c:v>
                  </c:pt>
                  <c:pt idx="5">
                    <c:v>80550.841218485613</c:v>
                  </c:pt>
                </c:numCache>
              </c:numRef>
            </c:plus>
            <c:minus>
              <c:numRef>
                <c:f>'T-2'!$F$29:$F$34</c:f>
                <c:numCache>
                  <c:formatCode>General</c:formatCode>
                  <c:ptCount val="6"/>
                  <c:pt idx="0">
                    <c:v>1398.7079477534107</c:v>
                  </c:pt>
                  <c:pt idx="1">
                    <c:v>14008.923523770971</c:v>
                  </c:pt>
                  <c:pt idx="2">
                    <c:v>38581.811840009497</c:v>
                  </c:pt>
                  <c:pt idx="3">
                    <c:v>40497.503703121445</c:v>
                  </c:pt>
                  <c:pt idx="4">
                    <c:v>11574.194544121585</c:v>
                  </c:pt>
                  <c:pt idx="5">
                    <c:v>80550.841218485613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'T-2'!$C$7:$D$12</c:f>
              <c:multiLvlStrCache>
                <c:ptCount val="6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</c:lvl>
                <c:lvl>
                  <c:pt idx="0">
                    <c:v>5°C</c:v>
                  </c:pt>
                  <c:pt idx="2">
                    <c:v>10°C</c:v>
                  </c:pt>
                  <c:pt idx="4">
                    <c:v>15°C</c:v>
                  </c:pt>
                </c:lvl>
              </c:multiLvlStrCache>
            </c:multiLvlStrRef>
          </c:cat>
          <c:val>
            <c:numRef>
              <c:f>'T-2'!$E$29:$E$34</c:f>
              <c:numCache>
                <c:formatCode>General</c:formatCode>
                <c:ptCount val="6"/>
                <c:pt idx="0">
                  <c:v>1869.0632117844136</c:v>
                </c:pt>
                <c:pt idx="1">
                  <c:v>99677.698698460532</c:v>
                </c:pt>
                <c:pt idx="2">
                  <c:v>266683.89739383984</c:v>
                </c:pt>
                <c:pt idx="3">
                  <c:v>1091259.5844980886</c:v>
                </c:pt>
                <c:pt idx="4">
                  <c:v>316227.04324673553</c:v>
                </c:pt>
                <c:pt idx="5">
                  <c:v>824054.51845982717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95-4785-9301-A900ED7108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8669000"/>
        <c:axId val="608671624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'T-2'!$G$6:$H$6</c15:sqref>
                        </c15:formulaRef>
                      </c:ext>
                    </c:extLst>
                    <c:strCache>
                      <c:ptCount val="1"/>
                      <c:pt idx="0">
                        <c:v>Fusarium oxysporum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cust"/>
                  <c:noEndCap val="0"/>
                  <c:plus>
                    <c:numRef>
                      <c:extLst>
                        <c:ext uri="{02D57815-91ED-43cb-92C2-25804820EDAC}">
                          <c15:formulaRef>
                            <c15:sqref>'T-2'!$H$29:$H$34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3.1225472610250238</c:v>
                        </c:pt>
                        <c:pt idx="1">
                          <c:v>0</c:v>
                        </c:pt>
                        <c:pt idx="3">
                          <c:v>4.5938355031941818</c:v>
                        </c:pt>
                        <c:pt idx="5">
                          <c:v>7.0860976834377372</c:v>
                        </c:pt>
                      </c:numCache>
                    </c:numRef>
                  </c:plus>
                  <c:minus>
                    <c:numRef>
                      <c:extLst>
                        <c:ext uri="{02D57815-91ED-43cb-92C2-25804820EDAC}">
                          <c15:formulaRef>
                            <c15:sqref>'T-2'!$H$29:$H$34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3.1225472610250238</c:v>
                        </c:pt>
                        <c:pt idx="1">
                          <c:v>0</c:v>
                        </c:pt>
                        <c:pt idx="3">
                          <c:v>4.5938355031941818</c:v>
                        </c:pt>
                        <c:pt idx="5">
                          <c:v>7.0860976834377372</c:v>
                        </c:pt>
                      </c:numCache>
                    </c:numRef>
                  </c:minus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multiLvlStrRef>
                    <c:extLst>
                      <c:ext uri="{02D57815-91ED-43cb-92C2-25804820EDAC}">
                        <c15:formulaRef>
                          <c15:sqref>'T-2'!$C$7:$D$12</c15:sqref>
                        </c15:formulaRef>
                      </c:ext>
                    </c:extLst>
                    <c:multiLvlStrCache>
                      <c:ptCount val="6"/>
                      <c:lvl>
                        <c:pt idx="0">
                          <c:v>0.97</c:v>
                        </c:pt>
                        <c:pt idx="1">
                          <c:v>0.99</c:v>
                        </c:pt>
                        <c:pt idx="2">
                          <c:v>0.97</c:v>
                        </c:pt>
                        <c:pt idx="3">
                          <c:v>0.99</c:v>
                        </c:pt>
                        <c:pt idx="4">
                          <c:v>0.97</c:v>
                        </c:pt>
                        <c:pt idx="5">
                          <c:v>0.99</c:v>
                        </c:pt>
                      </c:lvl>
                      <c:lvl>
                        <c:pt idx="0">
                          <c:v>5°C</c:v>
                        </c:pt>
                        <c:pt idx="2">
                          <c:v>10°C</c:v>
                        </c:pt>
                        <c:pt idx="4">
                          <c:v>15°C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'T-2'!$G$29:$G$34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9.0509851820429166</c:v>
                      </c:pt>
                      <c:pt idx="1">
                        <c:v>0</c:v>
                      </c:pt>
                      <c:pt idx="3">
                        <c:v>14.814434112049483</c:v>
                      </c:pt>
                      <c:pt idx="5">
                        <c:v>26.840683571994177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3695-4785-9301-A900ED71081B}"/>
                  </c:ext>
                </c:extLst>
              </c15:ser>
            </c15:filteredBarSeries>
          </c:ext>
        </c:extLst>
      </c:barChart>
      <c:catAx>
        <c:axId val="608669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71624"/>
        <c:crosses val="autoZero"/>
        <c:auto val="1"/>
        <c:lblAlgn val="ctr"/>
        <c:lblOffset val="100"/>
        <c:noMultiLvlLbl val="0"/>
      </c:catAx>
      <c:valAx>
        <c:axId val="608671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T-2/ g of NPDA</a:t>
                </a:r>
              </a:p>
            </c:rich>
          </c:tx>
          <c:layout>
            <c:manualLayout>
              <c:xMode val="edge"/>
              <c:yMode val="edge"/>
              <c:x val="1.5151515151515152E-2"/>
              <c:y val="0.1295820780848783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69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407539966595084"/>
          <c:y val="0.88347221282098376"/>
          <c:w val="0.64799642090193277"/>
          <c:h val="9.419923573060516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1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Day 14</a:t>
            </a:r>
          </a:p>
        </c:rich>
      </c:tx>
      <c:layout>
        <c:manualLayout>
          <c:xMode val="edge"/>
          <c:yMode val="edge"/>
          <c:x val="0.4311135767120019"/>
          <c:y val="1.2927050718825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7407325220711048"/>
          <c:y val="0.168633376627078"/>
          <c:w val="0.79259341445955611"/>
          <c:h val="0.5734943548485601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'T-2'!$G$6:$H$6</c:f>
              <c:strCache>
                <c:ptCount val="1"/>
                <c:pt idx="0">
                  <c:v>Fusarium oxysporum</c:v>
                </c:pt>
              </c:strCache>
            </c:strRef>
          </c:tx>
          <c:spPr>
            <a:solidFill>
              <a:schemeClr val="accent6">
                <a:tint val="77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'T-2'!$H$18:$H$23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1.30973731389152</c:v>
                  </c:pt>
                  <c:pt idx="3">
                    <c:v>3.4206863161027732</c:v>
                  </c:pt>
                  <c:pt idx="5">
                    <c:v>15.152617458767509</c:v>
                  </c:pt>
                </c:numCache>
              </c:numRef>
            </c:plus>
            <c:minus>
              <c:numRef>
                <c:f>'T-2'!$H$18:$H$23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1.30973731389152</c:v>
                  </c:pt>
                  <c:pt idx="3">
                    <c:v>3.4206863161027732</c:v>
                  </c:pt>
                  <c:pt idx="5">
                    <c:v>15.152617458767509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'T-2'!$C$7:$D$12</c:f>
              <c:multiLvlStrCache>
                <c:ptCount val="6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</c:lvl>
                <c:lvl>
                  <c:pt idx="0">
                    <c:v>5°C</c:v>
                  </c:pt>
                  <c:pt idx="2">
                    <c:v>10°C</c:v>
                  </c:pt>
                  <c:pt idx="4">
                    <c:v>15°C</c:v>
                  </c:pt>
                </c:lvl>
              </c:multiLvlStrCache>
            </c:multiLvlStrRef>
          </c:cat>
          <c:val>
            <c:numRef>
              <c:f>'T-2'!$G$18:$G$23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13.673497317510808</c:v>
                </c:pt>
                <c:pt idx="3">
                  <c:v>11.069866695142315</c:v>
                </c:pt>
                <c:pt idx="5">
                  <c:v>61.513064041402345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64-4DAB-84F5-324D422B4F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8669000"/>
        <c:axId val="608671624"/>
      </c:barChart>
      <c:catAx>
        <c:axId val="608669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71624"/>
        <c:crosses val="autoZero"/>
        <c:auto val="1"/>
        <c:lblAlgn val="ctr"/>
        <c:lblOffset val="100"/>
        <c:noMultiLvlLbl val="0"/>
      </c:catAx>
      <c:valAx>
        <c:axId val="60867162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T-2/ g of NPDA</a:t>
                </a:r>
              </a:p>
            </c:rich>
          </c:tx>
          <c:layout>
            <c:manualLayout>
              <c:xMode val="edge"/>
              <c:yMode val="edge"/>
              <c:x val="2.1212121212121213E-2"/>
              <c:y val="0.140746230250630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69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Day 21</a:t>
            </a:r>
          </a:p>
        </c:rich>
      </c:tx>
      <c:layout>
        <c:manualLayout>
          <c:xMode val="edge"/>
          <c:yMode val="edge"/>
          <c:x val="0.4311135767120019"/>
          <c:y val="1.29270572979091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6801264614650441"/>
          <c:y val="0.13602219493177045"/>
          <c:w val="0.79865402052016221"/>
          <c:h val="0.544701935815084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'T-2'!$G$6:$H$6</c:f>
              <c:strCache>
                <c:ptCount val="1"/>
                <c:pt idx="0">
                  <c:v>Fusarium oxysporum</c:v>
                </c:pt>
              </c:strCache>
            </c:strRef>
          </c:tx>
          <c:spPr>
            <a:solidFill>
              <a:schemeClr val="accent6">
                <a:tint val="77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'T-2'!$H$29:$H$34</c:f>
                <c:numCache>
                  <c:formatCode>General</c:formatCode>
                  <c:ptCount val="6"/>
                  <c:pt idx="0">
                    <c:v>3.1225472610250238</c:v>
                  </c:pt>
                  <c:pt idx="1">
                    <c:v>0</c:v>
                  </c:pt>
                  <c:pt idx="3">
                    <c:v>4.5938355031941818</c:v>
                  </c:pt>
                  <c:pt idx="5">
                    <c:v>7.0860976834377372</c:v>
                  </c:pt>
                </c:numCache>
              </c:numRef>
            </c:plus>
            <c:minus>
              <c:numRef>
                <c:f>'T-2'!$H$29:$H$34</c:f>
                <c:numCache>
                  <c:formatCode>General</c:formatCode>
                  <c:ptCount val="6"/>
                  <c:pt idx="0">
                    <c:v>3.1225472610250238</c:v>
                  </c:pt>
                  <c:pt idx="1">
                    <c:v>0</c:v>
                  </c:pt>
                  <c:pt idx="3">
                    <c:v>4.5938355031941818</c:v>
                  </c:pt>
                  <c:pt idx="5">
                    <c:v>7.0860976834377372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'T-2'!$C$7:$D$12</c:f>
              <c:multiLvlStrCache>
                <c:ptCount val="6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</c:lvl>
                <c:lvl>
                  <c:pt idx="0">
                    <c:v>5°C</c:v>
                  </c:pt>
                  <c:pt idx="2">
                    <c:v>10°C</c:v>
                  </c:pt>
                  <c:pt idx="4">
                    <c:v>15°C</c:v>
                  </c:pt>
                </c:lvl>
              </c:multiLvlStrCache>
            </c:multiLvlStrRef>
          </c:cat>
          <c:val>
            <c:numRef>
              <c:f>'T-2'!$G$29:$G$34</c:f>
              <c:numCache>
                <c:formatCode>General</c:formatCode>
                <c:ptCount val="6"/>
                <c:pt idx="0">
                  <c:v>9.0509851820429166</c:v>
                </c:pt>
                <c:pt idx="1">
                  <c:v>0</c:v>
                </c:pt>
                <c:pt idx="3">
                  <c:v>14.814434112049483</c:v>
                </c:pt>
                <c:pt idx="5">
                  <c:v>26.840683571994177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2C-426A-84FC-83009CD243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8669000"/>
        <c:axId val="608671624"/>
      </c:barChart>
      <c:catAx>
        <c:axId val="608669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71624"/>
        <c:crosses val="autoZero"/>
        <c:auto val="1"/>
        <c:lblAlgn val="ctr"/>
        <c:lblOffset val="100"/>
        <c:noMultiLvlLbl val="0"/>
      </c:catAx>
      <c:valAx>
        <c:axId val="608671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T-2/ g of NPDA</a:t>
                </a:r>
              </a:p>
            </c:rich>
          </c:tx>
          <c:layout>
            <c:manualLayout>
              <c:xMode val="edge"/>
              <c:yMode val="edge"/>
              <c:x val="1.5151515151515152E-2"/>
              <c:y val="0.1295820780848783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69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407539966595084"/>
          <c:y val="0.88347221282098376"/>
          <c:w val="0.64799642090193277"/>
          <c:h val="9.419923573060516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1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Day 7</a:t>
            </a:r>
          </a:p>
        </c:rich>
      </c:tx>
      <c:layout>
        <c:manualLayout>
          <c:xMode val="edge"/>
          <c:yMode val="edge"/>
          <c:x val="0.44186351706036747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9216416129801955"/>
          <c:y val="0.168633376627078"/>
          <c:w val="0.77450250536864707"/>
          <c:h val="0.57349435484856015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'T-2'!$G$6:$H$6</c:f>
              <c:strCache>
                <c:ptCount val="1"/>
                <c:pt idx="0">
                  <c:v>Fusarium oxysporum</c:v>
                </c:pt>
              </c:strCache>
            </c:strRef>
          </c:tx>
          <c:spPr>
            <a:solidFill>
              <a:schemeClr val="accent6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'T-2'!$C$7:$D$12</c:f>
              <c:multiLvlStrCache>
                <c:ptCount val="6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</c:lvl>
                <c:lvl>
                  <c:pt idx="0">
                    <c:v>5°C</c:v>
                  </c:pt>
                  <c:pt idx="2">
                    <c:v>10°C</c:v>
                  </c:pt>
                  <c:pt idx="4">
                    <c:v>15°C</c:v>
                  </c:pt>
                </c:lvl>
              </c:multiLvlStrCache>
            </c:multiLvlStrRef>
          </c:cat>
          <c:val>
            <c:numRef>
              <c:f>'T-2'!$G$7:$G$12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5">
                  <c:v>43.126315789473693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3D-47BE-B33D-342D35C74F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8669000"/>
        <c:axId val="60867162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'T-2'!$E$6:$F$6</c15:sqref>
                        </c15:formulaRef>
                      </c:ext>
                    </c:extLst>
                    <c:strCache>
                      <c:ptCount val="1"/>
                      <c:pt idx="0">
                        <c:v>Fusarium sambucinum</c:v>
                      </c:pt>
                    </c:strCache>
                  </c:strRef>
                </c:tx>
                <c:spPr>
                  <a:solidFill>
                    <a:schemeClr val="accent6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cust"/>
                  <c:noEndCap val="0"/>
                  <c:plus>
                    <c:numRef>
                      <c:extLst>
                        <c:ext uri="{02D57815-91ED-43cb-92C2-25804820EDAC}">
                          <c15:formulaRef>
                            <c15:sqref>'T-2'!$F$7:$F$12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2">
                          <c:v>0</c:v>
                        </c:pt>
                        <c:pt idx="3">
                          <c:v>892.94011900134353</c:v>
                        </c:pt>
                        <c:pt idx="4">
                          <c:v>2566.9695161140594</c:v>
                        </c:pt>
                        <c:pt idx="5">
                          <c:v>93131.703841737166</c:v>
                        </c:pt>
                      </c:numCache>
                    </c:numRef>
                  </c:plus>
                  <c:minus>
                    <c:numRef>
                      <c:extLst>
                        <c:ext uri="{02D57815-91ED-43cb-92C2-25804820EDAC}">
                          <c15:formulaRef>
                            <c15:sqref>'T-2'!$F$7:$F$12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2">
                          <c:v>0</c:v>
                        </c:pt>
                        <c:pt idx="3">
                          <c:v>892.94011900134353</c:v>
                        </c:pt>
                        <c:pt idx="4">
                          <c:v>2566.9695161140594</c:v>
                        </c:pt>
                        <c:pt idx="5">
                          <c:v>93131.703841737166</c:v>
                        </c:pt>
                      </c:numCache>
                    </c:numRef>
                  </c:minus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multiLvlStrRef>
                    <c:extLst>
                      <c:ext uri="{02D57815-91ED-43cb-92C2-25804820EDAC}">
                        <c15:formulaRef>
                          <c15:sqref>'T-2'!$C$7:$D$12</c15:sqref>
                        </c15:formulaRef>
                      </c:ext>
                    </c:extLst>
                    <c:multiLvlStrCache>
                      <c:ptCount val="6"/>
                      <c:lvl>
                        <c:pt idx="0">
                          <c:v>0.97</c:v>
                        </c:pt>
                        <c:pt idx="1">
                          <c:v>0.99</c:v>
                        </c:pt>
                        <c:pt idx="2">
                          <c:v>0.97</c:v>
                        </c:pt>
                        <c:pt idx="3">
                          <c:v>0.99</c:v>
                        </c:pt>
                        <c:pt idx="4">
                          <c:v>0.97</c:v>
                        </c:pt>
                        <c:pt idx="5">
                          <c:v>0.99</c:v>
                        </c:pt>
                      </c:lvl>
                      <c:lvl>
                        <c:pt idx="0">
                          <c:v>5°C</c:v>
                        </c:pt>
                        <c:pt idx="2">
                          <c:v>10°C</c:v>
                        </c:pt>
                        <c:pt idx="4">
                          <c:v>15°C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'T-2'!$E$7:$E$12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1702.4732698334494</c:v>
                      </c:pt>
                      <c:pt idx="4">
                        <c:v>127299.05013920252</c:v>
                      </c:pt>
                      <c:pt idx="5">
                        <c:v>527025.51968430635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B43D-47BE-B33D-342D35C74F47}"/>
                  </c:ext>
                </c:extLst>
              </c15:ser>
            </c15:filteredBarSeries>
          </c:ext>
        </c:extLst>
      </c:barChart>
      <c:catAx>
        <c:axId val="608669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71624"/>
        <c:crosses val="autoZero"/>
        <c:auto val="1"/>
        <c:lblAlgn val="ctr"/>
        <c:lblOffset val="100"/>
        <c:noMultiLvlLbl val="0"/>
      </c:catAx>
      <c:valAx>
        <c:axId val="608671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T-2/ g of NPDA</a:t>
                </a:r>
              </a:p>
            </c:rich>
          </c:tx>
          <c:layout>
            <c:manualLayout>
              <c:xMode val="edge"/>
              <c:yMode val="edge"/>
              <c:x val="2.1212121212121213E-2"/>
              <c:y val="0.140746230250630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69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Day 7</a:t>
            </a:r>
          </a:p>
        </c:rich>
      </c:tx>
      <c:layout>
        <c:manualLayout>
          <c:xMode val="edge"/>
          <c:yMode val="edge"/>
          <c:x val="0.44186351706036747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9216416129801955"/>
          <c:y val="0.168633376627078"/>
          <c:w val="0.77450250536864707"/>
          <c:h val="0.573494354848560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'HT-2'!$E$6:$F$6</c:f>
              <c:strCache>
                <c:ptCount val="1"/>
                <c:pt idx="0">
                  <c:v>Fusarium sambucinum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'HT-2'!$F$7:$F$12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90.41965020357938</c:v>
                  </c:pt>
                  <c:pt idx="5">
                    <c:v>178.73624512874221</c:v>
                  </c:pt>
                </c:numCache>
              </c:numRef>
            </c:plus>
            <c:minus>
              <c:numRef>
                <c:f>'HT-2'!$F$7:$F$12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90.41965020357938</c:v>
                  </c:pt>
                  <c:pt idx="5">
                    <c:v>178.73624512874221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'HT-2'!$C$7:$D$12</c:f>
              <c:multiLvlStrCache>
                <c:ptCount val="6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</c:lvl>
                <c:lvl>
                  <c:pt idx="0">
                    <c:v>5°C</c:v>
                  </c:pt>
                  <c:pt idx="2">
                    <c:v>10°C</c:v>
                  </c:pt>
                  <c:pt idx="4">
                    <c:v>15°C</c:v>
                  </c:pt>
                </c:lvl>
              </c:multiLvlStrCache>
            </c:multiLvlStrRef>
          </c:cat>
          <c:val>
            <c:numRef>
              <c:f>'HT-2'!$E$7:$E$12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400.72844008957128</c:v>
                </c:pt>
                <c:pt idx="5">
                  <c:v>547.86884023635139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1B-4753-ADCA-2B455CD72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8669000"/>
        <c:axId val="608671624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'HT-2'!$G$6:$H$6</c15:sqref>
                        </c15:formulaRef>
                      </c:ext>
                    </c:extLst>
                    <c:strCache>
                      <c:ptCount val="1"/>
                      <c:pt idx="0">
                        <c:v>Fusarium oxysporum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'HT-2'!$C$7:$D$12</c15:sqref>
                        </c15:formulaRef>
                      </c:ext>
                    </c:extLst>
                    <c:multiLvlStrCache>
                      <c:ptCount val="6"/>
                      <c:lvl>
                        <c:pt idx="0">
                          <c:v>0.97</c:v>
                        </c:pt>
                        <c:pt idx="1">
                          <c:v>0.99</c:v>
                        </c:pt>
                        <c:pt idx="2">
                          <c:v>0.97</c:v>
                        </c:pt>
                        <c:pt idx="3">
                          <c:v>0.99</c:v>
                        </c:pt>
                        <c:pt idx="4">
                          <c:v>0.97</c:v>
                        </c:pt>
                        <c:pt idx="5">
                          <c:v>0.99</c:v>
                        </c:pt>
                      </c:lvl>
                      <c:lvl>
                        <c:pt idx="0">
                          <c:v>5°C</c:v>
                        </c:pt>
                        <c:pt idx="2">
                          <c:v>10°C</c:v>
                        </c:pt>
                        <c:pt idx="4">
                          <c:v>15°C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'HT-2'!$G$7:$G$12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6D1B-4753-ADCA-2B455CD72BC7}"/>
                  </c:ext>
                </c:extLst>
              </c15:ser>
            </c15:filteredBarSeries>
          </c:ext>
        </c:extLst>
      </c:barChart>
      <c:catAx>
        <c:axId val="608669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71624"/>
        <c:crosses val="autoZero"/>
        <c:auto val="1"/>
        <c:lblAlgn val="ctr"/>
        <c:lblOffset val="100"/>
        <c:noMultiLvlLbl val="0"/>
      </c:catAx>
      <c:valAx>
        <c:axId val="608671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T-2/ g of NPDA</a:t>
                </a:r>
              </a:p>
            </c:rich>
          </c:tx>
          <c:layout>
            <c:manualLayout>
              <c:xMode val="edge"/>
              <c:yMode val="edge"/>
              <c:x val="2.1212121212121213E-2"/>
              <c:y val="0.140746230250630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69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Day 14</a:t>
            </a:r>
          </a:p>
        </c:rich>
      </c:tx>
      <c:layout>
        <c:manualLayout>
          <c:xMode val="edge"/>
          <c:yMode val="edge"/>
          <c:x val="0.4311135767120019"/>
          <c:y val="1.2927050718825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7407325220711048"/>
          <c:y val="0.168633376627078"/>
          <c:w val="0.79259341445955611"/>
          <c:h val="0.573494354848560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'HT-2'!$E$6:$F$6</c:f>
              <c:strCache>
                <c:ptCount val="1"/>
                <c:pt idx="0">
                  <c:v>Fusarium sambucinum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'HT-2'!$F$18:$F$23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36.515514562896712</c:v>
                  </c:pt>
                  <c:pt idx="3">
                    <c:v>434.14102082779522</c:v>
                  </c:pt>
                  <c:pt idx="4">
                    <c:v>119.19752152424006</c:v>
                  </c:pt>
                  <c:pt idx="5">
                    <c:v>108.53228925226335</c:v>
                  </c:pt>
                </c:numCache>
              </c:numRef>
            </c:plus>
            <c:minus>
              <c:numRef>
                <c:f>'HT-2'!$F$18:$F$23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36.515514562896712</c:v>
                  </c:pt>
                  <c:pt idx="3">
                    <c:v>434.14102082779522</c:v>
                  </c:pt>
                  <c:pt idx="4">
                    <c:v>119.19752152424006</c:v>
                  </c:pt>
                  <c:pt idx="5">
                    <c:v>108.53228925226335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'HT-2'!$C$7:$D$12</c:f>
              <c:multiLvlStrCache>
                <c:ptCount val="6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</c:lvl>
                <c:lvl>
                  <c:pt idx="0">
                    <c:v>5°C</c:v>
                  </c:pt>
                  <c:pt idx="2">
                    <c:v>10°C</c:v>
                  </c:pt>
                  <c:pt idx="4">
                    <c:v>15°C</c:v>
                  </c:pt>
                </c:lvl>
              </c:multiLvlStrCache>
            </c:multiLvlStrRef>
          </c:cat>
          <c:val>
            <c:numRef>
              <c:f>'HT-2'!$E$18:$E$23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99.248697775231093</c:v>
                </c:pt>
                <c:pt idx="3">
                  <c:v>1464.0831127387937</c:v>
                </c:pt>
                <c:pt idx="4">
                  <c:v>1608.7272484120595</c:v>
                </c:pt>
                <c:pt idx="5">
                  <c:v>3566.7446658503873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AC-4D6E-AEFE-DC80155E0A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8669000"/>
        <c:axId val="608671624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'HT-2'!$G$6:$H$6</c15:sqref>
                        </c15:formulaRef>
                      </c:ext>
                    </c:extLst>
                    <c:strCache>
                      <c:ptCount val="1"/>
                      <c:pt idx="0">
                        <c:v>Fusarium oxysporum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cust"/>
                  <c:noEndCap val="0"/>
                  <c:plus>
                    <c:numRef>
                      <c:extLst>
                        <c:ext uri="{02D57815-91ED-43cb-92C2-25804820EDAC}">
                          <c15:formulaRef>
                            <c15:sqref>'HT-2'!$H$18:$H$23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2">
                          <c:v>0</c:v>
                        </c:pt>
                        <c:pt idx="3">
                          <c:v>0</c:v>
                        </c:pt>
                        <c:pt idx="5">
                          <c:v>0</c:v>
                        </c:pt>
                      </c:numCache>
                    </c:numRef>
                  </c:plus>
                  <c:minus>
                    <c:numRef>
                      <c:extLst>
                        <c:ext uri="{02D57815-91ED-43cb-92C2-25804820EDAC}">
                          <c15:formulaRef>
                            <c15:sqref>'HT-2'!$H$18:$H$23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2">
                          <c:v>0</c:v>
                        </c:pt>
                        <c:pt idx="3">
                          <c:v>0</c:v>
                        </c:pt>
                        <c:pt idx="5">
                          <c:v>0</c:v>
                        </c:pt>
                      </c:numCache>
                    </c:numRef>
                  </c:minus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multiLvlStrRef>
                    <c:extLst>
                      <c:ext uri="{02D57815-91ED-43cb-92C2-25804820EDAC}">
                        <c15:formulaRef>
                          <c15:sqref>'HT-2'!$C$7:$D$12</c15:sqref>
                        </c15:formulaRef>
                      </c:ext>
                    </c:extLst>
                    <c:multiLvlStrCache>
                      <c:ptCount val="6"/>
                      <c:lvl>
                        <c:pt idx="0">
                          <c:v>0.97</c:v>
                        </c:pt>
                        <c:pt idx="1">
                          <c:v>0.99</c:v>
                        </c:pt>
                        <c:pt idx="2">
                          <c:v>0.97</c:v>
                        </c:pt>
                        <c:pt idx="3">
                          <c:v>0.99</c:v>
                        </c:pt>
                        <c:pt idx="4">
                          <c:v>0.97</c:v>
                        </c:pt>
                        <c:pt idx="5">
                          <c:v>0.99</c:v>
                        </c:pt>
                      </c:lvl>
                      <c:lvl>
                        <c:pt idx="0">
                          <c:v>5°C</c:v>
                        </c:pt>
                        <c:pt idx="2">
                          <c:v>10°C</c:v>
                        </c:pt>
                        <c:pt idx="4">
                          <c:v>15°C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'HT-2'!$G$18:$G$23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84AC-4D6E-AEFE-DC80155E0A55}"/>
                  </c:ext>
                </c:extLst>
              </c15:ser>
            </c15:filteredBarSeries>
          </c:ext>
        </c:extLst>
      </c:barChart>
      <c:catAx>
        <c:axId val="608669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71624"/>
        <c:crosses val="autoZero"/>
        <c:auto val="1"/>
        <c:lblAlgn val="ctr"/>
        <c:lblOffset val="100"/>
        <c:noMultiLvlLbl val="0"/>
      </c:catAx>
      <c:valAx>
        <c:axId val="60867162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T-2/ g of NPDA</a:t>
                </a:r>
              </a:p>
            </c:rich>
          </c:tx>
          <c:layout>
            <c:manualLayout>
              <c:xMode val="edge"/>
              <c:yMode val="edge"/>
              <c:x val="2.1212121212121213E-2"/>
              <c:y val="0.140746230250630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69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Day 21</a:t>
            </a:r>
          </a:p>
        </c:rich>
      </c:tx>
      <c:layout>
        <c:manualLayout>
          <c:xMode val="edge"/>
          <c:yMode val="edge"/>
          <c:x val="0.4311135767120019"/>
          <c:y val="1.29270572979091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6801264614650441"/>
          <c:y val="0.13602219493177045"/>
          <c:w val="0.79865402052016221"/>
          <c:h val="0.54470193581508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'HT-2'!$E$6:$F$6</c:f>
              <c:strCache>
                <c:ptCount val="1"/>
                <c:pt idx="0">
                  <c:v>Fusarium sambucinum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'HT-2'!$F$29:$F$34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55.537389730148448</c:v>
                  </c:pt>
                  <c:pt idx="2">
                    <c:v>429.41898083359962</c:v>
                  </c:pt>
                  <c:pt idx="3">
                    <c:v>55.768413858582846</c:v>
                  </c:pt>
                  <c:pt idx="4">
                    <c:v>8.0125179556516102</c:v>
                  </c:pt>
                  <c:pt idx="5">
                    <c:v>484.46023030274358</c:v>
                  </c:pt>
                </c:numCache>
              </c:numRef>
            </c:plus>
            <c:minus>
              <c:numRef>
                <c:f>'HT-2'!$F$29:$F$34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55.537389730148448</c:v>
                  </c:pt>
                  <c:pt idx="2">
                    <c:v>429.41898083359962</c:v>
                  </c:pt>
                  <c:pt idx="3">
                    <c:v>55.768413858582846</c:v>
                  </c:pt>
                  <c:pt idx="4">
                    <c:v>8.0125179556516102</c:v>
                  </c:pt>
                  <c:pt idx="5">
                    <c:v>484.46023030274358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'HT-2'!$C$7:$D$12</c:f>
              <c:multiLvlStrCache>
                <c:ptCount val="6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</c:lvl>
                <c:lvl>
                  <c:pt idx="0">
                    <c:v>5°C</c:v>
                  </c:pt>
                  <c:pt idx="2">
                    <c:v>10°C</c:v>
                  </c:pt>
                  <c:pt idx="4">
                    <c:v>15°C</c:v>
                  </c:pt>
                </c:lvl>
              </c:multiLvlStrCache>
            </c:multiLvlStrRef>
          </c:cat>
          <c:val>
            <c:numRef>
              <c:f>'HT-2'!$E$29:$E$34</c:f>
              <c:numCache>
                <c:formatCode>General</c:formatCode>
                <c:ptCount val="6"/>
                <c:pt idx="0">
                  <c:v>0</c:v>
                </c:pt>
                <c:pt idx="1">
                  <c:v>225.23179122766541</c:v>
                </c:pt>
                <c:pt idx="2">
                  <c:v>2102.8974005606756</c:v>
                </c:pt>
                <c:pt idx="3">
                  <c:v>3863.5303417374748</c:v>
                </c:pt>
                <c:pt idx="4">
                  <c:v>1933.1948357438878</c:v>
                </c:pt>
                <c:pt idx="5">
                  <c:v>4231.1114712925528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07-42DF-AA94-8EFA5D71DE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8669000"/>
        <c:axId val="608671624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'HT-2'!$G$6:$H$6</c15:sqref>
                        </c15:formulaRef>
                      </c:ext>
                    </c:extLst>
                    <c:strCache>
                      <c:ptCount val="1"/>
                      <c:pt idx="0">
                        <c:v>Fusarium oxysporum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errBars>
                  <c:errBarType val="both"/>
                  <c:errValType val="cust"/>
                  <c:noEndCap val="0"/>
                  <c:plus>
                    <c:numRef>
                      <c:extLst>
                        <c:ext uri="{02D57815-91ED-43cb-92C2-25804820EDAC}">
                          <c15:formulaRef>
                            <c15:sqref>'HT-2'!$H$29:$H$34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3">
                          <c:v>0</c:v>
                        </c:pt>
                        <c:pt idx="5">
                          <c:v>0</c:v>
                        </c:pt>
                      </c:numCache>
                    </c:numRef>
                  </c:plus>
                  <c:minus>
                    <c:numRef>
                      <c:extLst>
                        <c:ext uri="{02D57815-91ED-43cb-92C2-25804820EDAC}">
                          <c15:formulaRef>
                            <c15:sqref>'HT-2'!$H$29:$H$34</c15:sqref>
                          </c15:formulaRef>
                        </c:ext>
                      </c:extLst>
                      <c:numCache>
                        <c:formatCode>General</c:formatCode>
                        <c:ptCount val="6"/>
                        <c:pt idx="0">
                          <c:v>0</c:v>
                        </c:pt>
                        <c:pt idx="1">
                          <c:v>0</c:v>
                        </c:pt>
                        <c:pt idx="3">
                          <c:v>0</c:v>
                        </c:pt>
                        <c:pt idx="5">
                          <c:v>0</c:v>
                        </c:pt>
                      </c:numCache>
                    </c:numRef>
                  </c:minus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cat>
                  <c:multiLvlStrRef>
                    <c:extLst>
                      <c:ext uri="{02D57815-91ED-43cb-92C2-25804820EDAC}">
                        <c15:formulaRef>
                          <c15:sqref>'HT-2'!$C$7:$D$12</c15:sqref>
                        </c15:formulaRef>
                      </c:ext>
                    </c:extLst>
                    <c:multiLvlStrCache>
                      <c:ptCount val="6"/>
                      <c:lvl>
                        <c:pt idx="0">
                          <c:v>0.97</c:v>
                        </c:pt>
                        <c:pt idx="1">
                          <c:v>0.99</c:v>
                        </c:pt>
                        <c:pt idx="2">
                          <c:v>0.97</c:v>
                        </c:pt>
                        <c:pt idx="3">
                          <c:v>0.99</c:v>
                        </c:pt>
                        <c:pt idx="4">
                          <c:v>0.97</c:v>
                        </c:pt>
                        <c:pt idx="5">
                          <c:v>0.99</c:v>
                        </c:pt>
                      </c:lvl>
                      <c:lvl>
                        <c:pt idx="0">
                          <c:v>5°C</c:v>
                        </c:pt>
                        <c:pt idx="2">
                          <c:v>10°C</c:v>
                        </c:pt>
                        <c:pt idx="4">
                          <c:v>15°C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'HT-2'!$G$29:$G$34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3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ED07-42DF-AA94-8EFA5D71DE67}"/>
                  </c:ext>
                </c:extLst>
              </c15:ser>
            </c15:filteredBarSeries>
          </c:ext>
        </c:extLst>
      </c:barChart>
      <c:catAx>
        <c:axId val="608669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71624"/>
        <c:crosses val="autoZero"/>
        <c:auto val="1"/>
        <c:lblAlgn val="ctr"/>
        <c:lblOffset val="100"/>
        <c:noMultiLvlLbl val="0"/>
      </c:catAx>
      <c:valAx>
        <c:axId val="608671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T-2/ g of NPDA</a:t>
                </a:r>
              </a:p>
            </c:rich>
          </c:tx>
          <c:layout>
            <c:manualLayout>
              <c:xMode val="edge"/>
              <c:yMode val="edge"/>
              <c:x val="1.5151515151515152E-2"/>
              <c:y val="0.1295820780848783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8669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407539966595084"/>
          <c:y val="0.88347221282098376"/>
          <c:w val="0.64799642090193277"/>
          <c:h val="9.419923573060516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1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10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11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12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13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14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15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16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17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18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19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2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20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21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22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23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24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25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26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27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3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4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5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6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7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8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9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2</xdr:row>
      <xdr:rowOff>7620</xdr:rowOff>
    </xdr:from>
    <xdr:to>
      <xdr:col>15</xdr:col>
      <xdr:colOff>533400</xdr:colOff>
      <xdr:row>12</xdr:row>
      <xdr:rowOff>121920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30C5B7-64BF-4CAA-8664-2CBD60C603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14</xdr:row>
      <xdr:rowOff>152400</xdr:rowOff>
    </xdr:from>
    <xdr:to>
      <xdr:col>15</xdr:col>
      <xdr:colOff>533400</xdr:colOff>
      <xdr:row>25</xdr:row>
      <xdr:rowOff>81643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D6A0F85-7624-48AA-B60D-95FFDE707E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27</xdr:row>
      <xdr:rowOff>0</xdr:rowOff>
    </xdr:from>
    <xdr:to>
      <xdr:col>15</xdr:col>
      <xdr:colOff>533400</xdr:colOff>
      <xdr:row>39</xdr:row>
      <xdr:rowOff>54428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DCC44A0-5581-41F8-92F5-739374FCF6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598714</xdr:colOff>
      <xdr:row>7</xdr:row>
      <xdr:rowOff>10887</xdr:rowOff>
    </xdr:from>
    <xdr:to>
      <xdr:col>14</xdr:col>
      <xdr:colOff>457200</xdr:colOff>
      <xdr:row>8</xdr:row>
      <xdr:rowOff>141516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AAC5E451-AF14-4012-A8F3-838EA0098BB8}"/>
            </a:ext>
          </a:extLst>
        </xdr:cNvPr>
        <xdr:cNvSpPr txBox="1"/>
      </xdr:nvSpPr>
      <xdr:spPr>
        <a:xfrm>
          <a:off x="9552214" y="1291047"/>
          <a:ext cx="468086" cy="31350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50"/>
            <a:t>A, b</a:t>
          </a:r>
        </a:p>
      </xdr:txBody>
    </xdr:sp>
    <xdr:clientData/>
  </xdr:twoCellAnchor>
  <xdr:twoCellAnchor>
    <xdr:from>
      <xdr:col>10</xdr:col>
      <xdr:colOff>359229</xdr:colOff>
      <xdr:row>8</xdr:row>
      <xdr:rowOff>119742</xdr:rowOff>
    </xdr:from>
    <xdr:to>
      <xdr:col>11</xdr:col>
      <xdr:colOff>87086</xdr:colOff>
      <xdr:row>10</xdr:row>
      <xdr:rowOff>43543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58129BE-39B3-4E1A-BA64-7DF783028798}"/>
            </a:ext>
          </a:extLst>
        </xdr:cNvPr>
        <xdr:cNvSpPr txBox="1"/>
      </xdr:nvSpPr>
      <xdr:spPr>
        <a:xfrm>
          <a:off x="7483929" y="1582782"/>
          <a:ext cx="337457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50"/>
            <a:t>a</a:t>
          </a:r>
        </a:p>
      </xdr:txBody>
    </xdr:sp>
    <xdr:clientData/>
  </xdr:twoCellAnchor>
  <xdr:twoCellAnchor>
    <xdr:from>
      <xdr:col>12</xdr:col>
      <xdr:colOff>217714</xdr:colOff>
      <xdr:row>8</xdr:row>
      <xdr:rowOff>119742</xdr:rowOff>
    </xdr:from>
    <xdr:to>
      <xdr:col>12</xdr:col>
      <xdr:colOff>555171</xdr:colOff>
      <xdr:row>10</xdr:row>
      <xdr:rowOff>43543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8EDFA5DD-440D-473C-8335-7D8047FCB129}"/>
            </a:ext>
          </a:extLst>
        </xdr:cNvPr>
        <xdr:cNvSpPr txBox="1"/>
      </xdr:nvSpPr>
      <xdr:spPr>
        <a:xfrm>
          <a:off x="8561614" y="1582782"/>
          <a:ext cx="337457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50"/>
            <a:t>a</a:t>
          </a:r>
        </a:p>
      </xdr:txBody>
    </xdr:sp>
    <xdr:clientData/>
  </xdr:twoCellAnchor>
  <xdr:twoCellAnchor>
    <xdr:from>
      <xdr:col>11</xdr:col>
      <xdr:colOff>261257</xdr:colOff>
      <xdr:row>8</xdr:row>
      <xdr:rowOff>108856</xdr:rowOff>
    </xdr:from>
    <xdr:to>
      <xdr:col>11</xdr:col>
      <xdr:colOff>598714</xdr:colOff>
      <xdr:row>10</xdr:row>
      <xdr:rowOff>32657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61FA47B-25BC-4C1C-997A-5AA690461C7F}"/>
            </a:ext>
          </a:extLst>
        </xdr:cNvPr>
        <xdr:cNvSpPr txBox="1"/>
      </xdr:nvSpPr>
      <xdr:spPr>
        <a:xfrm>
          <a:off x="7995557" y="1571896"/>
          <a:ext cx="337457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50"/>
            <a:t>a</a:t>
          </a:r>
        </a:p>
      </xdr:txBody>
    </xdr:sp>
    <xdr:clientData/>
  </xdr:twoCellAnchor>
  <xdr:twoCellAnchor>
    <xdr:from>
      <xdr:col>14</xdr:col>
      <xdr:colOff>587829</xdr:colOff>
      <xdr:row>2</xdr:row>
      <xdr:rowOff>174171</xdr:rowOff>
    </xdr:from>
    <xdr:to>
      <xdr:col>15</xdr:col>
      <xdr:colOff>381001</xdr:colOff>
      <xdr:row>4</xdr:row>
      <xdr:rowOff>54429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5A5B0DF3-15CB-4787-9F08-834A5E6C2997}"/>
            </a:ext>
          </a:extLst>
        </xdr:cNvPr>
        <xdr:cNvSpPr txBox="1"/>
      </xdr:nvSpPr>
      <xdr:spPr>
        <a:xfrm>
          <a:off x="10150929" y="539931"/>
          <a:ext cx="402772" cy="24601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50"/>
            <a:t>B,b</a:t>
          </a:r>
        </a:p>
      </xdr:txBody>
    </xdr:sp>
    <xdr:clientData/>
  </xdr:twoCellAnchor>
  <xdr:twoCellAnchor>
    <xdr:from>
      <xdr:col>10</xdr:col>
      <xdr:colOff>293914</xdr:colOff>
      <xdr:row>21</xdr:row>
      <xdr:rowOff>87084</xdr:rowOff>
    </xdr:from>
    <xdr:to>
      <xdr:col>11</xdr:col>
      <xdr:colOff>21771</xdr:colOff>
      <xdr:row>23</xdr:row>
      <xdr:rowOff>10885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2866E0E6-18FA-4FB5-BF6D-0E3BE4C755F3}"/>
            </a:ext>
          </a:extLst>
        </xdr:cNvPr>
        <xdr:cNvSpPr txBox="1"/>
      </xdr:nvSpPr>
      <xdr:spPr>
        <a:xfrm>
          <a:off x="7418614" y="3927564"/>
          <a:ext cx="337457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50"/>
            <a:t>a</a:t>
          </a:r>
        </a:p>
      </xdr:txBody>
    </xdr:sp>
    <xdr:clientData/>
  </xdr:twoCellAnchor>
  <xdr:twoCellAnchor>
    <xdr:from>
      <xdr:col>12</xdr:col>
      <xdr:colOff>141514</xdr:colOff>
      <xdr:row>21</xdr:row>
      <xdr:rowOff>0</xdr:rowOff>
    </xdr:from>
    <xdr:to>
      <xdr:col>12</xdr:col>
      <xdr:colOff>598714</xdr:colOff>
      <xdr:row>22</xdr:row>
      <xdr:rowOff>130628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E3769500-7F21-4C9E-B824-F6CF4F49E372}"/>
            </a:ext>
          </a:extLst>
        </xdr:cNvPr>
        <xdr:cNvSpPr txBox="1"/>
      </xdr:nvSpPr>
      <xdr:spPr>
        <a:xfrm>
          <a:off x="8485414" y="3840480"/>
          <a:ext cx="457200" cy="31350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50"/>
            <a:t>A,</a:t>
          </a:r>
          <a:r>
            <a:rPr lang="en-GB" sz="1050" baseline="0"/>
            <a:t> </a:t>
          </a:r>
          <a:r>
            <a:rPr lang="en-GB" sz="1050"/>
            <a:t>b</a:t>
          </a:r>
        </a:p>
      </xdr:txBody>
    </xdr:sp>
    <xdr:clientData/>
  </xdr:twoCellAnchor>
  <xdr:twoCellAnchor>
    <xdr:from>
      <xdr:col>13</xdr:col>
      <xdr:colOff>587829</xdr:colOff>
      <xdr:row>18</xdr:row>
      <xdr:rowOff>174171</xdr:rowOff>
    </xdr:from>
    <xdr:to>
      <xdr:col>14</xdr:col>
      <xdr:colOff>446314</xdr:colOff>
      <xdr:row>20</xdr:row>
      <xdr:rowOff>87085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62BDA0AB-0212-41BE-88F4-B7338B275EE5}"/>
            </a:ext>
          </a:extLst>
        </xdr:cNvPr>
        <xdr:cNvSpPr txBox="1"/>
      </xdr:nvSpPr>
      <xdr:spPr>
        <a:xfrm>
          <a:off x="9541329" y="3466011"/>
          <a:ext cx="468085" cy="2786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50"/>
            <a:t>A,</a:t>
          </a:r>
          <a:r>
            <a:rPr lang="en-GB" sz="1050" baseline="0"/>
            <a:t> </a:t>
          </a:r>
          <a:r>
            <a:rPr lang="en-GB" sz="1050"/>
            <a:t>c</a:t>
          </a:r>
        </a:p>
      </xdr:txBody>
    </xdr:sp>
    <xdr:clientData/>
  </xdr:twoCellAnchor>
  <xdr:twoCellAnchor>
    <xdr:from>
      <xdr:col>11</xdr:col>
      <xdr:colOff>239485</xdr:colOff>
      <xdr:row>21</xdr:row>
      <xdr:rowOff>65312</xdr:rowOff>
    </xdr:from>
    <xdr:to>
      <xdr:col>11</xdr:col>
      <xdr:colOff>576942</xdr:colOff>
      <xdr:row>22</xdr:row>
      <xdr:rowOff>174170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6E68008D-CC27-407C-9B24-27AD37811C99}"/>
            </a:ext>
          </a:extLst>
        </xdr:cNvPr>
        <xdr:cNvSpPr txBox="1"/>
      </xdr:nvSpPr>
      <xdr:spPr>
        <a:xfrm>
          <a:off x="7973785" y="3905792"/>
          <a:ext cx="337457" cy="2917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50"/>
            <a:t>a</a:t>
          </a:r>
        </a:p>
      </xdr:txBody>
    </xdr:sp>
    <xdr:clientData/>
  </xdr:twoCellAnchor>
  <xdr:twoCellAnchor>
    <xdr:from>
      <xdr:col>13</xdr:col>
      <xdr:colOff>54427</xdr:colOff>
      <xdr:row>16</xdr:row>
      <xdr:rowOff>174172</xdr:rowOff>
    </xdr:from>
    <xdr:to>
      <xdr:col>13</xdr:col>
      <xdr:colOff>489857</xdr:colOff>
      <xdr:row>18</xdr:row>
      <xdr:rowOff>108854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A05B6C53-17CD-42F1-91ED-F28DB2204C0F}"/>
            </a:ext>
          </a:extLst>
        </xdr:cNvPr>
        <xdr:cNvSpPr txBox="1"/>
      </xdr:nvSpPr>
      <xdr:spPr>
        <a:xfrm>
          <a:off x="9007927" y="3100252"/>
          <a:ext cx="435430" cy="3004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50"/>
            <a:t>B, b</a:t>
          </a:r>
        </a:p>
      </xdr:txBody>
    </xdr:sp>
    <xdr:clientData/>
  </xdr:twoCellAnchor>
  <xdr:twoCellAnchor>
    <xdr:from>
      <xdr:col>14</xdr:col>
      <xdr:colOff>555171</xdr:colOff>
      <xdr:row>15</xdr:row>
      <xdr:rowOff>87086</xdr:rowOff>
    </xdr:from>
    <xdr:to>
      <xdr:col>15</xdr:col>
      <xdr:colOff>402772</xdr:colOff>
      <xdr:row>17</xdr:row>
      <xdr:rowOff>65313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3FF9543E-B5EF-4BB6-86F1-859612D0F166}"/>
            </a:ext>
          </a:extLst>
        </xdr:cNvPr>
        <xdr:cNvSpPr txBox="1"/>
      </xdr:nvSpPr>
      <xdr:spPr>
        <a:xfrm>
          <a:off x="10118271" y="2830286"/>
          <a:ext cx="457201" cy="3439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50"/>
            <a:t>A,</a:t>
          </a:r>
          <a:r>
            <a:rPr lang="en-GB" sz="1050" baseline="0"/>
            <a:t> </a:t>
          </a:r>
          <a:r>
            <a:rPr lang="en-GB" sz="1050"/>
            <a:t>c</a:t>
          </a:r>
        </a:p>
      </xdr:txBody>
    </xdr:sp>
    <xdr:clientData/>
  </xdr:twoCellAnchor>
  <xdr:twoCellAnchor>
    <xdr:from>
      <xdr:col>10</xdr:col>
      <xdr:colOff>185057</xdr:colOff>
      <xdr:row>33</xdr:row>
      <xdr:rowOff>97972</xdr:rowOff>
    </xdr:from>
    <xdr:to>
      <xdr:col>11</xdr:col>
      <xdr:colOff>76200</xdr:colOff>
      <xdr:row>35</xdr:row>
      <xdr:rowOff>97972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2694A0F7-0C3B-4161-A66E-2AA069C566A3}"/>
            </a:ext>
          </a:extLst>
        </xdr:cNvPr>
        <xdr:cNvSpPr txBox="1"/>
      </xdr:nvSpPr>
      <xdr:spPr>
        <a:xfrm>
          <a:off x="7309757" y="6133012"/>
          <a:ext cx="500743" cy="3657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50"/>
            <a:t>A, a</a:t>
          </a:r>
        </a:p>
      </xdr:txBody>
    </xdr:sp>
    <xdr:clientData/>
  </xdr:twoCellAnchor>
  <xdr:twoCellAnchor>
    <xdr:from>
      <xdr:col>12</xdr:col>
      <xdr:colOff>87085</xdr:colOff>
      <xdr:row>32</xdr:row>
      <xdr:rowOff>10885</xdr:rowOff>
    </xdr:from>
    <xdr:to>
      <xdr:col>12</xdr:col>
      <xdr:colOff>511628</xdr:colOff>
      <xdr:row>33</xdr:row>
      <xdr:rowOff>130628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43912D3F-BC5A-4458-9831-C6E32FCB312C}"/>
            </a:ext>
          </a:extLst>
        </xdr:cNvPr>
        <xdr:cNvSpPr txBox="1"/>
      </xdr:nvSpPr>
      <xdr:spPr>
        <a:xfrm>
          <a:off x="8430985" y="5863045"/>
          <a:ext cx="424543" cy="30262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50"/>
            <a:t>A, b</a:t>
          </a:r>
        </a:p>
      </xdr:txBody>
    </xdr:sp>
    <xdr:clientData/>
  </xdr:twoCellAnchor>
  <xdr:twoCellAnchor>
    <xdr:from>
      <xdr:col>13</xdr:col>
      <xdr:colOff>566056</xdr:colOff>
      <xdr:row>31</xdr:row>
      <xdr:rowOff>152401</xdr:rowOff>
    </xdr:from>
    <xdr:to>
      <xdr:col>14</xdr:col>
      <xdr:colOff>391886</xdr:colOff>
      <xdr:row>33</xdr:row>
      <xdr:rowOff>130628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3E7F802E-D022-41C1-8D47-03C84BA3D48F}"/>
            </a:ext>
          </a:extLst>
        </xdr:cNvPr>
        <xdr:cNvSpPr txBox="1"/>
      </xdr:nvSpPr>
      <xdr:spPr>
        <a:xfrm>
          <a:off x="9519556" y="5821681"/>
          <a:ext cx="435430" cy="3439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50"/>
            <a:t>A, b</a:t>
          </a:r>
        </a:p>
      </xdr:txBody>
    </xdr:sp>
    <xdr:clientData/>
  </xdr:twoCellAnchor>
  <xdr:twoCellAnchor>
    <xdr:from>
      <xdr:col>11</xdr:col>
      <xdr:colOff>119744</xdr:colOff>
      <xdr:row>33</xdr:row>
      <xdr:rowOff>32657</xdr:rowOff>
    </xdr:from>
    <xdr:to>
      <xdr:col>11</xdr:col>
      <xdr:colOff>544286</xdr:colOff>
      <xdr:row>35</xdr:row>
      <xdr:rowOff>10886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F937D9F3-F76E-4AA0-A4C7-DE8517E5F1F2}"/>
            </a:ext>
          </a:extLst>
        </xdr:cNvPr>
        <xdr:cNvSpPr txBox="1"/>
      </xdr:nvSpPr>
      <xdr:spPr>
        <a:xfrm>
          <a:off x="7854044" y="6067697"/>
          <a:ext cx="424542" cy="343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50"/>
            <a:t>B, a</a:t>
          </a:r>
        </a:p>
      </xdr:txBody>
    </xdr:sp>
    <xdr:clientData/>
  </xdr:twoCellAnchor>
  <xdr:twoCellAnchor>
    <xdr:from>
      <xdr:col>13</xdr:col>
      <xdr:colOff>54428</xdr:colOff>
      <xdr:row>27</xdr:row>
      <xdr:rowOff>87087</xdr:rowOff>
    </xdr:from>
    <xdr:to>
      <xdr:col>13</xdr:col>
      <xdr:colOff>489857</xdr:colOff>
      <xdr:row>29</xdr:row>
      <xdr:rowOff>54429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BBEDE675-60D5-4634-8C81-D2F157821FB5}"/>
            </a:ext>
          </a:extLst>
        </xdr:cNvPr>
        <xdr:cNvSpPr txBox="1"/>
      </xdr:nvSpPr>
      <xdr:spPr>
        <a:xfrm>
          <a:off x="9007928" y="5024847"/>
          <a:ext cx="435429" cy="33310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50"/>
            <a:t>B, b</a:t>
          </a:r>
        </a:p>
      </xdr:txBody>
    </xdr:sp>
    <xdr:clientData/>
  </xdr:twoCellAnchor>
  <xdr:twoCellAnchor>
    <xdr:from>
      <xdr:col>14</xdr:col>
      <xdr:colOff>533401</xdr:colOff>
      <xdr:row>28</xdr:row>
      <xdr:rowOff>141515</xdr:rowOff>
    </xdr:from>
    <xdr:to>
      <xdr:col>15</xdr:col>
      <xdr:colOff>511629</xdr:colOff>
      <xdr:row>30</xdr:row>
      <xdr:rowOff>97971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D9674529-A690-490B-BE3F-27890CCC6F51}"/>
            </a:ext>
          </a:extLst>
        </xdr:cNvPr>
        <xdr:cNvSpPr txBox="1"/>
      </xdr:nvSpPr>
      <xdr:spPr>
        <a:xfrm>
          <a:off x="10096501" y="5262155"/>
          <a:ext cx="587828" cy="32221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50"/>
            <a:t>B, b</a:t>
          </a:r>
        </a:p>
      </xdr:txBody>
    </xdr:sp>
    <xdr:clientData/>
  </xdr:twoCellAnchor>
  <xdr:twoCellAnchor>
    <xdr:from>
      <xdr:col>16</xdr:col>
      <xdr:colOff>76200</xdr:colOff>
      <xdr:row>14</xdr:row>
      <xdr:rowOff>185056</xdr:rowOff>
    </xdr:from>
    <xdr:to>
      <xdr:col>21</xdr:col>
      <xdr:colOff>250371</xdr:colOff>
      <xdr:row>25</xdr:row>
      <xdr:rowOff>114299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2041AE2B-6213-4D7A-B509-4FAED0E6DA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17</xdr:col>
      <xdr:colOff>359229</xdr:colOff>
      <xdr:row>21</xdr:row>
      <xdr:rowOff>65315</xdr:rowOff>
    </xdr:from>
    <xdr:to>
      <xdr:col>18</xdr:col>
      <xdr:colOff>87086</xdr:colOff>
      <xdr:row>22</xdr:row>
      <xdr:rowOff>174173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89711064-AD17-4824-A6F9-53BE12121C08}"/>
            </a:ext>
          </a:extLst>
        </xdr:cNvPr>
        <xdr:cNvSpPr txBox="1"/>
      </xdr:nvSpPr>
      <xdr:spPr>
        <a:xfrm>
          <a:off x="11751129" y="3905795"/>
          <a:ext cx="337457" cy="2917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50"/>
            <a:t>a</a:t>
          </a:r>
        </a:p>
      </xdr:txBody>
    </xdr:sp>
    <xdr:clientData/>
  </xdr:twoCellAnchor>
  <xdr:twoCellAnchor>
    <xdr:from>
      <xdr:col>19</xdr:col>
      <xdr:colOff>239485</xdr:colOff>
      <xdr:row>20</xdr:row>
      <xdr:rowOff>54428</xdr:rowOff>
    </xdr:from>
    <xdr:to>
      <xdr:col>19</xdr:col>
      <xdr:colOff>576942</xdr:colOff>
      <xdr:row>21</xdr:row>
      <xdr:rowOff>163286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2183D567-97DE-4351-9D9A-F7989EA5FEFC}"/>
            </a:ext>
          </a:extLst>
        </xdr:cNvPr>
        <xdr:cNvSpPr txBox="1"/>
      </xdr:nvSpPr>
      <xdr:spPr>
        <a:xfrm>
          <a:off x="12850585" y="3712028"/>
          <a:ext cx="337457" cy="2917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50"/>
            <a:t>b</a:t>
          </a:r>
        </a:p>
      </xdr:txBody>
    </xdr:sp>
    <xdr:clientData/>
  </xdr:twoCellAnchor>
  <xdr:twoCellAnchor>
    <xdr:from>
      <xdr:col>19</xdr:col>
      <xdr:colOff>772886</xdr:colOff>
      <xdr:row>20</xdr:row>
      <xdr:rowOff>54429</xdr:rowOff>
    </xdr:from>
    <xdr:to>
      <xdr:col>19</xdr:col>
      <xdr:colOff>1110343</xdr:colOff>
      <xdr:row>21</xdr:row>
      <xdr:rowOff>163287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F7ECCA8F-9BBC-4A1C-BA9E-1B4E45BED1C7}"/>
            </a:ext>
          </a:extLst>
        </xdr:cNvPr>
        <xdr:cNvSpPr txBox="1"/>
      </xdr:nvSpPr>
      <xdr:spPr>
        <a:xfrm>
          <a:off x="13383986" y="3712029"/>
          <a:ext cx="337457" cy="2917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50"/>
            <a:t>a</a:t>
          </a:r>
        </a:p>
      </xdr:txBody>
    </xdr:sp>
    <xdr:clientData/>
  </xdr:twoCellAnchor>
  <xdr:twoCellAnchor>
    <xdr:from>
      <xdr:col>20</xdr:col>
      <xdr:colOff>522514</xdr:colOff>
      <xdr:row>16</xdr:row>
      <xdr:rowOff>119743</xdr:rowOff>
    </xdr:from>
    <xdr:to>
      <xdr:col>21</xdr:col>
      <xdr:colOff>32656</xdr:colOff>
      <xdr:row>18</xdr:row>
      <xdr:rowOff>43543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FDD9B002-6ABB-4DE5-92D2-41513CEC8A9A}"/>
            </a:ext>
          </a:extLst>
        </xdr:cNvPr>
        <xdr:cNvSpPr txBox="1"/>
      </xdr:nvSpPr>
      <xdr:spPr>
        <a:xfrm>
          <a:off x="14489974" y="3045823"/>
          <a:ext cx="333102" cy="2895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50"/>
            <a:t>b</a:t>
          </a:r>
        </a:p>
      </xdr:txBody>
    </xdr:sp>
    <xdr:clientData/>
  </xdr:twoCellAnchor>
  <xdr:twoCellAnchor>
    <xdr:from>
      <xdr:col>18</xdr:col>
      <xdr:colOff>272143</xdr:colOff>
      <xdr:row>21</xdr:row>
      <xdr:rowOff>65315</xdr:rowOff>
    </xdr:from>
    <xdr:to>
      <xdr:col>19</xdr:col>
      <xdr:colOff>0</xdr:colOff>
      <xdr:row>22</xdr:row>
      <xdr:rowOff>174173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22937D39-5F71-4F04-A6F1-F0DA925C4221}"/>
            </a:ext>
          </a:extLst>
        </xdr:cNvPr>
        <xdr:cNvSpPr txBox="1"/>
      </xdr:nvSpPr>
      <xdr:spPr>
        <a:xfrm>
          <a:off x="12273643" y="3905795"/>
          <a:ext cx="337457" cy="2917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50"/>
            <a:t>a</a:t>
          </a:r>
        </a:p>
      </xdr:txBody>
    </xdr:sp>
    <xdr:clientData/>
  </xdr:twoCellAnchor>
  <xdr:twoCellAnchor>
    <xdr:from>
      <xdr:col>16</xdr:col>
      <xdr:colOff>97971</xdr:colOff>
      <xdr:row>27</xdr:row>
      <xdr:rowOff>0</xdr:rowOff>
    </xdr:from>
    <xdr:to>
      <xdr:col>21</xdr:col>
      <xdr:colOff>272142</xdr:colOff>
      <xdr:row>39</xdr:row>
      <xdr:rowOff>54428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3EA16C5E-6FCA-4502-895F-D11FA15FE9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250372</xdr:colOff>
      <xdr:row>34</xdr:row>
      <xdr:rowOff>10885</xdr:rowOff>
    </xdr:from>
    <xdr:to>
      <xdr:col>18</xdr:col>
      <xdr:colOff>587829</xdr:colOff>
      <xdr:row>35</xdr:row>
      <xdr:rowOff>119743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5F68F94E-0135-42A4-9062-887920D60BAF}"/>
            </a:ext>
          </a:extLst>
        </xdr:cNvPr>
        <xdr:cNvSpPr txBox="1"/>
      </xdr:nvSpPr>
      <xdr:spPr>
        <a:xfrm>
          <a:off x="12251872" y="6228805"/>
          <a:ext cx="337457" cy="2917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50"/>
            <a:t>a</a:t>
          </a:r>
        </a:p>
      </xdr:txBody>
    </xdr:sp>
    <xdr:clientData/>
  </xdr:twoCellAnchor>
  <xdr:twoCellAnchor>
    <xdr:from>
      <xdr:col>19</xdr:col>
      <xdr:colOff>772886</xdr:colOff>
      <xdr:row>30</xdr:row>
      <xdr:rowOff>76199</xdr:rowOff>
    </xdr:from>
    <xdr:to>
      <xdr:col>19</xdr:col>
      <xdr:colOff>1110343</xdr:colOff>
      <xdr:row>32</xdr:row>
      <xdr:rowOff>-1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9F785CC5-E200-4677-A521-BFD30340A264}"/>
            </a:ext>
          </a:extLst>
        </xdr:cNvPr>
        <xdr:cNvSpPr txBox="1"/>
      </xdr:nvSpPr>
      <xdr:spPr>
        <a:xfrm>
          <a:off x="13383986" y="5562599"/>
          <a:ext cx="337457" cy="2895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50"/>
            <a:t>b</a:t>
          </a:r>
        </a:p>
      </xdr:txBody>
    </xdr:sp>
    <xdr:clientData/>
  </xdr:twoCellAnchor>
  <xdr:twoCellAnchor>
    <xdr:from>
      <xdr:col>20</xdr:col>
      <xdr:colOff>566058</xdr:colOff>
      <xdr:row>28</xdr:row>
      <xdr:rowOff>43542</xdr:rowOff>
    </xdr:from>
    <xdr:to>
      <xdr:col>21</xdr:col>
      <xdr:colOff>76200</xdr:colOff>
      <xdr:row>29</xdr:row>
      <xdr:rowOff>152400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992DB835-E2AC-4207-8049-B94522EA1ACB}"/>
            </a:ext>
          </a:extLst>
        </xdr:cNvPr>
        <xdr:cNvSpPr txBox="1"/>
      </xdr:nvSpPr>
      <xdr:spPr>
        <a:xfrm>
          <a:off x="14533518" y="5164182"/>
          <a:ext cx="333102" cy="2917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50"/>
            <a:t>b</a:t>
          </a:r>
        </a:p>
      </xdr:txBody>
    </xdr:sp>
    <xdr:clientData/>
  </xdr:twoCellAnchor>
  <xdr:twoCellAnchor>
    <xdr:from>
      <xdr:col>17</xdr:col>
      <xdr:colOff>0</xdr:colOff>
      <xdr:row>2</xdr:row>
      <xdr:rowOff>0</xdr:rowOff>
    </xdr:from>
    <xdr:to>
      <xdr:col>22</xdr:col>
      <xdr:colOff>174171</xdr:colOff>
      <xdr:row>12</xdr:row>
      <xdr:rowOff>114300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7ADE5FEB-F089-4A38-9A4A-A8C2290AF1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2</xdr:row>
      <xdr:rowOff>7620</xdr:rowOff>
    </xdr:from>
    <xdr:to>
      <xdr:col>15</xdr:col>
      <xdr:colOff>533400</xdr:colOff>
      <xdr:row>12</xdr:row>
      <xdr:rowOff>121920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091C553-2FBB-40BA-9205-C3EDD3F3E7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14</xdr:row>
      <xdr:rowOff>152400</xdr:rowOff>
    </xdr:from>
    <xdr:to>
      <xdr:col>15</xdr:col>
      <xdr:colOff>533400</xdr:colOff>
      <xdr:row>25</xdr:row>
      <xdr:rowOff>81643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57069D0-DE90-4406-838D-644D768E73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27</xdr:row>
      <xdr:rowOff>0</xdr:rowOff>
    </xdr:from>
    <xdr:to>
      <xdr:col>15</xdr:col>
      <xdr:colOff>533400</xdr:colOff>
      <xdr:row>39</xdr:row>
      <xdr:rowOff>54428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FD7A18-3405-4AC1-ADDF-B4E5DDE4FC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206829</xdr:colOff>
      <xdr:row>8</xdr:row>
      <xdr:rowOff>119743</xdr:rowOff>
    </xdr:from>
    <xdr:to>
      <xdr:col>12</xdr:col>
      <xdr:colOff>544286</xdr:colOff>
      <xdr:row>10</xdr:row>
      <xdr:rowOff>43544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EB50DA96-E954-40FA-9CB1-955014E1D67F}"/>
            </a:ext>
          </a:extLst>
        </xdr:cNvPr>
        <xdr:cNvSpPr txBox="1"/>
      </xdr:nvSpPr>
      <xdr:spPr>
        <a:xfrm>
          <a:off x="8093529" y="1582783"/>
          <a:ext cx="337457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</a:t>
          </a:r>
        </a:p>
      </xdr:txBody>
    </xdr:sp>
    <xdr:clientData/>
  </xdr:twoCellAnchor>
  <xdr:twoCellAnchor>
    <xdr:from>
      <xdr:col>10</xdr:col>
      <xdr:colOff>381000</xdr:colOff>
      <xdr:row>8</xdr:row>
      <xdr:rowOff>108858</xdr:rowOff>
    </xdr:from>
    <xdr:to>
      <xdr:col>11</xdr:col>
      <xdr:colOff>108857</xdr:colOff>
      <xdr:row>10</xdr:row>
      <xdr:rowOff>32659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AC9E768C-B1AA-4A7F-AE9D-70E09083A0B8}"/>
            </a:ext>
          </a:extLst>
        </xdr:cNvPr>
        <xdr:cNvSpPr txBox="1"/>
      </xdr:nvSpPr>
      <xdr:spPr>
        <a:xfrm>
          <a:off x="7048500" y="1571898"/>
          <a:ext cx="337457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</a:t>
          </a:r>
        </a:p>
      </xdr:txBody>
    </xdr:sp>
    <xdr:clientData/>
  </xdr:twoCellAnchor>
  <xdr:twoCellAnchor>
    <xdr:from>
      <xdr:col>13</xdr:col>
      <xdr:colOff>598714</xdr:colOff>
      <xdr:row>4</xdr:row>
      <xdr:rowOff>141514</xdr:rowOff>
    </xdr:from>
    <xdr:to>
      <xdr:col>14</xdr:col>
      <xdr:colOff>326571</xdr:colOff>
      <xdr:row>6</xdr:row>
      <xdr:rowOff>65315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6AA6CA68-A3E5-4EB8-A1DF-A92D84D97043}"/>
            </a:ext>
          </a:extLst>
        </xdr:cNvPr>
        <xdr:cNvSpPr txBox="1"/>
      </xdr:nvSpPr>
      <xdr:spPr>
        <a:xfrm>
          <a:off x="9095014" y="873034"/>
          <a:ext cx="337457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</a:t>
          </a:r>
        </a:p>
      </xdr:txBody>
    </xdr:sp>
    <xdr:clientData/>
  </xdr:twoCellAnchor>
  <xdr:twoCellAnchor>
    <xdr:from>
      <xdr:col>11</xdr:col>
      <xdr:colOff>304801</xdr:colOff>
      <xdr:row>8</xdr:row>
      <xdr:rowOff>97971</xdr:rowOff>
    </xdr:from>
    <xdr:to>
      <xdr:col>12</xdr:col>
      <xdr:colOff>32658</xdr:colOff>
      <xdr:row>10</xdr:row>
      <xdr:rowOff>21772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E1096EB8-8FAF-496C-8B4F-1C38EFDE524C}"/>
            </a:ext>
          </a:extLst>
        </xdr:cNvPr>
        <xdr:cNvSpPr txBox="1"/>
      </xdr:nvSpPr>
      <xdr:spPr>
        <a:xfrm>
          <a:off x="7581901" y="1561011"/>
          <a:ext cx="337457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</a:t>
          </a:r>
        </a:p>
      </xdr:txBody>
    </xdr:sp>
    <xdr:clientData/>
  </xdr:twoCellAnchor>
  <xdr:twoCellAnchor>
    <xdr:from>
      <xdr:col>15</xdr:col>
      <xdr:colOff>76200</xdr:colOff>
      <xdr:row>3</xdr:row>
      <xdr:rowOff>97972</xdr:rowOff>
    </xdr:from>
    <xdr:to>
      <xdr:col>15</xdr:col>
      <xdr:colOff>413657</xdr:colOff>
      <xdr:row>5</xdr:row>
      <xdr:rowOff>21772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D78BC868-3F41-494F-9912-35AAE120220E}"/>
            </a:ext>
          </a:extLst>
        </xdr:cNvPr>
        <xdr:cNvSpPr txBox="1"/>
      </xdr:nvSpPr>
      <xdr:spPr>
        <a:xfrm>
          <a:off x="9791700" y="646612"/>
          <a:ext cx="337457" cy="2895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</a:t>
          </a:r>
        </a:p>
      </xdr:txBody>
    </xdr:sp>
    <xdr:clientData/>
  </xdr:twoCellAnchor>
  <xdr:twoCellAnchor>
    <xdr:from>
      <xdr:col>13</xdr:col>
      <xdr:colOff>163286</xdr:colOff>
      <xdr:row>8</xdr:row>
      <xdr:rowOff>108857</xdr:rowOff>
    </xdr:from>
    <xdr:to>
      <xdr:col>13</xdr:col>
      <xdr:colOff>500743</xdr:colOff>
      <xdr:row>10</xdr:row>
      <xdr:rowOff>32658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2996C024-A193-4E16-A1D6-4D94AAE52A56}"/>
            </a:ext>
          </a:extLst>
        </xdr:cNvPr>
        <xdr:cNvSpPr txBox="1"/>
      </xdr:nvSpPr>
      <xdr:spPr>
        <a:xfrm>
          <a:off x="8659586" y="1571897"/>
          <a:ext cx="337457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</a:t>
          </a:r>
        </a:p>
      </xdr:txBody>
    </xdr:sp>
    <xdr:clientData/>
  </xdr:twoCellAnchor>
  <xdr:twoCellAnchor>
    <xdr:from>
      <xdr:col>10</xdr:col>
      <xdr:colOff>293914</xdr:colOff>
      <xdr:row>21</xdr:row>
      <xdr:rowOff>54429</xdr:rowOff>
    </xdr:from>
    <xdr:to>
      <xdr:col>11</xdr:col>
      <xdr:colOff>21771</xdr:colOff>
      <xdr:row>22</xdr:row>
      <xdr:rowOff>163287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ABFE871D-A3E4-4738-91A9-DD2674455AF0}"/>
            </a:ext>
          </a:extLst>
        </xdr:cNvPr>
        <xdr:cNvSpPr txBox="1"/>
      </xdr:nvSpPr>
      <xdr:spPr>
        <a:xfrm>
          <a:off x="6961414" y="3894909"/>
          <a:ext cx="337457" cy="2917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</a:t>
          </a:r>
        </a:p>
      </xdr:txBody>
    </xdr:sp>
    <xdr:clientData/>
  </xdr:twoCellAnchor>
  <xdr:twoCellAnchor>
    <xdr:from>
      <xdr:col>12</xdr:col>
      <xdr:colOff>21772</xdr:colOff>
      <xdr:row>20</xdr:row>
      <xdr:rowOff>174171</xdr:rowOff>
    </xdr:from>
    <xdr:to>
      <xdr:col>12</xdr:col>
      <xdr:colOff>478972</xdr:colOff>
      <xdr:row>22</xdr:row>
      <xdr:rowOff>163286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69ADEFF9-F851-41D4-AD26-7EE1034DF924}"/>
            </a:ext>
          </a:extLst>
        </xdr:cNvPr>
        <xdr:cNvSpPr txBox="1"/>
      </xdr:nvSpPr>
      <xdr:spPr>
        <a:xfrm>
          <a:off x="7908472" y="3831771"/>
          <a:ext cx="457200" cy="354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A,</a:t>
          </a:r>
          <a:r>
            <a:rPr lang="en-GB" sz="900" baseline="0"/>
            <a:t> </a:t>
          </a:r>
          <a:r>
            <a:rPr lang="en-GB" sz="900"/>
            <a:t>b</a:t>
          </a:r>
        </a:p>
      </xdr:txBody>
    </xdr:sp>
    <xdr:clientData/>
  </xdr:twoCellAnchor>
  <xdr:twoCellAnchor>
    <xdr:from>
      <xdr:col>13</xdr:col>
      <xdr:colOff>544286</xdr:colOff>
      <xdr:row>18</xdr:row>
      <xdr:rowOff>76201</xdr:rowOff>
    </xdr:from>
    <xdr:to>
      <xdr:col>14</xdr:col>
      <xdr:colOff>326572</xdr:colOff>
      <xdr:row>20</xdr:row>
      <xdr:rowOff>21773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7A259298-AC48-4BD7-9D66-B134195A22EB}"/>
            </a:ext>
          </a:extLst>
        </xdr:cNvPr>
        <xdr:cNvSpPr txBox="1"/>
      </xdr:nvSpPr>
      <xdr:spPr>
        <a:xfrm>
          <a:off x="9040586" y="3368041"/>
          <a:ext cx="391886" cy="3113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A, c</a:t>
          </a:r>
        </a:p>
      </xdr:txBody>
    </xdr:sp>
    <xdr:clientData/>
  </xdr:twoCellAnchor>
  <xdr:twoCellAnchor>
    <xdr:from>
      <xdr:col>13</xdr:col>
      <xdr:colOff>0</xdr:colOff>
      <xdr:row>18</xdr:row>
      <xdr:rowOff>76200</xdr:rowOff>
    </xdr:from>
    <xdr:to>
      <xdr:col>13</xdr:col>
      <xdr:colOff>424542</xdr:colOff>
      <xdr:row>19</xdr:row>
      <xdr:rowOff>163286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A59EE0AA-A83A-4ADB-8EA7-C7B355532CD2}"/>
            </a:ext>
          </a:extLst>
        </xdr:cNvPr>
        <xdr:cNvSpPr txBox="1"/>
      </xdr:nvSpPr>
      <xdr:spPr>
        <a:xfrm>
          <a:off x="8496300" y="3368040"/>
          <a:ext cx="424542" cy="2699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B, b</a:t>
          </a:r>
        </a:p>
      </xdr:txBody>
    </xdr:sp>
    <xdr:clientData/>
  </xdr:twoCellAnchor>
  <xdr:twoCellAnchor>
    <xdr:from>
      <xdr:col>11</xdr:col>
      <xdr:colOff>174173</xdr:colOff>
      <xdr:row>21</xdr:row>
      <xdr:rowOff>43542</xdr:rowOff>
    </xdr:from>
    <xdr:to>
      <xdr:col>11</xdr:col>
      <xdr:colOff>511630</xdr:colOff>
      <xdr:row>22</xdr:row>
      <xdr:rowOff>152400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C0BEE87-F351-4F36-A480-1F6A85E1D680}"/>
            </a:ext>
          </a:extLst>
        </xdr:cNvPr>
        <xdr:cNvSpPr txBox="1"/>
      </xdr:nvSpPr>
      <xdr:spPr>
        <a:xfrm>
          <a:off x="7451273" y="3884022"/>
          <a:ext cx="337457" cy="2917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</a:t>
          </a:r>
        </a:p>
      </xdr:txBody>
    </xdr:sp>
    <xdr:clientData/>
  </xdr:twoCellAnchor>
  <xdr:twoCellAnchor>
    <xdr:from>
      <xdr:col>14</xdr:col>
      <xdr:colOff>478972</xdr:colOff>
      <xdr:row>15</xdr:row>
      <xdr:rowOff>97972</xdr:rowOff>
    </xdr:from>
    <xdr:to>
      <xdr:col>15</xdr:col>
      <xdr:colOff>359229</xdr:colOff>
      <xdr:row>16</xdr:row>
      <xdr:rowOff>174172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82E798E2-0624-4037-8AA9-AFD476FE3F54}"/>
            </a:ext>
          </a:extLst>
        </xdr:cNvPr>
        <xdr:cNvSpPr txBox="1"/>
      </xdr:nvSpPr>
      <xdr:spPr>
        <a:xfrm>
          <a:off x="9584872" y="2841172"/>
          <a:ext cx="489857" cy="2590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B, b</a:t>
          </a:r>
        </a:p>
      </xdr:txBody>
    </xdr:sp>
    <xdr:clientData/>
  </xdr:twoCellAnchor>
  <xdr:twoCellAnchor>
    <xdr:from>
      <xdr:col>10</xdr:col>
      <xdr:colOff>217716</xdr:colOff>
      <xdr:row>34</xdr:row>
      <xdr:rowOff>43543</xdr:rowOff>
    </xdr:from>
    <xdr:to>
      <xdr:col>11</xdr:col>
      <xdr:colOff>54429</xdr:colOff>
      <xdr:row>35</xdr:row>
      <xdr:rowOff>119743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A320A7D3-12E2-4B1C-BAA1-F3EAB2ADBC9D}"/>
            </a:ext>
          </a:extLst>
        </xdr:cNvPr>
        <xdr:cNvSpPr txBox="1"/>
      </xdr:nvSpPr>
      <xdr:spPr>
        <a:xfrm>
          <a:off x="6885216" y="6261463"/>
          <a:ext cx="446313" cy="2590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A, a</a:t>
          </a:r>
        </a:p>
      </xdr:txBody>
    </xdr:sp>
    <xdr:clientData/>
  </xdr:twoCellAnchor>
  <xdr:twoCellAnchor>
    <xdr:from>
      <xdr:col>12</xdr:col>
      <xdr:colOff>10887</xdr:colOff>
      <xdr:row>30</xdr:row>
      <xdr:rowOff>130628</xdr:rowOff>
    </xdr:from>
    <xdr:to>
      <xdr:col>12</xdr:col>
      <xdr:colOff>402771</xdr:colOff>
      <xdr:row>32</xdr:row>
      <xdr:rowOff>76200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AD3F4C34-D5A4-4C80-B4B8-EE23845DC05F}"/>
            </a:ext>
          </a:extLst>
        </xdr:cNvPr>
        <xdr:cNvSpPr txBox="1"/>
      </xdr:nvSpPr>
      <xdr:spPr>
        <a:xfrm>
          <a:off x="7897587" y="5617028"/>
          <a:ext cx="391884" cy="3113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A, b</a:t>
          </a:r>
        </a:p>
      </xdr:txBody>
    </xdr:sp>
    <xdr:clientData/>
  </xdr:twoCellAnchor>
  <xdr:twoCellAnchor>
    <xdr:from>
      <xdr:col>13</xdr:col>
      <xdr:colOff>533402</xdr:colOff>
      <xdr:row>31</xdr:row>
      <xdr:rowOff>32658</xdr:rowOff>
    </xdr:from>
    <xdr:to>
      <xdr:col>14</xdr:col>
      <xdr:colOff>381001</xdr:colOff>
      <xdr:row>32</xdr:row>
      <xdr:rowOff>163287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D6DD4D19-980D-4CEC-AE3B-0FEC68759961}"/>
            </a:ext>
          </a:extLst>
        </xdr:cNvPr>
        <xdr:cNvSpPr txBox="1"/>
      </xdr:nvSpPr>
      <xdr:spPr>
        <a:xfrm>
          <a:off x="9029702" y="5701938"/>
          <a:ext cx="457199" cy="31350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A, b</a:t>
          </a:r>
        </a:p>
      </xdr:txBody>
    </xdr:sp>
    <xdr:clientData/>
  </xdr:twoCellAnchor>
  <xdr:twoCellAnchor>
    <xdr:from>
      <xdr:col>11</xdr:col>
      <xdr:colOff>65316</xdr:colOff>
      <xdr:row>33</xdr:row>
      <xdr:rowOff>108857</xdr:rowOff>
    </xdr:from>
    <xdr:to>
      <xdr:col>11</xdr:col>
      <xdr:colOff>457200</xdr:colOff>
      <xdr:row>35</xdr:row>
      <xdr:rowOff>87086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C69B5E37-B2D2-4197-93C0-0A662FEC6346}"/>
            </a:ext>
          </a:extLst>
        </xdr:cNvPr>
        <xdr:cNvSpPr txBox="1"/>
      </xdr:nvSpPr>
      <xdr:spPr>
        <a:xfrm>
          <a:off x="7342416" y="6143897"/>
          <a:ext cx="391884" cy="343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B, a</a:t>
          </a:r>
        </a:p>
      </xdr:txBody>
    </xdr:sp>
    <xdr:clientData/>
  </xdr:twoCellAnchor>
  <xdr:twoCellAnchor>
    <xdr:from>
      <xdr:col>14</xdr:col>
      <xdr:colOff>468086</xdr:colOff>
      <xdr:row>27</xdr:row>
      <xdr:rowOff>97973</xdr:rowOff>
    </xdr:from>
    <xdr:to>
      <xdr:col>15</xdr:col>
      <xdr:colOff>348343</xdr:colOff>
      <xdr:row>29</xdr:row>
      <xdr:rowOff>76203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EACAD7DA-356B-442F-8A9F-A13B750B6238}"/>
            </a:ext>
          </a:extLst>
        </xdr:cNvPr>
        <xdr:cNvSpPr txBox="1"/>
      </xdr:nvSpPr>
      <xdr:spPr>
        <a:xfrm>
          <a:off x="9573986" y="5035733"/>
          <a:ext cx="489857" cy="3439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B, b</a:t>
          </a:r>
        </a:p>
      </xdr:txBody>
    </xdr:sp>
    <xdr:clientData/>
  </xdr:twoCellAnchor>
  <xdr:twoCellAnchor>
    <xdr:from>
      <xdr:col>12</xdr:col>
      <xdr:colOff>587829</xdr:colOff>
      <xdr:row>28</xdr:row>
      <xdr:rowOff>97972</xdr:rowOff>
    </xdr:from>
    <xdr:to>
      <xdr:col>13</xdr:col>
      <xdr:colOff>402771</xdr:colOff>
      <xdr:row>30</xdr:row>
      <xdr:rowOff>43545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B7AD5DA9-A6A2-41F0-B795-1D122D2C68F1}"/>
            </a:ext>
          </a:extLst>
        </xdr:cNvPr>
        <xdr:cNvSpPr txBox="1"/>
      </xdr:nvSpPr>
      <xdr:spPr>
        <a:xfrm>
          <a:off x="8474529" y="5218612"/>
          <a:ext cx="424542" cy="31133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B, b</a:t>
          </a:r>
        </a:p>
      </xdr:txBody>
    </xdr:sp>
    <xdr:clientData/>
  </xdr:twoCellAnchor>
  <xdr:twoCellAnchor>
    <xdr:from>
      <xdr:col>16</xdr:col>
      <xdr:colOff>0</xdr:colOff>
      <xdr:row>2</xdr:row>
      <xdr:rowOff>0</xdr:rowOff>
    </xdr:from>
    <xdr:to>
      <xdr:col>21</xdr:col>
      <xdr:colOff>174171</xdr:colOff>
      <xdr:row>12</xdr:row>
      <xdr:rowOff>114300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B988C8E4-4C70-4181-83B2-F03BB46092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0</xdr:colOff>
      <xdr:row>15</xdr:row>
      <xdr:rowOff>0</xdr:rowOff>
    </xdr:from>
    <xdr:to>
      <xdr:col>21</xdr:col>
      <xdr:colOff>174171</xdr:colOff>
      <xdr:row>25</xdr:row>
      <xdr:rowOff>114300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320C4322-09F6-4AD0-909D-48E6E9C026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0</xdr:colOff>
      <xdr:row>28</xdr:row>
      <xdr:rowOff>0</xdr:rowOff>
    </xdr:from>
    <xdr:to>
      <xdr:col>21</xdr:col>
      <xdr:colOff>174171</xdr:colOff>
      <xdr:row>40</xdr:row>
      <xdr:rowOff>54428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D5B298F5-6F0A-4AE3-8A6B-786C3FE343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2</xdr:row>
      <xdr:rowOff>7620</xdr:rowOff>
    </xdr:from>
    <xdr:to>
      <xdr:col>15</xdr:col>
      <xdr:colOff>533400</xdr:colOff>
      <xdr:row>12</xdr:row>
      <xdr:rowOff>121920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BE88FE5-5229-474D-8A19-47512EB172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14</xdr:row>
      <xdr:rowOff>152400</xdr:rowOff>
    </xdr:from>
    <xdr:to>
      <xdr:col>15</xdr:col>
      <xdr:colOff>533400</xdr:colOff>
      <xdr:row>25</xdr:row>
      <xdr:rowOff>81643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B33F465-5FCD-4C52-AA07-62A6DA3626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27</xdr:row>
      <xdr:rowOff>0</xdr:rowOff>
    </xdr:from>
    <xdr:to>
      <xdr:col>15</xdr:col>
      <xdr:colOff>533400</xdr:colOff>
      <xdr:row>39</xdr:row>
      <xdr:rowOff>54428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A61275E-667F-485D-9BBD-6846025A00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333375</xdr:colOff>
      <xdr:row>8</xdr:row>
      <xdr:rowOff>114300</xdr:rowOff>
    </xdr:from>
    <xdr:to>
      <xdr:col>11</xdr:col>
      <xdr:colOff>61232</xdr:colOff>
      <xdr:row>10</xdr:row>
      <xdr:rowOff>46265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EEAE7A9C-6FCA-4170-9264-443EE621A257}"/>
            </a:ext>
          </a:extLst>
        </xdr:cNvPr>
        <xdr:cNvSpPr txBox="1"/>
      </xdr:nvSpPr>
      <xdr:spPr>
        <a:xfrm>
          <a:off x="7000875" y="1577340"/>
          <a:ext cx="337457" cy="2977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</a:t>
          </a:r>
        </a:p>
      </xdr:txBody>
    </xdr:sp>
    <xdr:clientData/>
  </xdr:twoCellAnchor>
  <xdr:twoCellAnchor>
    <xdr:from>
      <xdr:col>12</xdr:col>
      <xdr:colOff>171450</xdr:colOff>
      <xdr:row>8</xdr:row>
      <xdr:rowOff>152400</xdr:rowOff>
    </xdr:from>
    <xdr:to>
      <xdr:col>13</xdr:col>
      <xdr:colOff>85725</xdr:colOff>
      <xdr:row>10</xdr:row>
      <xdr:rowOff>84365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8A7578F6-9DD7-47A5-BCE5-58D62272813C}"/>
            </a:ext>
          </a:extLst>
        </xdr:cNvPr>
        <xdr:cNvSpPr txBox="1"/>
      </xdr:nvSpPr>
      <xdr:spPr>
        <a:xfrm>
          <a:off x="8058150" y="1615440"/>
          <a:ext cx="523875" cy="2977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A, a</a:t>
          </a:r>
        </a:p>
      </xdr:txBody>
    </xdr:sp>
    <xdr:clientData/>
  </xdr:twoCellAnchor>
  <xdr:twoCellAnchor>
    <xdr:from>
      <xdr:col>13</xdr:col>
      <xdr:colOff>600075</xdr:colOff>
      <xdr:row>7</xdr:row>
      <xdr:rowOff>9525</xdr:rowOff>
    </xdr:from>
    <xdr:to>
      <xdr:col>14</xdr:col>
      <xdr:colOff>476250</xdr:colOff>
      <xdr:row>8</xdr:row>
      <xdr:rowOff>84365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C3170AB7-B03A-4FF0-9D4E-7C4AB8813542}"/>
            </a:ext>
          </a:extLst>
        </xdr:cNvPr>
        <xdr:cNvSpPr txBox="1"/>
      </xdr:nvSpPr>
      <xdr:spPr>
        <a:xfrm>
          <a:off x="9096375" y="1289685"/>
          <a:ext cx="485775" cy="2577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A, b</a:t>
          </a:r>
        </a:p>
      </xdr:txBody>
    </xdr:sp>
    <xdr:clientData/>
  </xdr:twoCellAnchor>
  <xdr:twoCellAnchor>
    <xdr:from>
      <xdr:col>14</xdr:col>
      <xdr:colOff>533400</xdr:colOff>
      <xdr:row>2</xdr:row>
      <xdr:rowOff>142875</xdr:rowOff>
    </xdr:from>
    <xdr:to>
      <xdr:col>15</xdr:col>
      <xdr:colOff>514350</xdr:colOff>
      <xdr:row>4</xdr:row>
      <xdr:rowOff>65315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404727C3-58C5-49FB-B064-EE1CF4E3A85A}"/>
            </a:ext>
          </a:extLst>
        </xdr:cNvPr>
        <xdr:cNvSpPr txBox="1"/>
      </xdr:nvSpPr>
      <xdr:spPr>
        <a:xfrm>
          <a:off x="9639300" y="508635"/>
          <a:ext cx="590550" cy="288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B, b</a:t>
          </a:r>
        </a:p>
      </xdr:txBody>
    </xdr:sp>
    <xdr:clientData/>
  </xdr:twoCellAnchor>
  <xdr:twoCellAnchor>
    <xdr:from>
      <xdr:col>11</xdr:col>
      <xdr:colOff>285750</xdr:colOff>
      <xdr:row>8</xdr:row>
      <xdr:rowOff>95250</xdr:rowOff>
    </xdr:from>
    <xdr:to>
      <xdr:col>12</xdr:col>
      <xdr:colOff>13607</xdr:colOff>
      <xdr:row>10</xdr:row>
      <xdr:rowOff>27215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24BE1F9-CBE0-4498-840A-3739948C63FE}"/>
            </a:ext>
          </a:extLst>
        </xdr:cNvPr>
        <xdr:cNvSpPr txBox="1"/>
      </xdr:nvSpPr>
      <xdr:spPr>
        <a:xfrm>
          <a:off x="7562850" y="1558290"/>
          <a:ext cx="337457" cy="2977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</a:t>
          </a:r>
        </a:p>
      </xdr:txBody>
    </xdr:sp>
    <xdr:clientData/>
  </xdr:twoCellAnchor>
  <xdr:twoCellAnchor>
    <xdr:from>
      <xdr:col>13</xdr:col>
      <xdr:colOff>85725</xdr:colOff>
      <xdr:row>8</xdr:row>
      <xdr:rowOff>152400</xdr:rowOff>
    </xdr:from>
    <xdr:to>
      <xdr:col>13</xdr:col>
      <xdr:colOff>571500</xdr:colOff>
      <xdr:row>10</xdr:row>
      <xdr:rowOff>36740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9330A5C0-8AB6-43AE-850E-BCB30C68AB40}"/>
            </a:ext>
          </a:extLst>
        </xdr:cNvPr>
        <xdr:cNvSpPr txBox="1"/>
      </xdr:nvSpPr>
      <xdr:spPr>
        <a:xfrm>
          <a:off x="8582025" y="1615440"/>
          <a:ext cx="485775" cy="2501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B, b</a:t>
          </a:r>
        </a:p>
      </xdr:txBody>
    </xdr:sp>
    <xdr:clientData/>
  </xdr:twoCellAnchor>
  <xdr:twoCellAnchor>
    <xdr:from>
      <xdr:col>10</xdr:col>
      <xdr:colOff>266700</xdr:colOff>
      <xdr:row>21</xdr:row>
      <xdr:rowOff>114300</xdr:rowOff>
    </xdr:from>
    <xdr:to>
      <xdr:col>10</xdr:col>
      <xdr:colOff>604157</xdr:colOff>
      <xdr:row>23</xdr:row>
      <xdr:rowOff>46265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D0DD4346-4ADA-4E4C-9671-2B856F84DD60}"/>
            </a:ext>
          </a:extLst>
        </xdr:cNvPr>
        <xdr:cNvSpPr txBox="1"/>
      </xdr:nvSpPr>
      <xdr:spPr>
        <a:xfrm>
          <a:off x="6934200" y="3954780"/>
          <a:ext cx="337457" cy="2977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</a:t>
          </a:r>
        </a:p>
      </xdr:txBody>
    </xdr:sp>
    <xdr:clientData/>
  </xdr:twoCellAnchor>
  <xdr:twoCellAnchor>
    <xdr:from>
      <xdr:col>12</xdr:col>
      <xdr:colOff>38100</xdr:colOff>
      <xdr:row>21</xdr:row>
      <xdr:rowOff>28575</xdr:rowOff>
    </xdr:from>
    <xdr:to>
      <xdr:col>12</xdr:col>
      <xdr:colOff>466725</xdr:colOff>
      <xdr:row>22</xdr:row>
      <xdr:rowOff>122465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E375F12B-AA7A-4893-86DC-0AA176F3D2AE}"/>
            </a:ext>
          </a:extLst>
        </xdr:cNvPr>
        <xdr:cNvSpPr txBox="1"/>
      </xdr:nvSpPr>
      <xdr:spPr>
        <a:xfrm>
          <a:off x="7924800" y="3869055"/>
          <a:ext cx="428625" cy="2767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A, b</a:t>
          </a:r>
        </a:p>
      </xdr:txBody>
    </xdr:sp>
    <xdr:clientData/>
  </xdr:twoCellAnchor>
  <xdr:twoCellAnchor>
    <xdr:from>
      <xdr:col>13</xdr:col>
      <xdr:colOff>514350</xdr:colOff>
      <xdr:row>18</xdr:row>
      <xdr:rowOff>57151</xdr:rowOff>
    </xdr:from>
    <xdr:to>
      <xdr:col>14</xdr:col>
      <xdr:colOff>276225</xdr:colOff>
      <xdr:row>19</xdr:row>
      <xdr:rowOff>179616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859C2E0D-656C-4B03-879C-1CBA81D292B4}"/>
            </a:ext>
          </a:extLst>
        </xdr:cNvPr>
        <xdr:cNvSpPr txBox="1"/>
      </xdr:nvSpPr>
      <xdr:spPr>
        <a:xfrm>
          <a:off x="9010650" y="3348991"/>
          <a:ext cx="371475" cy="3053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A, b</a:t>
          </a:r>
        </a:p>
      </xdr:txBody>
    </xdr:sp>
    <xdr:clientData/>
  </xdr:twoCellAnchor>
  <xdr:twoCellAnchor>
    <xdr:from>
      <xdr:col>11</xdr:col>
      <xdr:colOff>200025</xdr:colOff>
      <xdr:row>21</xdr:row>
      <xdr:rowOff>114300</xdr:rowOff>
    </xdr:from>
    <xdr:to>
      <xdr:col>11</xdr:col>
      <xdr:colOff>537482</xdr:colOff>
      <xdr:row>23</xdr:row>
      <xdr:rowOff>46265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7BA9BFE4-CBFA-43AB-9854-471386EF238F}"/>
            </a:ext>
          </a:extLst>
        </xdr:cNvPr>
        <xdr:cNvSpPr txBox="1"/>
      </xdr:nvSpPr>
      <xdr:spPr>
        <a:xfrm>
          <a:off x="7477125" y="3954780"/>
          <a:ext cx="337457" cy="2977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</a:t>
          </a:r>
        </a:p>
      </xdr:txBody>
    </xdr:sp>
    <xdr:clientData/>
  </xdr:twoCellAnchor>
  <xdr:twoCellAnchor>
    <xdr:from>
      <xdr:col>12</xdr:col>
      <xdr:colOff>581025</xdr:colOff>
      <xdr:row>17</xdr:row>
      <xdr:rowOff>38100</xdr:rowOff>
    </xdr:from>
    <xdr:to>
      <xdr:col>13</xdr:col>
      <xdr:colOff>352425</xdr:colOff>
      <xdr:row>18</xdr:row>
      <xdr:rowOff>103415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26253905-6850-49FE-A980-5AF303056565}"/>
            </a:ext>
          </a:extLst>
        </xdr:cNvPr>
        <xdr:cNvSpPr txBox="1"/>
      </xdr:nvSpPr>
      <xdr:spPr>
        <a:xfrm>
          <a:off x="8467725" y="3147060"/>
          <a:ext cx="381000" cy="24819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B, b</a:t>
          </a:r>
        </a:p>
      </xdr:txBody>
    </xdr:sp>
    <xdr:clientData/>
  </xdr:twoCellAnchor>
  <xdr:twoCellAnchor>
    <xdr:from>
      <xdr:col>14</xdr:col>
      <xdr:colOff>466725</xdr:colOff>
      <xdr:row>15</xdr:row>
      <xdr:rowOff>123826</xdr:rowOff>
    </xdr:from>
    <xdr:to>
      <xdr:col>15</xdr:col>
      <xdr:colOff>352425</xdr:colOff>
      <xdr:row>17</xdr:row>
      <xdr:rowOff>84366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DD245676-AA50-4392-98AB-F7B2D164FF6F}"/>
            </a:ext>
          </a:extLst>
        </xdr:cNvPr>
        <xdr:cNvSpPr txBox="1"/>
      </xdr:nvSpPr>
      <xdr:spPr>
        <a:xfrm>
          <a:off x="9572625" y="2867026"/>
          <a:ext cx="495300" cy="3263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B, b</a:t>
          </a:r>
        </a:p>
      </xdr:txBody>
    </xdr:sp>
    <xdr:clientData/>
  </xdr:twoCellAnchor>
  <xdr:twoCellAnchor>
    <xdr:from>
      <xdr:col>10</xdr:col>
      <xdr:colOff>123825</xdr:colOff>
      <xdr:row>34</xdr:row>
      <xdr:rowOff>28575</xdr:rowOff>
    </xdr:from>
    <xdr:to>
      <xdr:col>10</xdr:col>
      <xdr:colOff>571500</xdr:colOff>
      <xdr:row>35</xdr:row>
      <xdr:rowOff>122465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DEA071D7-401A-4B57-9D27-8C78D7DB6CC2}"/>
            </a:ext>
          </a:extLst>
        </xdr:cNvPr>
        <xdr:cNvSpPr txBox="1"/>
      </xdr:nvSpPr>
      <xdr:spPr>
        <a:xfrm>
          <a:off x="6791325" y="6246495"/>
          <a:ext cx="447675" cy="2767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A, a</a:t>
          </a:r>
        </a:p>
      </xdr:txBody>
    </xdr:sp>
    <xdr:clientData/>
  </xdr:twoCellAnchor>
  <xdr:twoCellAnchor>
    <xdr:from>
      <xdr:col>12</xdr:col>
      <xdr:colOff>19050</xdr:colOff>
      <xdr:row>32</xdr:row>
      <xdr:rowOff>123825</xdr:rowOff>
    </xdr:from>
    <xdr:to>
      <xdr:col>12</xdr:col>
      <xdr:colOff>447675</xdr:colOff>
      <xdr:row>34</xdr:row>
      <xdr:rowOff>151040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A41AB93B-E7C3-4A57-9299-058527A3B06B}"/>
            </a:ext>
          </a:extLst>
        </xdr:cNvPr>
        <xdr:cNvSpPr txBox="1"/>
      </xdr:nvSpPr>
      <xdr:spPr>
        <a:xfrm>
          <a:off x="7905750" y="5975985"/>
          <a:ext cx="428625" cy="392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A, b</a:t>
          </a:r>
        </a:p>
      </xdr:txBody>
    </xdr:sp>
    <xdr:clientData/>
  </xdr:twoCellAnchor>
  <xdr:twoCellAnchor>
    <xdr:from>
      <xdr:col>13</xdr:col>
      <xdr:colOff>533400</xdr:colOff>
      <xdr:row>31</xdr:row>
      <xdr:rowOff>95250</xdr:rowOff>
    </xdr:from>
    <xdr:to>
      <xdr:col>14</xdr:col>
      <xdr:colOff>314325</xdr:colOff>
      <xdr:row>33</xdr:row>
      <xdr:rowOff>122465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55FC23CE-CC0A-4178-8F2D-26A47F7FDEFB}"/>
            </a:ext>
          </a:extLst>
        </xdr:cNvPr>
        <xdr:cNvSpPr txBox="1"/>
      </xdr:nvSpPr>
      <xdr:spPr>
        <a:xfrm>
          <a:off x="9029700" y="5764530"/>
          <a:ext cx="390525" cy="392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A, c</a:t>
          </a:r>
        </a:p>
      </xdr:txBody>
    </xdr:sp>
    <xdr:clientData/>
  </xdr:twoCellAnchor>
  <xdr:twoCellAnchor>
    <xdr:from>
      <xdr:col>14</xdr:col>
      <xdr:colOff>523875</xdr:colOff>
      <xdr:row>27</xdr:row>
      <xdr:rowOff>95250</xdr:rowOff>
    </xdr:from>
    <xdr:to>
      <xdr:col>15</xdr:col>
      <xdr:colOff>304800</xdr:colOff>
      <xdr:row>29</xdr:row>
      <xdr:rowOff>122465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ED8FD9C3-88BF-412B-993F-EE92B1DA4D32}"/>
            </a:ext>
          </a:extLst>
        </xdr:cNvPr>
        <xdr:cNvSpPr txBox="1"/>
      </xdr:nvSpPr>
      <xdr:spPr>
        <a:xfrm>
          <a:off x="9629775" y="5033010"/>
          <a:ext cx="390525" cy="392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B, b</a:t>
          </a:r>
        </a:p>
      </xdr:txBody>
    </xdr:sp>
    <xdr:clientData/>
  </xdr:twoCellAnchor>
  <xdr:twoCellAnchor>
    <xdr:from>
      <xdr:col>11</xdr:col>
      <xdr:colOff>76200</xdr:colOff>
      <xdr:row>33</xdr:row>
      <xdr:rowOff>9526</xdr:rowOff>
    </xdr:from>
    <xdr:to>
      <xdr:col>11</xdr:col>
      <xdr:colOff>485775</xdr:colOff>
      <xdr:row>35</xdr:row>
      <xdr:rowOff>65316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FD6DC842-ECB2-4BE1-ACD7-6A888F9B62BF}"/>
            </a:ext>
          </a:extLst>
        </xdr:cNvPr>
        <xdr:cNvSpPr txBox="1"/>
      </xdr:nvSpPr>
      <xdr:spPr>
        <a:xfrm>
          <a:off x="7353300" y="6044566"/>
          <a:ext cx="409575" cy="421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B,</a:t>
          </a:r>
          <a:r>
            <a:rPr lang="en-GB" sz="900" baseline="0"/>
            <a:t> </a:t>
          </a:r>
          <a:r>
            <a:rPr lang="en-GB" sz="900"/>
            <a:t>a</a:t>
          </a:r>
        </a:p>
      </xdr:txBody>
    </xdr:sp>
    <xdr:clientData/>
  </xdr:twoCellAnchor>
  <xdr:twoCellAnchor>
    <xdr:from>
      <xdr:col>12</xdr:col>
      <xdr:colOff>561975</xdr:colOff>
      <xdr:row>28</xdr:row>
      <xdr:rowOff>85725</xdr:rowOff>
    </xdr:from>
    <xdr:to>
      <xdr:col>13</xdr:col>
      <xdr:colOff>352425</xdr:colOff>
      <xdr:row>30</xdr:row>
      <xdr:rowOff>112940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2E7A7C44-96CE-4AF0-BBAF-CB8F71D59251}"/>
            </a:ext>
          </a:extLst>
        </xdr:cNvPr>
        <xdr:cNvSpPr txBox="1"/>
      </xdr:nvSpPr>
      <xdr:spPr>
        <a:xfrm>
          <a:off x="8448675" y="5206365"/>
          <a:ext cx="400050" cy="392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B, b</a:t>
          </a:r>
        </a:p>
      </xdr:txBody>
    </xdr:sp>
    <xdr:clientData/>
  </xdr:twoCellAnchor>
  <xdr:twoCellAnchor>
    <xdr:from>
      <xdr:col>16</xdr:col>
      <xdr:colOff>0</xdr:colOff>
      <xdr:row>3</xdr:row>
      <xdr:rowOff>0</xdr:rowOff>
    </xdr:from>
    <xdr:to>
      <xdr:col>21</xdr:col>
      <xdr:colOff>190500</xdr:colOff>
      <xdr:row>13</xdr:row>
      <xdr:rowOff>114300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4A7E3C6C-AC8E-4EA8-9B19-04000EF87E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0</xdr:colOff>
      <xdr:row>15</xdr:row>
      <xdr:rowOff>0</xdr:rowOff>
    </xdr:from>
    <xdr:to>
      <xdr:col>21</xdr:col>
      <xdr:colOff>190500</xdr:colOff>
      <xdr:row>25</xdr:row>
      <xdr:rowOff>110218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5B549493-E299-405C-8C7D-3B863E9474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0</xdr:colOff>
      <xdr:row>27</xdr:row>
      <xdr:rowOff>0</xdr:rowOff>
    </xdr:from>
    <xdr:to>
      <xdr:col>21</xdr:col>
      <xdr:colOff>190500</xdr:colOff>
      <xdr:row>39</xdr:row>
      <xdr:rowOff>54428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FACF170D-205A-41EE-96C5-0466B3FC3F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2</xdr:row>
      <xdr:rowOff>7620</xdr:rowOff>
    </xdr:from>
    <xdr:to>
      <xdr:col>15</xdr:col>
      <xdr:colOff>533400</xdr:colOff>
      <xdr:row>12</xdr:row>
      <xdr:rowOff>121920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2C8421B-8F84-4AF1-B2AB-3D218BE3A1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14</xdr:row>
      <xdr:rowOff>152400</xdr:rowOff>
    </xdr:from>
    <xdr:to>
      <xdr:col>15</xdr:col>
      <xdr:colOff>533400</xdr:colOff>
      <xdr:row>25</xdr:row>
      <xdr:rowOff>81643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58C9F38-0A36-4627-8D34-B8A01DB662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27</xdr:row>
      <xdr:rowOff>0</xdr:rowOff>
    </xdr:from>
    <xdr:to>
      <xdr:col>15</xdr:col>
      <xdr:colOff>533400</xdr:colOff>
      <xdr:row>39</xdr:row>
      <xdr:rowOff>54428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0980DBE-E016-463B-ABBA-0E0C6FBC5F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272143</xdr:colOff>
      <xdr:row>8</xdr:row>
      <xdr:rowOff>141515</xdr:rowOff>
    </xdr:from>
    <xdr:to>
      <xdr:col>12</xdr:col>
      <xdr:colOff>0</xdr:colOff>
      <xdr:row>10</xdr:row>
      <xdr:rowOff>65316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E1895D47-64BF-4D37-BC72-4FDB58D3AEA9}"/>
            </a:ext>
          </a:extLst>
        </xdr:cNvPr>
        <xdr:cNvSpPr txBox="1"/>
      </xdr:nvSpPr>
      <xdr:spPr>
        <a:xfrm>
          <a:off x="7549243" y="1604555"/>
          <a:ext cx="337457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</a:t>
          </a:r>
        </a:p>
      </xdr:txBody>
    </xdr:sp>
    <xdr:clientData/>
  </xdr:twoCellAnchor>
  <xdr:twoCellAnchor>
    <xdr:from>
      <xdr:col>13</xdr:col>
      <xdr:colOff>21772</xdr:colOff>
      <xdr:row>7</xdr:row>
      <xdr:rowOff>54429</xdr:rowOff>
    </xdr:from>
    <xdr:to>
      <xdr:col>13</xdr:col>
      <xdr:colOff>359229</xdr:colOff>
      <xdr:row>8</xdr:row>
      <xdr:rowOff>163287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625C7854-6D36-41DA-A6B7-1ED33098A28D}"/>
            </a:ext>
          </a:extLst>
        </xdr:cNvPr>
        <xdr:cNvSpPr txBox="1"/>
      </xdr:nvSpPr>
      <xdr:spPr>
        <a:xfrm>
          <a:off x="8518072" y="1334589"/>
          <a:ext cx="337457" cy="2917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</a:t>
          </a:r>
        </a:p>
      </xdr:txBody>
    </xdr:sp>
    <xdr:clientData/>
  </xdr:twoCellAnchor>
  <xdr:twoCellAnchor>
    <xdr:from>
      <xdr:col>14</xdr:col>
      <xdr:colOff>533400</xdr:colOff>
      <xdr:row>3</xdr:row>
      <xdr:rowOff>174172</xdr:rowOff>
    </xdr:from>
    <xdr:to>
      <xdr:col>15</xdr:col>
      <xdr:colOff>261257</xdr:colOff>
      <xdr:row>5</xdr:row>
      <xdr:rowOff>97972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52B743A2-0DA1-4CF5-87FC-40B4E38563F5}"/>
            </a:ext>
          </a:extLst>
        </xdr:cNvPr>
        <xdr:cNvSpPr txBox="1"/>
      </xdr:nvSpPr>
      <xdr:spPr>
        <a:xfrm>
          <a:off x="9639300" y="722812"/>
          <a:ext cx="337457" cy="2895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</a:t>
          </a:r>
        </a:p>
      </xdr:txBody>
    </xdr:sp>
    <xdr:clientData/>
  </xdr:twoCellAnchor>
  <xdr:twoCellAnchor>
    <xdr:from>
      <xdr:col>10</xdr:col>
      <xdr:colOff>293914</xdr:colOff>
      <xdr:row>21</xdr:row>
      <xdr:rowOff>76200</xdr:rowOff>
    </xdr:from>
    <xdr:to>
      <xdr:col>11</xdr:col>
      <xdr:colOff>21771</xdr:colOff>
      <xdr:row>23</xdr:row>
      <xdr:rowOff>1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9FCC0759-506D-444B-8DF8-7CB3F8259FE3}"/>
            </a:ext>
          </a:extLst>
        </xdr:cNvPr>
        <xdr:cNvSpPr txBox="1"/>
      </xdr:nvSpPr>
      <xdr:spPr>
        <a:xfrm>
          <a:off x="6961414" y="3916680"/>
          <a:ext cx="337457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</a:t>
          </a:r>
        </a:p>
      </xdr:txBody>
    </xdr:sp>
    <xdr:clientData/>
  </xdr:twoCellAnchor>
  <xdr:twoCellAnchor>
    <xdr:from>
      <xdr:col>12</xdr:col>
      <xdr:colOff>87086</xdr:colOff>
      <xdr:row>21</xdr:row>
      <xdr:rowOff>0</xdr:rowOff>
    </xdr:from>
    <xdr:to>
      <xdr:col>12</xdr:col>
      <xdr:colOff>424543</xdr:colOff>
      <xdr:row>22</xdr:row>
      <xdr:rowOff>108858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9001E747-5FCF-408B-81C1-AD028B6B5B59}"/>
            </a:ext>
          </a:extLst>
        </xdr:cNvPr>
        <xdr:cNvSpPr txBox="1"/>
      </xdr:nvSpPr>
      <xdr:spPr>
        <a:xfrm>
          <a:off x="7973786" y="3840480"/>
          <a:ext cx="337457" cy="2917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</a:t>
          </a:r>
        </a:p>
      </xdr:txBody>
    </xdr:sp>
    <xdr:clientData/>
  </xdr:twoCellAnchor>
  <xdr:twoCellAnchor>
    <xdr:from>
      <xdr:col>13</xdr:col>
      <xdr:colOff>566057</xdr:colOff>
      <xdr:row>19</xdr:row>
      <xdr:rowOff>97971</xdr:rowOff>
    </xdr:from>
    <xdr:to>
      <xdr:col>14</xdr:col>
      <xdr:colOff>293914</xdr:colOff>
      <xdr:row>21</xdr:row>
      <xdr:rowOff>21772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F8110D07-AEE1-431A-BEF1-79E419FE0700}"/>
            </a:ext>
          </a:extLst>
        </xdr:cNvPr>
        <xdr:cNvSpPr txBox="1"/>
      </xdr:nvSpPr>
      <xdr:spPr>
        <a:xfrm>
          <a:off x="9062357" y="3572691"/>
          <a:ext cx="337457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</a:t>
          </a:r>
        </a:p>
      </xdr:txBody>
    </xdr:sp>
    <xdr:clientData/>
  </xdr:twoCellAnchor>
  <xdr:twoCellAnchor>
    <xdr:from>
      <xdr:col>11</xdr:col>
      <xdr:colOff>152400</xdr:colOff>
      <xdr:row>21</xdr:row>
      <xdr:rowOff>65315</xdr:rowOff>
    </xdr:from>
    <xdr:to>
      <xdr:col>11</xdr:col>
      <xdr:colOff>489857</xdr:colOff>
      <xdr:row>22</xdr:row>
      <xdr:rowOff>174173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F736F407-1A86-4749-BA54-FDC611EDF537}"/>
            </a:ext>
          </a:extLst>
        </xdr:cNvPr>
        <xdr:cNvSpPr txBox="1"/>
      </xdr:nvSpPr>
      <xdr:spPr>
        <a:xfrm>
          <a:off x="7429500" y="3905795"/>
          <a:ext cx="337457" cy="2917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</a:t>
          </a:r>
        </a:p>
      </xdr:txBody>
    </xdr:sp>
    <xdr:clientData/>
  </xdr:twoCellAnchor>
  <xdr:twoCellAnchor>
    <xdr:from>
      <xdr:col>13</xdr:col>
      <xdr:colOff>10885</xdr:colOff>
      <xdr:row>17</xdr:row>
      <xdr:rowOff>152401</xdr:rowOff>
    </xdr:from>
    <xdr:to>
      <xdr:col>13</xdr:col>
      <xdr:colOff>348342</xdr:colOff>
      <xdr:row>19</xdr:row>
      <xdr:rowOff>76201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177E5652-47A9-4113-9B82-02A83D373416}"/>
            </a:ext>
          </a:extLst>
        </xdr:cNvPr>
        <xdr:cNvSpPr txBox="1"/>
      </xdr:nvSpPr>
      <xdr:spPr>
        <a:xfrm>
          <a:off x="8507185" y="3261361"/>
          <a:ext cx="337457" cy="2895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</a:t>
          </a:r>
        </a:p>
      </xdr:txBody>
    </xdr:sp>
    <xdr:clientData/>
  </xdr:twoCellAnchor>
  <xdr:twoCellAnchor>
    <xdr:from>
      <xdr:col>14</xdr:col>
      <xdr:colOff>522514</xdr:colOff>
      <xdr:row>17</xdr:row>
      <xdr:rowOff>1</xdr:rowOff>
    </xdr:from>
    <xdr:to>
      <xdr:col>15</xdr:col>
      <xdr:colOff>250371</xdr:colOff>
      <xdr:row>18</xdr:row>
      <xdr:rowOff>108858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9509955A-5F04-45C1-A1E9-CC7F5FDEEE7D}"/>
            </a:ext>
          </a:extLst>
        </xdr:cNvPr>
        <xdr:cNvSpPr txBox="1"/>
      </xdr:nvSpPr>
      <xdr:spPr>
        <a:xfrm>
          <a:off x="9628414" y="3108961"/>
          <a:ext cx="337457" cy="2917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</a:t>
          </a:r>
        </a:p>
      </xdr:txBody>
    </xdr:sp>
    <xdr:clientData/>
  </xdr:twoCellAnchor>
  <xdr:twoCellAnchor>
    <xdr:from>
      <xdr:col>10</xdr:col>
      <xdr:colOff>272144</xdr:colOff>
      <xdr:row>34</xdr:row>
      <xdr:rowOff>10886</xdr:rowOff>
    </xdr:from>
    <xdr:to>
      <xdr:col>11</xdr:col>
      <xdr:colOff>1</xdr:colOff>
      <xdr:row>35</xdr:row>
      <xdr:rowOff>119744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A83A4925-E68F-4835-8472-6B70614CDEF7}"/>
            </a:ext>
          </a:extLst>
        </xdr:cNvPr>
        <xdr:cNvSpPr txBox="1"/>
      </xdr:nvSpPr>
      <xdr:spPr>
        <a:xfrm>
          <a:off x="6939644" y="6228806"/>
          <a:ext cx="337457" cy="2917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</a:t>
          </a:r>
        </a:p>
      </xdr:txBody>
    </xdr:sp>
    <xdr:clientData/>
  </xdr:twoCellAnchor>
  <xdr:twoCellAnchor>
    <xdr:from>
      <xdr:col>12</xdr:col>
      <xdr:colOff>10885</xdr:colOff>
      <xdr:row>30</xdr:row>
      <xdr:rowOff>1</xdr:rowOff>
    </xdr:from>
    <xdr:to>
      <xdr:col>12</xdr:col>
      <xdr:colOff>348342</xdr:colOff>
      <xdr:row>31</xdr:row>
      <xdr:rowOff>108859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67998C6-B4FC-42A0-8413-76D3A19CC133}"/>
            </a:ext>
          </a:extLst>
        </xdr:cNvPr>
        <xdr:cNvSpPr txBox="1"/>
      </xdr:nvSpPr>
      <xdr:spPr>
        <a:xfrm>
          <a:off x="7897585" y="5486401"/>
          <a:ext cx="337457" cy="2917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</a:t>
          </a:r>
        </a:p>
      </xdr:txBody>
    </xdr:sp>
    <xdr:clientData/>
  </xdr:twoCellAnchor>
  <xdr:twoCellAnchor>
    <xdr:from>
      <xdr:col>13</xdr:col>
      <xdr:colOff>555171</xdr:colOff>
      <xdr:row>31</xdr:row>
      <xdr:rowOff>76201</xdr:rowOff>
    </xdr:from>
    <xdr:to>
      <xdr:col>14</xdr:col>
      <xdr:colOff>283028</xdr:colOff>
      <xdr:row>33</xdr:row>
      <xdr:rowOff>1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68E9EA52-E055-4347-899E-B0C2F1171570}"/>
            </a:ext>
          </a:extLst>
        </xdr:cNvPr>
        <xdr:cNvSpPr txBox="1"/>
      </xdr:nvSpPr>
      <xdr:spPr>
        <a:xfrm>
          <a:off x="9051471" y="5745481"/>
          <a:ext cx="337457" cy="2895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</a:t>
          </a:r>
        </a:p>
      </xdr:txBody>
    </xdr:sp>
    <xdr:clientData/>
  </xdr:twoCellAnchor>
  <xdr:twoCellAnchor>
    <xdr:from>
      <xdr:col>11</xdr:col>
      <xdr:colOff>119744</xdr:colOff>
      <xdr:row>31</xdr:row>
      <xdr:rowOff>174172</xdr:rowOff>
    </xdr:from>
    <xdr:to>
      <xdr:col>11</xdr:col>
      <xdr:colOff>457201</xdr:colOff>
      <xdr:row>33</xdr:row>
      <xdr:rowOff>97972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8989898C-5DCC-4862-85B3-3212DB0FE5B2}"/>
            </a:ext>
          </a:extLst>
        </xdr:cNvPr>
        <xdr:cNvSpPr txBox="1"/>
      </xdr:nvSpPr>
      <xdr:spPr>
        <a:xfrm>
          <a:off x="7396844" y="5843452"/>
          <a:ext cx="337457" cy="2895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</a:t>
          </a:r>
        </a:p>
      </xdr:txBody>
    </xdr:sp>
    <xdr:clientData/>
  </xdr:twoCellAnchor>
  <xdr:twoCellAnchor>
    <xdr:from>
      <xdr:col>13</xdr:col>
      <xdr:colOff>10886</xdr:colOff>
      <xdr:row>27</xdr:row>
      <xdr:rowOff>108858</xdr:rowOff>
    </xdr:from>
    <xdr:to>
      <xdr:col>13</xdr:col>
      <xdr:colOff>348343</xdr:colOff>
      <xdr:row>29</xdr:row>
      <xdr:rowOff>32659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D0854665-C5D0-49A2-864D-F85493335E15}"/>
            </a:ext>
          </a:extLst>
        </xdr:cNvPr>
        <xdr:cNvSpPr txBox="1"/>
      </xdr:nvSpPr>
      <xdr:spPr>
        <a:xfrm>
          <a:off x="8507186" y="5046618"/>
          <a:ext cx="337457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</a:t>
          </a:r>
        </a:p>
      </xdr:txBody>
    </xdr:sp>
    <xdr:clientData/>
  </xdr:twoCellAnchor>
  <xdr:twoCellAnchor>
    <xdr:from>
      <xdr:col>14</xdr:col>
      <xdr:colOff>522514</xdr:colOff>
      <xdr:row>31</xdr:row>
      <xdr:rowOff>174173</xdr:rowOff>
    </xdr:from>
    <xdr:to>
      <xdr:col>15</xdr:col>
      <xdr:colOff>250371</xdr:colOff>
      <xdr:row>33</xdr:row>
      <xdr:rowOff>97973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C812101B-EAD6-40F3-BEE8-434DD3F21BF6}"/>
            </a:ext>
          </a:extLst>
        </xdr:cNvPr>
        <xdr:cNvSpPr txBox="1"/>
      </xdr:nvSpPr>
      <xdr:spPr>
        <a:xfrm>
          <a:off x="9628414" y="5843453"/>
          <a:ext cx="337457" cy="2895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2</xdr:row>
      <xdr:rowOff>7620</xdr:rowOff>
    </xdr:from>
    <xdr:to>
      <xdr:col>15</xdr:col>
      <xdr:colOff>533400</xdr:colOff>
      <xdr:row>12</xdr:row>
      <xdr:rowOff>121920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85B9535-F193-4A3F-B780-B933AE451F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14</xdr:row>
      <xdr:rowOff>152400</xdr:rowOff>
    </xdr:from>
    <xdr:to>
      <xdr:col>15</xdr:col>
      <xdr:colOff>533400</xdr:colOff>
      <xdr:row>25</xdr:row>
      <xdr:rowOff>81643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1EDA4A4-0762-4516-A53F-EDDE74E390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27</xdr:row>
      <xdr:rowOff>0</xdr:rowOff>
    </xdr:from>
    <xdr:to>
      <xdr:col>15</xdr:col>
      <xdr:colOff>533400</xdr:colOff>
      <xdr:row>39</xdr:row>
      <xdr:rowOff>54428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CD7E1E5-FB75-4397-B6D4-0F25098A38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348343</xdr:colOff>
      <xdr:row>8</xdr:row>
      <xdr:rowOff>87086</xdr:rowOff>
    </xdr:from>
    <xdr:to>
      <xdr:col>11</xdr:col>
      <xdr:colOff>76200</xdr:colOff>
      <xdr:row>10</xdr:row>
      <xdr:rowOff>10887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B84AF8D-4532-4645-92C1-1E9C7A4482B4}"/>
            </a:ext>
          </a:extLst>
        </xdr:cNvPr>
        <xdr:cNvSpPr txBox="1"/>
      </xdr:nvSpPr>
      <xdr:spPr>
        <a:xfrm>
          <a:off x="7015843" y="1550126"/>
          <a:ext cx="337457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</a:t>
          </a:r>
        </a:p>
      </xdr:txBody>
    </xdr:sp>
    <xdr:clientData/>
  </xdr:twoCellAnchor>
  <xdr:twoCellAnchor>
    <xdr:from>
      <xdr:col>12</xdr:col>
      <xdr:colOff>195943</xdr:colOff>
      <xdr:row>8</xdr:row>
      <xdr:rowOff>97971</xdr:rowOff>
    </xdr:from>
    <xdr:to>
      <xdr:col>12</xdr:col>
      <xdr:colOff>533400</xdr:colOff>
      <xdr:row>10</xdr:row>
      <xdr:rowOff>21772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99F8089F-9725-4B34-AB84-C78861990875}"/>
            </a:ext>
          </a:extLst>
        </xdr:cNvPr>
        <xdr:cNvSpPr txBox="1"/>
      </xdr:nvSpPr>
      <xdr:spPr>
        <a:xfrm>
          <a:off x="8082643" y="1561011"/>
          <a:ext cx="337457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</a:t>
          </a:r>
        </a:p>
      </xdr:txBody>
    </xdr:sp>
    <xdr:clientData/>
  </xdr:twoCellAnchor>
  <xdr:twoCellAnchor>
    <xdr:from>
      <xdr:col>14</xdr:col>
      <xdr:colOff>1</xdr:colOff>
      <xdr:row>4</xdr:row>
      <xdr:rowOff>152399</xdr:rowOff>
    </xdr:from>
    <xdr:to>
      <xdr:col>14</xdr:col>
      <xdr:colOff>337458</xdr:colOff>
      <xdr:row>6</xdr:row>
      <xdr:rowOff>76200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22C0C5AC-EF09-400F-BB38-2D107D423E15}"/>
            </a:ext>
          </a:extLst>
        </xdr:cNvPr>
        <xdr:cNvSpPr txBox="1"/>
      </xdr:nvSpPr>
      <xdr:spPr>
        <a:xfrm>
          <a:off x="9105901" y="883919"/>
          <a:ext cx="337457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</a:t>
          </a:r>
        </a:p>
      </xdr:txBody>
    </xdr:sp>
    <xdr:clientData/>
  </xdr:twoCellAnchor>
  <xdr:twoCellAnchor>
    <xdr:from>
      <xdr:col>14</xdr:col>
      <xdr:colOff>555173</xdr:colOff>
      <xdr:row>2</xdr:row>
      <xdr:rowOff>141514</xdr:rowOff>
    </xdr:from>
    <xdr:to>
      <xdr:col>15</xdr:col>
      <xdr:colOff>283030</xdr:colOff>
      <xdr:row>4</xdr:row>
      <xdr:rowOff>65314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B3455FC9-36A7-40C7-A972-134EB16CE176}"/>
            </a:ext>
          </a:extLst>
        </xdr:cNvPr>
        <xdr:cNvSpPr txBox="1"/>
      </xdr:nvSpPr>
      <xdr:spPr>
        <a:xfrm>
          <a:off x="9661073" y="507274"/>
          <a:ext cx="337457" cy="2895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</a:t>
          </a:r>
        </a:p>
      </xdr:txBody>
    </xdr:sp>
    <xdr:clientData/>
  </xdr:twoCellAnchor>
  <xdr:twoCellAnchor>
    <xdr:from>
      <xdr:col>11</xdr:col>
      <xdr:colOff>272143</xdr:colOff>
      <xdr:row>8</xdr:row>
      <xdr:rowOff>97971</xdr:rowOff>
    </xdr:from>
    <xdr:to>
      <xdr:col>12</xdr:col>
      <xdr:colOff>0</xdr:colOff>
      <xdr:row>10</xdr:row>
      <xdr:rowOff>21772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C5306038-4F0C-4E76-8625-8FAC357ABCFC}"/>
            </a:ext>
          </a:extLst>
        </xdr:cNvPr>
        <xdr:cNvSpPr txBox="1"/>
      </xdr:nvSpPr>
      <xdr:spPr>
        <a:xfrm>
          <a:off x="7549243" y="1561011"/>
          <a:ext cx="337457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</a:t>
          </a:r>
        </a:p>
      </xdr:txBody>
    </xdr:sp>
    <xdr:clientData/>
  </xdr:twoCellAnchor>
  <xdr:twoCellAnchor>
    <xdr:from>
      <xdr:col>13</xdr:col>
      <xdr:colOff>141514</xdr:colOff>
      <xdr:row>8</xdr:row>
      <xdr:rowOff>108857</xdr:rowOff>
    </xdr:from>
    <xdr:to>
      <xdr:col>13</xdr:col>
      <xdr:colOff>478971</xdr:colOff>
      <xdr:row>10</xdr:row>
      <xdr:rowOff>32658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3873410D-F436-455E-B4B9-E25F6DAF9CB8}"/>
            </a:ext>
          </a:extLst>
        </xdr:cNvPr>
        <xdr:cNvSpPr txBox="1"/>
      </xdr:nvSpPr>
      <xdr:spPr>
        <a:xfrm>
          <a:off x="8637814" y="1571897"/>
          <a:ext cx="337457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</a:t>
          </a:r>
        </a:p>
      </xdr:txBody>
    </xdr:sp>
    <xdr:clientData/>
  </xdr:twoCellAnchor>
  <xdr:twoCellAnchor>
    <xdr:from>
      <xdr:col>10</xdr:col>
      <xdr:colOff>283028</xdr:colOff>
      <xdr:row>21</xdr:row>
      <xdr:rowOff>65315</xdr:rowOff>
    </xdr:from>
    <xdr:to>
      <xdr:col>11</xdr:col>
      <xdr:colOff>10885</xdr:colOff>
      <xdr:row>22</xdr:row>
      <xdr:rowOff>174173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9E6276C0-3623-4F92-B5C5-C8AF6A1D88C3}"/>
            </a:ext>
          </a:extLst>
        </xdr:cNvPr>
        <xdr:cNvSpPr txBox="1"/>
      </xdr:nvSpPr>
      <xdr:spPr>
        <a:xfrm>
          <a:off x="6950528" y="3905795"/>
          <a:ext cx="337457" cy="2917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</a:t>
          </a:r>
        </a:p>
      </xdr:txBody>
    </xdr:sp>
    <xdr:clientData/>
  </xdr:twoCellAnchor>
  <xdr:twoCellAnchor>
    <xdr:from>
      <xdr:col>12</xdr:col>
      <xdr:colOff>43543</xdr:colOff>
      <xdr:row>21</xdr:row>
      <xdr:rowOff>43543</xdr:rowOff>
    </xdr:from>
    <xdr:to>
      <xdr:col>12</xdr:col>
      <xdr:colOff>457200</xdr:colOff>
      <xdr:row>22</xdr:row>
      <xdr:rowOff>152400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5C066730-34FC-4EDE-A57F-47F55B7475AB}"/>
            </a:ext>
          </a:extLst>
        </xdr:cNvPr>
        <xdr:cNvSpPr txBox="1"/>
      </xdr:nvSpPr>
      <xdr:spPr>
        <a:xfrm>
          <a:off x="7930243" y="3884023"/>
          <a:ext cx="413657" cy="2917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A, b</a:t>
          </a:r>
        </a:p>
      </xdr:txBody>
    </xdr:sp>
    <xdr:clientData/>
  </xdr:twoCellAnchor>
  <xdr:twoCellAnchor>
    <xdr:from>
      <xdr:col>13</xdr:col>
      <xdr:colOff>522515</xdr:colOff>
      <xdr:row>18</xdr:row>
      <xdr:rowOff>130628</xdr:rowOff>
    </xdr:from>
    <xdr:to>
      <xdr:col>14</xdr:col>
      <xdr:colOff>370115</xdr:colOff>
      <xdr:row>20</xdr:row>
      <xdr:rowOff>87086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F2141BE4-D662-4A19-8971-584D36C00A46}"/>
            </a:ext>
          </a:extLst>
        </xdr:cNvPr>
        <xdr:cNvSpPr txBox="1"/>
      </xdr:nvSpPr>
      <xdr:spPr>
        <a:xfrm>
          <a:off x="9018815" y="3422468"/>
          <a:ext cx="457200" cy="32221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A, b</a:t>
          </a:r>
        </a:p>
      </xdr:txBody>
    </xdr:sp>
    <xdr:clientData/>
  </xdr:twoCellAnchor>
  <xdr:twoCellAnchor>
    <xdr:from>
      <xdr:col>14</xdr:col>
      <xdr:colOff>489857</xdr:colOff>
      <xdr:row>16</xdr:row>
      <xdr:rowOff>76200</xdr:rowOff>
    </xdr:from>
    <xdr:to>
      <xdr:col>15</xdr:col>
      <xdr:colOff>337457</xdr:colOff>
      <xdr:row>17</xdr:row>
      <xdr:rowOff>174171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42ABC39A-7886-473C-B907-C823B0E306D9}"/>
            </a:ext>
          </a:extLst>
        </xdr:cNvPr>
        <xdr:cNvSpPr txBox="1"/>
      </xdr:nvSpPr>
      <xdr:spPr>
        <a:xfrm>
          <a:off x="9595757" y="3002280"/>
          <a:ext cx="457200" cy="2808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B, b</a:t>
          </a:r>
        </a:p>
      </xdr:txBody>
    </xdr:sp>
    <xdr:clientData/>
  </xdr:twoCellAnchor>
  <xdr:twoCellAnchor>
    <xdr:from>
      <xdr:col>12</xdr:col>
      <xdr:colOff>587829</xdr:colOff>
      <xdr:row>19</xdr:row>
      <xdr:rowOff>76200</xdr:rowOff>
    </xdr:from>
    <xdr:to>
      <xdr:col>13</xdr:col>
      <xdr:colOff>500743</xdr:colOff>
      <xdr:row>20</xdr:row>
      <xdr:rowOff>141514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A81EFC56-B56F-430B-947B-489240D5AEF1}"/>
            </a:ext>
          </a:extLst>
        </xdr:cNvPr>
        <xdr:cNvSpPr txBox="1"/>
      </xdr:nvSpPr>
      <xdr:spPr>
        <a:xfrm>
          <a:off x="8474529" y="3550920"/>
          <a:ext cx="522514" cy="2481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B, b</a:t>
          </a:r>
        </a:p>
      </xdr:txBody>
    </xdr:sp>
    <xdr:clientData/>
  </xdr:twoCellAnchor>
  <xdr:twoCellAnchor>
    <xdr:from>
      <xdr:col>11</xdr:col>
      <xdr:colOff>206829</xdr:colOff>
      <xdr:row>21</xdr:row>
      <xdr:rowOff>87085</xdr:rowOff>
    </xdr:from>
    <xdr:to>
      <xdr:col>11</xdr:col>
      <xdr:colOff>544286</xdr:colOff>
      <xdr:row>23</xdr:row>
      <xdr:rowOff>10886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6EDC33E3-5238-4B8D-BCF0-7A923F579A08}"/>
            </a:ext>
          </a:extLst>
        </xdr:cNvPr>
        <xdr:cNvSpPr txBox="1"/>
      </xdr:nvSpPr>
      <xdr:spPr>
        <a:xfrm>
          <a:off x="7483929" y="3927565"/>
          <a:ext cx="337457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</a:t>
          </a:r>
        </a:p>
      </xdr:txBody>
    </xdr:sp>
    <xdr:clientData/>
  </xdr:twoCellAnchor>
  <xdr:twoCellAnchor>
    <xdr:from>
      <xdr:col>10</xdr:col>
      <xdr:colOff>119743</xdr:colOff>
      <xdr:row>34</xdr:row>
      <xdr:rowOff>21771</xdr:rowOff>
    </xdr:from>
    <xdr:to>
      <xdr:col>11</xdr:col>
      <xdr:colOff>1</xdr:colOff>
      <xdr:row>35</xdr:row>
      <xdr:rowOff>76201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27E49EEC-0BAD-47D1-B94A-85648AC03FAA}"/>
            </a:ext>
          </a:extLst>
        </xdr:cNvPr>
        <xdr:cNvSpPr txBox="1"/>
      </xdr:nvSpPr>
      <xdr:spPr>
        <a:xfrm>
          <a:off x="6787243" y="6239691"/>
          <a:ext cx="489858" cy="23731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  a</a:t>
          </a:r>
        </a:p>
      </xdr:txBody>
    </xdr:sp>
    <xdr:clientData/>
  </xdr:twoCellAnchor>
  <xdr:twoCellAnchor>
    <xdr:from>
      <xdr:col>14</xdr:col>
      <xdr:colOff>478972</xdr:colOff>
      <xdr:row>28</xdr:row>
      <xdr:rowOff>10885</xdr:rowOff>
    </xdr:from>
    <xdr:to>
      <xdr:col>15</xdr:col>
      <xdr:colOff>283030</xdr:colOff>
      <xdr:row>29</xdr:row>
      <xdr:rowOff>108857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54465A40-5EF7-4A56-91E0-CC58AD686E0F}"/>
            </a:ext>
          </a:extLst>
        </xdr:cNvPr>
        <xdr:cNvSpPr txBox="1"/>
      </xdr:nvSpPr>
      <xdr:spPr>
        <a:xfrm>
          <a:off x="9584872" y="5131525"/>
          <a:ext cx="413658" cy="28085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A, c</a:t>
          </a:r>
        </a:p>
      </xdr:txBody>
    </xdr:sp>
    <xdr:clientData/>
  </xdr:twoCellAnchor>
  <xdr:twoCellAnchor>
    <xdr:from>
      <xdr:col>12</xdr:col>
      <xdr:colOff>587828</xdr:colOff>
      <xdr:row>31</xdr:row>
      <xdr:rowOff>87086</xdr:rowOff>
    </xdr:from>
    <xdr:to>
      <xdr:col>13</xdr:col>
      <xdr:colOff>424542</xdr:colOff>
      <xdr:row>32</xdr:row>
      <xdr:rowOff>141513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CD3061BF-C941-423A-B429-0CF449F1C5F1}"/>
            </a:ext>
          </a:extLst>
        </xdr:cNvPr>
        <xdr:cNvSpPr txBox="1"/>
      </xdr:nvSpPr>
      <xdr:spPr>
        <a:xfrm>
          <a:off x="8474528" y="5756366"/>
          <a:ext cx="446314" cy="2373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B, b</a:t>
          </a:r>
        </a:p>
      </xdr:txBody>
    </xdr:sp>
    <xdr:clientData/>
  </xdr:twoCellAnchor>
  <xdr:twoCellAnchor>
    <xdr:from>
      <xdr:col>13</xdr:col>
      <xdr:colOff>533399</xdr:colOff>
      <xdr:row>31</xdr:row>
      <xdr:rowOff>152401</xdr:rowOff>
    </xdr:from>
    <xdr:to>
      <xdr:col>14</xdr:col>
      <xdr:colOff>348343</xdr:colOff>
      <xdr:row>33</xdr:row>
      <xdr:rowOff>10886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93DBA528-4D69-45AE-9482-02CFC13182B4}"/>
            </a:ext>
          </a:extLst>
        </xdr:cNvPr>
        <xdr:cNvSpPr txBox="1"/>
      </xdr:nvSpPr>
      <xdr:spPr>
        <a:xfrm>
          <a:off x="9029699" y="5821681"/>
          <a:ext cx="424544" cy="2242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A, c</a:t>
          </a:r>
        </a:p>
      </xdr:txBody>
    </xdr:sp>
    <xdr:clientData/>
  </xdr:twoCellAnchor>
  <xdr:twoCellAnchor>
    <xdr:from>
      <xdr:col>12</xdr:col>
      <xdr:colOff>21771</xdr:colOff>
      <xdr:row>33</xdr:row>
      <xdr:rowOff>10887</xdr:rowOff>
    </xdr:from>
    <xdr:to>
      <xdr:col>12</xdr:col>
      <xdr:colOff>457200</xdr:colOff>
      <xdr:row>34</xdr:row>
      <xdr:rowOff>141516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6A1975F6-A405-464D-A646-A710A93CFAD4}"/>
            </a:ext>
          </a:extLst>
        </xdr:cNvPr>
        <xdr:cNvSpPr txBox="1"/>
      </xdr:nvSpPr>
      <xdr:spPr>
        <a:xfrm>
          <a:off x="7908471" y="6045927"/>
          <a:ext cx="435429" cy="31350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A, b</a:t>
          </a:r>
        </a:p>
      </xdr:txBody>
    </xdr:sp>
    <xdr:clientData/>
  </xdr:twoCellAnchor>
  <xdr:twoCellAnchor>
    <xdr:from>
      <xdr:col>11</xdr:col>
      <xdr:colOff>65313</xdr:colOff>
      <xdr:row>33</xdr:row>
      <xdr:rowOff>174171</xdr:rowOff>
    </xdr:from>
    <xdr:to>
      <xdr:col>11</xdr:col>
      <xdr:colOff>522514</xdr:colOff>
      <xdr:row>35</xdr:row>
      <xdr:rowOff>54429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FD85A8FF-F8EA-4B1F-96CE-731A2F9EDD00}"/>
            </a:ext>
          </a:extLst>
        </xdr:cNvPr>
        <xdr:cNvSpPr txBox="1"/>
      </xdr:nvSpPr>
      <xdr:spPr>
        <a:xfrm>
          <a:off x="7342413" y="6209211"/>
          <a:ext cx="457201" cy="24601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B, a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2</xdr:row>
      <xdr:rowOff>7620</xdr:rowOff>
    </xdr:from>
    <xdr:to>
      <xdr:col>15</xdr:col>
      <xdr:colOff>533400</xdr:colOff>
      <xdr:row>12</xdr:row>
      <xdr:rowOff>121920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C6A0B0C-8F43-449C-907E-D6FADB4F9B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14</xdr:row>
      <xdr:rowOff>152400</xdr:rowOff>
    </xdr:from>
    <xdr:to>
      <xdr:col>15</xdr:col>
      <xdr:colOff>533400</xdr:colOff>
      <xdr:row>25</xdr:row>
      <xdr:rowOff>81643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81A5DBD-5B08-480F-849C-C34E4EA86F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27</xdr:row>
      <xdr:rowOff>0</xdr:rowOff>
    </xdr:from>
    <xdr:to>
      <xdr:col>15</xdr:col>
      <xdr:colOff>533400</xdr:colOff>
      <xdr:row>39</xdr:row>
      <xdr:rowOff>54428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C025A17-F824-4493-B8AB-0422ADAF25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337457</xdr:colOff>
      <xdr:row>8</xdr:row>
      <xdr:rowOff>87086</xdr:rowOff>
    </xdr:from>
    <xdr:to>
      <xdr:col>11</xdr:col>
      <xdr:colOff>65314</xdr:colOff>
      <xdr:row>10</xdr:row>
      <xdr:rowOff>10887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64E01D75-FCB9-4199-A28C-D4A1E84186CF}"/>
            </a:ext>
          </a:extLst>
        </xdr:cNvPr>
        <xdr:cNvSpPr txBox="1"/>
      </xdr:nvSpPr>
      <xdr:spPr>
        <a:xfrm>
          <a:off x="7004957" y="1550126"/>
          <a:ext cx="337457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</a:t>
          </a:r>
        </a:p>
      </xdr:txBody>
    </xdr:sp>
    <xdr:clientData/>
  </xdr:twoCellAnchor>
  <xdr:twoCellAnchor>
    <xdr:from>
      <xdr:col>12</xdr:col>
      <xdr:colOff>185058</xdr:colOff>
      <xdr:row>8</xdr:row>
      <xdr:rowOff>76198</xdr:rowOff>
    </xdr:from>
    <xdr:to>
      <xdr:col>12</xdr:col>
      <xdr:colOff>522515</xdr:colOff>
      <xdr:row>9</xdr:row>
      <xdr:rowOff>185056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75E6F6F-F9A1-498D-9B99-59AAEC2120E6}"/>
            </a:ext>
          </a:extLst>
        </xdr:cNvPr>
        <xdr:cNvSpPr txBox="1"/>
      </xdr:nvSpPr>
      <xdr:spPr>
        <a:xfrm>
          <a:off x="8071758" y="1539238"/>
          <a:ext cx="337457" cy="2917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</a:t>
          </a:r>
        </a:p>
      </xdr:txBody>
    </xdr:sp>
    <xdr:clientData/>
  </xdr:twoCellAnchor>
  <xdr:twoCellAnchor>
    <xdr:from>
      <xdr:col>13</xdr:col>
      <xdr:colOff>533401</xdr:colOff>
      <xdr:row>8</xdr:row>
      <xdr:rowOff>54429</xdr:rowOff>
    </xdr:from>
    <xdr:to>
      <xdr:col>14</xdr:col>
      <xdr:colOff>370114</xdr:colOff>
      <xdr:row>9</xdr:row>
      <xdr:rowOff>130628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2E8716AB-CBBA-46C8-9BE0-70A7777B7374}"/>
            </a:ext>
          </a:extLst>
        </xdr:cNvPr>
        <xdr:cNvSpPr txBox="1"/>
      </xdr:nvSpPr>
      <xdr:spPr>
        <a:xfrm>
          <a:off x="9029701" y="1517469"/>
          <a:ext cx="446313" cy="2590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A, b</a:t>
          </a:r>
        </a:p>
      </xdr:txBody>
    </xdr:sp>
    <xdr:clientData/>
  </xdr:twoCellAnchor>
  <xdr:twoCellAnchor>
    <xdr:from>
      <xdr:col>11</xdr:col>
      <xdr:colOff>261258</xdr:colOff>
      <xdr:row>8</xdr:row>
      <xdr:rowOff>87084</xdr:rowOff>
    </xdr:from>
    <xdr:to>
      <xdr:col>11</xdr:col>
      <xdr:colOff>598715</xdr:colOff>
      <xdr:row>10</xdr:row>
      <xdr:rowOff>10885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FAAB77E-2F8E-452E-B8C8-B8CEE47C28EE}"/>
            </a:ext>
          </a:extLst>
        </xdr:cNvPr>
        <xdr:cNvSpPr txBox="1"/>
      </xdr:nvSpPr>
      <xdr:spPr>
        <a:xfrm>
          <a:off x="7538358" y="1550124"/>
          <a:ext cx="337457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</a:t>
          </a:r>
        </a:p>
      </xdr:txBody>
    </xdr:sp>
    <xdr:clientData/>
  </xdr:twoCellAnchor>
  <xdr:twoCellAnchor>
    <xdr:from>
      <xdr:col>13</xdr:col>
      <xdr:colOff>43544</xdr:colOff>
      <xdr:row>8</xdr:row>
      <xdr:rowOff>65313</xdr:rowOff>
    </xdr:from>
    <xdr:to>
      <xdr:col>13</xdr:col>
      <xdr:colOff>381001</xdr:colOff>
      <xdr:row>9</xdr:row>
      <xdr:rowOff>174171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A77A82C3-7898-4068-9A30-9F918791AA06}"/>
            </a:ext>
          </a:extLst>
        </xdr:cNvPr>
        <xdr:cNvSpPr txBox="1"/>
      </xdr:nvSpPr>
      <xdr:spPr>
        <a:xfrm>
          <a:off x="8539844" y="1528353"/>
          <a:ext cx="337457" cy="2917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</a:t>
          </a:r>
        </a:p>
      </xdr:txBody>
    </xdr:sp>
    <xdr:clientData/>
  </xdr:twoCellAnchor>
  <xdr:twoCellAnchor>
    <xdr:from>
      <xdr:col>14</xdr:col>
      <xdr:colOff>468086</xdr:colOff>
      <xdr:row>3</xdr:row>
      <xdr:rowOff>141514</xdr:rowOff>
    </xdr:from>
    <xdr:to>
      <xdr:col>15</xdr:col>
      <xdr:colOff>348343</xdr:colOff>
      <xdr:row>5</xdr:row>
      <xdr:rowOff>43542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66047677-DD54-4707-BB36-DAFC235723E5}"/>
            </a:ext>
          </a:extLst>
        </xdr:cNvPr>
        <xdr:cNvSpPr txBox="1"/>
      </xdr:nvSpPr>
      <xdr:spPr>
        <a:xfrm>
          <a:off x="9573986" y="690154"/>
          <a:ext cx="489857" cy="26778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B, b</a:t>
          </a:r>
        </a:p>
      </xdr:txBody>
    </xdr:sp>
    <xdr:clientData/>
  </xdr:twoCellAnchor>
  <xdr:twoCellAnchor>
    <xdr:from>
      <xdr:col>10</xdr:col>
      <xdr:colOff>239485</xdr:colOff>
      <xdr:row>21</xdr:row>
      <xdr:rowOff>87086</xdr:rowOff>
    </xdr:from>
    <xdr:to>
      <xdr:col>10</xdr:col>
      <xdr:colOff>576942</xdr:colOff>
      <xdr:row>23</xdr:row>
      <xdr:rowOff>10887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A36445DC-3EA5-4951-BC5E-7074308F64FF}"/>
            </a:ext>
          </a:extLst>
        </xdr:cNvPr>
        <xdr:cNvSpPr txBox="1"/>
      </xdr:nvSpPr>
      <xdr:spPr>
        <a:xfrm>
          <a:off x="6906985" y="3927566"/>
          <a:ext cx="337457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</a:t>
          </a:r>
        </a:p>
      </xdr:txBody>
    </xdr:sp>
    <xdr:clientData/>
  </xdr:twoCellAnchor>
  <xdr:twoCellAnchor>
    <xdr:from>
      <xdr:col>12</xdr:col>
      <xdr:colOff>130629</xdr:colOff>
      <xdr:row>21</xdr:row>
      <xdr:rowOff>97971</xdr:rowOff>
    </xdr:from>
    <xdr:to>
      <xdr:col>12</xdr:col>
      <xdr:colOff>544286</xdr:colOff>
      <xdr:row>23</xdr:row>
      <xdr:rowOff>10887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65745525-9F05-4C90-9674-A5A02904E5D3}"/>
            </a:ext>
          </a:extLst>
        </xdr:cNvPr>
        <xdr:cNvSpPr txBox="1"/>
      </xdr:nvSpPr>
      <xdr:spPr>
        <a:xfrm>
          <a:off x="8017329" y="3938451"/>
          <a:ext cx="413657" cy="2786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A, a</a:t>
          </a:r>
        </a:p>
      </xdr:txBody>
    </xdr:sp>
    <xdr:clientData/>
  </xdr:twoCellAnchor>
  <xdr:twoCellAnchor>
    <xdr:from>
      <xdr:col>13</xdr:col>
      <xdr:colOff>511629</xdr:colOff>
      <xdr:row>20</xdr:row>
      <xdr:rowOff>97972</xdr:rowOff>
    </xdr:from>
    <xdr:to>
      <xdr:col>14</xdr:col>
      <xdr:colOff>283029</xdr:colOff>
      <xdr:row>22</xdr:row>
      <xdr:rowOff>2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73D3C1E3-7639-4955-B4EF-F974785F8579}"/>
            </a:ext>
          </a:extLst>
        </xdr:cNvPr>
        <xdr:cNvSpPr txBox="1"/>
      </xdr:nvSpPr>
      <xdr:spPr>
        <a:xfrm>
          <a:off x="9007929" y="3755572"/>
          <a:ext cx="381000" cy="2677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A, b</a:t>
          </a:r>
        </a:p>
      </xdr:txBody>
    </xdr:sp>
    <xdr:clientData/>
  </xdr:twoCellAnchor>
  <xdr:twoCellAnchor>
    <xdr:from>
      <xdr:col>11</xdr:col>
      <xdr:colOff>239485</xdr:colOff>
      <xdr:row>21</xdr:row>
      <xdr:rowOff>87086</xdr:rowOff>
    </xdr:from>
    <xdr:to>
      <xdr:col>11</xdr:col>
      <xdr:colOff>576942</xdr:colOff>
      <xdr:row>23</xdr:row>
      <xdr:rowOff>10887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44CF48E3-7ED5-4207-BCC5-D5A94EAECD5A}"/>
            </a:ext>
          </a:extLst>
        </xdr:cNvPr>
        <xdr:cNvSpPr txBox="1"/>
      </xdr:nvSpPr>
      <xdr:spPr>
        <a:xfrm>
          <a:off x="7516585" y="3927566"/>
          <a:ext cx="337457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</a:t>
          </a:r>
        </a:p>
      </xdr:txBody>
    </xdr:sp>
    <xdr:clientData/>
  </xdr:twoCellAnchor>
  <xdr:twoCellAnchor>
    <xdr:from>
      <xdr:col>14</xdr:col>
      <xdr:colOff>478970</xdr:colOff>
      <xdr:row>15</xdr:row>
      <xdr:rowOff>163285</xdr:rowOff>
    </xdr:from>
    <xdr:to>
      <xdr:col>15</xdr:col>
      <xdr:colOff>304799</xdr:colOff>
      <xdr:row>17</xdr:row>
      <xdr:rowOff>54429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748DF203-3E6B-4B6A-8312-D5160EDEC8A7}"/>
            </a:ext>
          </a:extLst>
        </xdr:cNvPr>
        <xdr:cNvSpPr txBox="1"/>
      </xdr:nvSpPr>
      <xdr:spPr>
        <a:xfrm>
          <a:off x="9584870" y="2906485"/>
          <a:ext cx="435429" cy="25690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B, c</a:t>
          </a:r>
        </a:p>
      </xdr:txBody>
    </xdr:sp>
    <xdr:clientData/>
  </xdr:twoCellAnchor>
  <xdr:twoCellAnchor>
    <xdr:from>
      <xdr:col>12</xdr:col>
      <xdr:colOff>576943</xdr:colOff>
      <xdr:row>18</xdr:row>
      <xdr:rowOff>54428</xdr:rowOff>
    </xdr:from>
    <xdr:to>
      <xdr:col>13</xdr:col>
      <xdr:colOff>370115</xdr:colOff>
      <xdr:row>20</xdr:row>
      <xdr:rowOff>1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5729A448-08EF-44EB-B9AE-5213436D538F}"/>
            </a:ext>
          </a:extLst>
        </xdr:cNvPr>
        <xdr:cNvSpPr txBox="1"/>
      </xdr:nvSpPr>
      <xdr:spPr>
        <a:xfrm>
          <a:off x="8463643" y="3346268"/>
          <a:ext cx="402772" cy="31133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B, b</a:t>
          </a:r>
        </a:p>
      </xdr:txBody>
    </xdr:sp>
    <xdr:clientData/>
  </xdr:twoCellAnchor>
  <xdr:twoCellAnchor>
    <xdr:from>
      <xdr:col>10</xdr:col>
      <xdr:colOff>206829</xdr:colOff>
      <xdr:row>34</xdr:row>
      <xdr:rowOff>10886</xdr:rowOff>
    </xdr:from>
    <xdr:to>
      <xdr:col>11</xdr:col>
      <xdr:colOff>130629</xdr:colOff>
      <xdr:row>35</xdr:row>
      <xdr:rowOff>163288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654A3F2D-26B4-43F4-B82E-CC5ED2925D73}"/>
            </a:ext>
          </a:extLst>
        </xdr:cNvPr>
        <xdr:cNvSpPr txBox="1"/>
      </xdr:nvSpPr>
      <xdr:spPr>
        <a:xfrm>
          <a:off x="6874329" y="6228806"/>
          <a:ext cx="533400" cy="3352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A, a</a:t>
          </a:r>
        </a:p>
      </xdr:txBody>
    </xdr:sp>
    <xdr:clientData/>
  </xdr:twoCellAnchor>
  <xdr:twoCellAnchor>
    <xdr:from>
      <xdr:col>13</xdr:col>
      <xdr:colOff>511629</xdr:colOff>
      <xdr:row>32</xdr:row>
      <xdr:rowOff>76200</xdr:rowOff>
    </xdr:from>
    <xdr:to>
      <xdr:col>14</xdr:col>
      <xdr:colOff>315685</xdr:colOff>
      <xdr:row>34</xdr:row>
      <xdr:rowOff>10887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F8F3BE-C5A4-42BA-9776-8162B9BB8221}"/>
            </a:ext>
          </a:extLst>
        </xdr:cNvPr>
        <xdr:cNvSpPr txBox="1"/>
      </xdr:nvSpPr>
      <xdr:spPr>
        <a:xfrm>
          <a:off x="9007929" y="5928360"/>
          <a:ext cx="413656" cy="3004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A, b</a:t>
          </a:r>
        </a:p>
      </xdr:txBody>
    </xdr:sp>
    <xdr:clientData/>
  </xdr:twoCellAnchor>
  <xdr:twoCellAnchor>
    <xdr:from>
      <xdr:col>12</xdr:col>
      <xdr:colOff>21772</xdr:colOff>
      <xdr:row>33</xdr:row>
      <xdr:rowOff>76199</xdr:rowOff>
    </xdr:from>
    <xdr:to>
      <xdr:col>12</xdr:col>
      <xdr:colOff>511629</xdr:colOff>
      <xdr:row>35</xdr:row>
      <xdr:rowOff>32658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8F2E27E1-32F4-4E29-AF61-9A55579E17FF}"/>
            </a:ext>
          </a:extLst>
        </xdr:cNvPr>
        <xdr:cNvSpPr txBox="1"/>
      </xdr:nvSpPr>
      <xdr:spPr>
        <a:xfrm>
          <a:off x="7908472" y="6111239"/>
          <a:ext cx="489857" cy="3222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A, a</a:t>
          </a:r>
        </a:p>
      </xdr:txBody>
    </xdr:sp>
    <xdr:clientData/>
  </xdr:twoCellAnchor>
  <xdr:twoCellAnchor>
    <xdr:from>
      <xdr:col>11</xdr:col>
      <xdr:colOff>76201</xdr:colOff>
      <xdr:row>33</xdr:row>
      <xdr:rowOff>174170</xdr:rowOff>
    </xdr:from>
    <xdr:to>
      <xdr:col>11</xdr:col>
      <xdr:colOff>555172</xdr:colOff>
      <xdr:row>35</xdr:row>
      <xdr:rowOff>76200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82A9E4A-0CA4-40B3-ABBC-5CDE21BA6D7C}"/>
            </a:ext>
          </a:extLst>
        </xdr:cNvPr>
        <xdr:cNvSpPr txBox="1"/>
      </xdr:nvSpPr>
      <xdr:spPr>
        <a:xfrm>
          <a:off x="7353301" y="6209210"/>
          <a:ext cx="478971" cy="2677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a, B</a:t>
          </a:r>
        </a:p>
      </xdr:txBody>
    </xdr:sp>
    <xdr:clientData/>
  </xdr:twoCellAnchor>
  <xdr:twoCellAnchor>
    <xdr:from>
      <xdr:col>12</xdr:col>
      <xdr:colOff>576943</xdr:colOff>
      <xdr:row>27</xdr:row>
      <xdr:rowOff>152400</xdr:rowOff>
    </xdr:from>
    <xdr:to>
      <xdr:col>13</xdr:col>
      <xdr:colOff>381000</xdr:colOff>
      <xdr:row>29</xdr:row>
      <xdr:rowOff>65315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825A1AF9-0FCC-4618-8061-2FBA56A39980}"/>
            </a:ext>
          </a:extLst>
        </xdr:cNvPr>
        <xdr:cNvSpPr txBox="1"/>
      </xdr:nvSpPr>
      <xdr:spPr>
        <a:xfrm>
          <a:off x="8463643" y="5090160"/>
          <a:ext cx="413657" cy="278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B, b</a:t>
          </a:r>
        </a:p>
      </xdr:txBody>
    </xdr:sp>
    <xdr:clientData/>
  </xdr:twoCellAnchor>
  <xdr:twoCellAnchor>
    <xdr:from>
      <xdr:col>14</xdr:col>
      <xdr:colOff>555172</xdr:colOff>
      <xdr:row>34</xdr:row>
      <xdr:rowOff>32657</xdr:rowOff>
    </xdr:from>
    <xdr:to>
      <xdr:col>15</xdr:col>
      <xdr:colOff>413657</xdr:colOff>
      <xdr:row>35</xdr:row>
      <xdr:rowOff>130630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845637B3-75CE-42D6-A3BB-F7D60D11B8DA}"/>
            </a:ext>
          </a:extLst>
        </xdr:cNvPr>
        <xdr:cNvSpPr txBox="1"/>
      </xdr:nvSpPr>
      <xdr:spPr>
        <a:xfrm>
          <a:off x="9661072" y="6250577"/>
          <a:ext cx="468085" cy="2808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/>
            <a:t>B, a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OS%20ACAD&#201;MICOS%20(M&#225;ster,%20PhD,%20Research%20Assistant)\PhD\PhD_(13.05.21)\2020\DATA%20ANALYSIS%202020\Fusarium%20IN%20VITRO%20Experiment%20(Chapter%204)\Mycotoxin%20data\Final%20results_Mycotoxin%20detected%20(13.01.2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y 7"/>
      <sheetName val="Day 14"/>
      <sheetName val="Day 21"/>
      <sheetName val="T-2"/>
      <sheetName val="HT-2"/>
      <sheetName val="Diacetoxycirpenol"/>
      <sheetName val="15-Acetoxycirpenol"/>
      <sheetName val="Neosolaniol"/>
      <sheetName val="Beuvericin"/>
      <sheetName val="3-AcDON"/>
      <sheetName val="Alternariol methyl ehter"/>
      <sheetName val="Statistics"/>
      <sheetName val="Statistics (2)"/>
      <sheetName val="Significant differences"/>
    </sheetNames>
    <sheetDataSet>
      <sheetData sheetId="0"/>
      <sheetData sheetId="1"/>
      <sheetData sheetId="2"/>
      <sheetData sheetId="3">
        <row r="6">
          <cell r="E6" t="str">
            <v>Fusarium sambucinum</v>
          </cell>
          <cell r="G6" t="str">
            <v>Fusarium oxysporum</v>
          </cell>
        </row>
        <row r="7">
          <cell r="C7" t="str">
            <v>5°C</v>
          </cell>
          <cell r="D7">
            <v>0.97</v>
          </cell>
          <cell r="E7">
            <v>0</v>
          </cell>
          <cell r="F7">
            <v>0</v>
          </cell>
          <cell r="G7">
            <v>0</v>
          </cell>
        </row>
        <row r="8">
          <cell r="D8">
            <v>0.99</v>
          </cell>
          <cell r="E8">
            <v>0</v>
          </cell>
          <cell r="F8">
            <v>0</v>
          </cell>
          <cell r="G8">
            <v>0</v>
          </cell>
        </row>
        <row r="9">
          <cell r="C9" t="str">
            <v>10°C</v>
          </cell>
          <cell r="D9">
            <v>0.97</v>
          </cell>
          <cell r="E9">
            <v>0</v>
          </cell>
          <cell r="F9">
            <v>0</v>
          </cell>
          <cell r="G9">
            <v>0</v>
          </cell>
        </row>
        <row r="10">
          <cell r="D10">
            <v>0.99</v>
          </cell>
          <cell r="E10">
            <v>1702.4732698334494</v>
          </cell>
          <cell r="F10">
            <v>892.94011900134353</v>
          </cell>
          <cell r="G10">
            <v>0</v>
          </cell>
        </row>
        <row r="11">
          <cell r="C11" t="str">
            <v>15°C</v>
          </cell>
          <cell r="D11">
            <v>0.97</v>
          </cell>
          <cell r="E11">
            <v>127299.05013920252</v>
          </cell>
          <cell r="F11">
            <v>2566.9695161140594</v>
          </cell>
        </row>
        <row r="12">
          <cell r="D12">
            <v>0.99</v>
          </cell>
          <cell r="E12">
            <v>527025.51968430635</v>
          </cell>
          <cell r="F12">
            <v>93131.703841737166</v>
          </cell>
          <cell r="G12">
            <v>43.126315789473693</v>
          </cell>
        </row>
        <row r="18">
          <cell r="E18">
            <v>5.3994252745395901</v>
          </cell>
          <cell r="F18">
            <v>3.6927078784060776</v>
          </cell>
          <cell r="G18">
            <v>0</v>
          </cell>
          <cell r="H18">
            <v>0</v>
          </cell>
        </row>
        <row r="19">
          <cell r="E19">
            <v>14.715336821451924</v>
          </cell>
          <cell r="F19">
            <v>0</v>
          </cell>
          <cell r="G19">
            <v>0</v>
          </cell>
          <cell r="H19">
            <v>0</v>
          </cell>
        </row>
        <row r="20">
          <cell r="E20">
            <v>26957.246979410178</v>
          </cell>
          <cell r="F20">
            <v>6246.4857219247979</v>
          </cell>
          <cell r="G20">
            <v>13.673497317510808</v>
          </cell>
          <cell r="H20">
            <v>1.30973731389152</v>
          </cell>
        </row>
        <row r="21">
          <cell r="E21">
            <v>600565.09528954898</v>
          </cell>
          <cell r="F21">
            <v>76561.668102213749</v>
          </cell>
          <cell r="G21">
            <v>11.069866695142315</v>
          </cell>
          <cell r="H21">
            <v>3.4206863161027732</v>
          </cell>
        </row>
        <row r="22">
          <cell r="E22">
            <v>326100.55645959888</v>
          </cell>
          <cell r="F22">
            <v>58638.406689112409</v>
          </cell>
          <cell r="G22">
            <v>28</v>
          </cell>
        </row>
        <row r="23">
          <cell r="E23">
            <v>900527.55259813659</v>
          </cell>
          <cell r="F23">
            <v>14525.458739919444</v>
          </cell>
          <cell r="G23">
            <v>61.513064041402345</v>
          </cell>
          <cell r="H23">
            <v>15.152617458767509</v>
          </cell>
        </row>
        <row r="29">
          <cell r="E29">
            <v>1869.0632117844136</v>
          </cell>
          <cell r="F29">
            <v>1398.7079477534107</v>
          </cell>
          <cell r="G29">
            <v>9.0509851820429166</v>
          </cell>
          <cell r="H29">
            <v>3.1225472610250238</v>
          </cell>
        </row>
        <row r="30">
          <cell r="E30">
            <v>99677.698698460532</v>
          </cell>
          <cell r="F30">
            <v>14008.923523770971</v>
          </cell>
          <cell r="G30">
            <v>0</v>
          </cell>
          <cell r="H30">
            <v>0</v>
          </cell>
        </row>
        <row r="31">
          <cell r="E31">
            <v>266683.89739383984</v>
          </cell>
          <cell r="F31">
            <v>38581.811840009497</v>
          </cell>
        </row>
        <row r="32">
          <cell r="E32">
            <v>1091259.5844980886</v>
          </cell>
          <cell r="F32">
            <v>40497.503703121445</v>
          </cell>
          <cell r="G32">
            <v>14.814434112049483</v>
          </cell>
          <cell r="H32">
            <v>4.5938355031941818</v>
          </cell>
        </row>
        <row r="33">
          <cell r="E33">
            <v>316227.04324673553</v>
          </cell>
          <cell r="F33">
            <v>11574.194544121585</v>
          </cell>
        </row>
        <row r="34">
          <cell r="E34">
            <v>824054.51845982717</v>
          </cell>
          <cell r="F34">
            <v>80550.841218485613</v>
          </cell>
          <cell r="G34">
            <v>26.840683571994177</v>
          </cell>
          <cell r="H34">
            <v>7.0860976834377372</v>
          </cell>
        </row>
      </sheetData>
      <sheetData sheetId="4">
        <row r="6">
          <cell r="E6" t="str">
            <v>Fusarium sambucinum</v>
          </cell>
          <cell r="G6" t="str">
            <v>Fusarium oxysporum</v>
          </cell>
        </row>
        <row r="7">
          <cell r="C7" t="str">
            <v>5°C</v>
          </cell>
          <cell r="D7">
            <v>0.97</v>
          </cell>
          <cell r="E7">
            <v>0</v>
          </cell>
          <cell r="F7">
            <v>0</v>
          </cell>
          <cell r="G7">
            <v>0</v>
          </cell>
        </row>
        <row r="8">
          <cell r="D8">
            <v>0.99</v>
          </cell>
          <cell r="E8">
            <v>0</v>
          </cell>
          <cell r="F8">
            <v>0</v>
          </cell>
          <cell r="G8">
            <v>0</v>
          </cell>
        </row>
        <row r="9">
          <cell r="C9" t="str">
            <v>10°C</v>
          </cell>
          <cell r="D9">
            <v>0.97</v>
          </cell>
          <cell r="E9">
            <v>0</v>
          </cell>
          <cell r="F9">
            <v>0</v>
          </cell>
          <cell r="G9">
            <v>0</v>
          </cell>
        </row>
        <row r="10">
          <cell r="D10">
            <v>0.99</v>
          </cell>
          <cell r="E10">
            <v>0</v>
          </cell>
          <cell r="F10">
            <v>0</v>
          </cell>
          <cell r="G10">
            <v>0</v>
          </cell>
        </row>
        <row r="11">
          <cell r="C11" t="str">
            <v>15°C</v>
          </cell>
          <cell r="D11">
            <v>0.97</v>
          </cell>
          <cell r="E11">
            <v>400.72844008957128</v>
          </cell>
          <cell r="F11">
            <v>90.41965020357938</v>
          </cell>
        </row>
        <row r="12">
          <cell r="D12">
            <v>0.99</v>
          </cell>
          <cell r="E12">
            <v>547.86884023635139</v>
          </cell>
          <cell r="F12">
            <v>178.73624512874221</v>
          </cell>
          <cell r="G12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</row>
        <row r="20">
          <cell r="E20">
            <v>99.248697775231093</v>
          </cell>
          <cell r="F20">
            <v>36.515514562896712</v>
          </cell>
          <cell r="G20">
            <v>0</v>
          </cell>
          <cell r="H20">
            <v>0</v>
          </cell>
        </row>
        <row r="21">
          <cell r="E21">
            <v>1464.0831127387937</v>
          </cell>
          <cell r="F21">
            <v>434.14102082779522</v>
          </cell>
          <cell r="G21">
            <v>0</v>
          </cell>
          <cell r="H21">
            <v>0</v>
          </cell>
        </row>
        <row r="22">
          <cell r="E22">
            <v>1608.7272484120595</v>
          </cell>
          <cell r="F22">
            <v>119.19752152424006</v>
          </cell>
        </row>
        <row r="23">
          <cell r="E23">
            <v>3566.7446658503873</v>
          </cell>
          <cell r="F23">
            <v>108.53228925226335</v>
          </cell>
          <cell r="G23">
            <v>0</v>
          </cell>
          <cell r="H23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</row>
        <row r="30">
          <cell r="E30">
            <v>225.23179122766541</v>
          </cell>
          <cell r="F30">
            <v>55.537389730148448</v>
          </cell>
          <cell r="G30">
            <v>0</v>
          </cell>
          <cell r="H30">
            <v>0</v>
          </cell>
        </row>
        <row r="31">
          <cell r="E31">
            <v>2102.8974005606756</v>
          </cell>
          <cell r="F31">
            <v>429.41898083359962</v>
          </cell>
        </row>
        <row r="32">
          <cell r="E32">
            <v>3863.5303417374748</v>
          </cell>
          <cell r="F32">
            <v>55.768413858582846</v>
          </cell>
          <cell r="G32">
            <v>0</v>
          </cell>
          <cell r="H32">
            <v>0</v>
          </cell>
        </row>
        <row r="33">
          <cell r="E33">
            <v>1933.1948357438878</v>
          </cell>
          <cell r="F33">
            <v>8.0125179556516102</v>
          </cell>
        </row>
        <row r="34">
          <cell r="E34">
            <v>4231.1114712925528</v>
          </cell>
          <cell r="F34">
            <v>484.46023030274358</v>
          </cell>
          <cell r="G34">
            <v>0</v>
          </cell>
          <cell r="H34">
            <v>0</v>
          </cell>
        </row>
      </sheetData>
      <sheetData sheetId="5">
        <row r="6">
          <cell r="E6" t="str">
            <v>Fusarium sambucinum</v>
          </cell>
          <cell r="G6" t="str">
            <v>Fusarium oxysporum</v>
          </cell>
        </row>
        <row r="7">
          <cell r="C7" t="str">
            <v>5°C</v>
          </cell>
          <cell r="D7">
            <v>0.97</v>
          </cell>
          <cell r="E7">
            <v>0</v>
          </cell>
          <cell r="F7">
            <v>0</v>
          </cell>
          <cell r="G7">
            <v>0</v>
          </cell>
        </row>
        <row r="8">
          <cell r="D8">
            <v>0.99</v>
          </cell>
          <cell r="E8">
            <v>0</v>
          </cell>
          <cell r="F8">
            <v>0</v>
          </cell>
          <cell r="G8">
            <v>0</v>
          </cell>
        </row>
        <row r="9">
          <cell r="C9" t="str">
            <v>10°C</v>
          </cell>
          <cell r="D9">
            <v>0.97</v>
          </cell>
          <cell r="E9">
            <v>0</v>
          </cell>
          <cell r="F9">
            <v>0</v>
          </cell>
          <cell r="G9">
            <v>0</v>
          </cell>
        </row>
        <row r="10">
          <cell r="D10">
            <v>0.99</v>
          </cell>
          <cell r="E10">
            <v>157.81617910838938</v>
          </cell>
          <cell r="F10">
            <v>58.740000839380684</v>
          </cell>
          <cell r="G10">
            <v>0</v>
          </cell>
        </row>
        <row r="11">
          <cell r="C11" t="str">
            <v>15°C</v>
          </cell>
          <cell r="D11">
            <v>0.97</v>
          </cell>
          <cell r="E11">
            <v>13476.711499193292</v>
          </cell>
          <cell r="F11">
            <v>943.02817563629151</v>
          </cell>
        </row>
        <row r="12">
          <cell r="D12">
            <v>0.99</v>
          </cell>
          <cell r="E12">
            <v>50785.447565615526</v>
          </cell>
          <cell r="F12">
            <v>4871.2475709923556</v>
          </cell>
          <cell r="G12">
            <v>7.6840000000000002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</row>
        <row r="20">
          <cell r="E20">
            <v>2935.0554845831734</v>
          </cell>
          <cell r="F20">
            <v>370.84738015641545</v>
          </cell>
          <cell r="G20">
            <v>0</v>
          </cell>
          <cell r="H20">
            <v>0</v>
          </cell>
        </row>
        <row r="21">
          <cell r="E21">
            <v>74173.563468995315</v>
          </cell>
          <cell r="F21">
            <v>8354.789249798845</v>
          </cell>
          <cell r="G21">
            <v>0</v>
          </cell>
          <cell r="H21">
            <v>0</v>
          </cell>
        </row>
        <row r="22">
          <cell r="E22">
            <v>48478.858964982501</v>
          </cell>
          <cell r="F22">
            <v>11763.405996332862</v>
          </cell>
        </row>
        <row r="23">
          <cell r="E23">
            <v>104901.95965759481</v>
          </cell>
          <cell r="F23">
            <v>1928.961104243373</v>
          </cell>
          <cell r="G23">
            <v>8.1749850295717224</v>
          </cell>
          <cell r="H23">
            <v>1.7407665829971082</v>
          </cell>
        </row>
        <row r="29">
          <cell r="E29">
            <v>479.26373681096203</v>
          </cell>
          <cell r="F29">
            <v>347.1744648340138</v>
          </cell>
          <cell r="G29">
            <v>0</v>
          </cell>
          <cell r="H29">
            <v>0</v>
          </cell>
        </row>
        <row r="30">
          <cell r="E30">
            <v>14771.473246740899</v>
          </cell>
          <cell r="F30">
            <v>2358.6775900324533</v>
          </cell>
          <cell r="G30">
            <v>0</v>
          </cell>
          <cell r="H30">
            <v>0</v>
          </cell>
        </row>
        <row r="31">
          <cell r="E31">
            <v>26781.456243832858</v>
          </cell>
          <cell r="F31">
            <v>1260.0140964375157</v>
          </cell>
        </row>
        <row r="32">
          <cell r="E32">
            <v>110580.28954004259</v>
          </cell>
          <cell r="F32">
            <v>2506.8977507211721</v>
          </cell>
          <cell r="G32">
            <v>0</v>
          </cell>
          <cell r="H32">
            <v>0</v>
          </cell>
        </row>
        <row r="33">
          <cell r="E33">
            <v>47726.848096472524</v>
          </cell>
          <cell r="F33">
            <v>891.36273397853563</v>
          </cell>
        </row>
        <row r="34">
          <cell r="E34">
            <v>119754.11410110019</v>
          </cell>
          <cell r="F34">
            <v>12712.26849996011</v>
          </cell>
          <cell r="G34">
            <v>7.0088693188474256</v>
          </cell>
          <cell r="H34">
            <v>0.89360699211896588</v>
          </cell>
        </row>
      </sheetData>
      <sheetData sheetId="6">
        <row r="6">
          <cell r="E6" t="str">
            <v>Fusarium sambucinum</v>
          </cell>
          <cell r="G6" t="str">
            <v>Fusarium oxysporum</v>
          </cell>
        </row>
        <row r="7">
          <cell r="C7" t="str">
            <v>5°C</v>
          </cell>
          <cell r="D7">
            <v>0.97</v>
          </cell>
          <cell r="E7">
            <v>0</v>
          </cell>
          <cell r="F7">
            <v>0</v>
          </cell>
          <cell r="G7">
            <v>0</v>
          </cell>
        </row>
        <row r="8">
          <cell r="D8">
            <v>0.99</v>
          </cell>
          <cell r="E8">
            <v>0</v>
          </cell>
          <cell r="F8">
            <v>0</v>
          </cell>
          <cell r="G8">
            <v>0</v>
          </cell>
        </row>
        <row r="9">
          <cell r="C9" t="str">
            <v>10°C</v>
          </cell>
          <cell r="D9">
            <v>0.97</v>
          </cell>
          <cell r="E9">
            <v>0</v>
          </cell>
          <cell r="F9">
            <v>0</v>
          </cell>
          <cell r="G9">
            <v>0</v>
          </cell>
        </row>
        <row r="10">
          <cell r="D10">
            <v>0.99</v>
          </cell>
          <cell r="E10">
            <v>45.492861065348727</v>
          </cell>
          <cell r="F10">
            <v>32.168310554885551</v>
          </cell>
          <cell r="G10">
            <v>0.61379593175853031</v>
          </cell>
        </row>
        <row r="11">
          <cell r="C11" t="str">
            <v>15°C</v>
          </cell>
          <cell r="D11">
            <v>0.97</v>
          </cell>
          <cell r="E11">
            <v>249.16427007978757</v>
          </cell>
          <cell r="F11">
            <v>81.563687545085671</v>
          </cell>
        </row>
        <row r="12">
          <cell r="D12">
            <v>0.99</v>
          </cell>
          <cell r="E12">
            <v>240.72499651321527</v>
          </cell>
          <cell r="F12">
            <v>18.39806569062268</v>
          </cell>
          <cell r="G12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</row>
        <row r="20">
          <cell r="E20">
            <v>82.336673963398923</v>
          </cell>
          <cell r="F20">
            <v>28.281857357962835</v>
          </cell>
          <cell r="G20">
            <v>0</v>
          </cell>
          <cell r="H20">
            <v>0</v>
          </cell>
        </row>
        <row r="21">
          <cell r="E21">
            <v>869.53542981551982</v>
          </cell>
          <cell r="F21">
            <v>256.87437366990878</v>
          </cell>
          <cell r="G21">
            <v>0</v>
          </cell>
          <cell r="H21">
            <v>0</v>
          </cell>
        </row>
        <row r="22">
          <cell r="E22">
            <v>547.266662250379</v>
          </cell>
          <cell r="F22">
            <v>48.194100423364496</v>
          </cell>
        </row>
        <row r="23">
          <cell r="E23">
            <v>1412.5035460165091</v>
          </cell>
          <cell r="F23">
            <v>33.127771581608435</v>
          </cell>
          <cell r="G23">
            <v>0</v>
          </cell>
          <cell r="H23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</row>
        <row r="30">
          <cell r="E30">
            <v>429.08915615232883</v>
          </cell>
          <cell r="F30">
            <v>104.76297710570913</v>
          </cell>
          <cell r="G30">
            <v>0</v>
          </cell>
          <cell r="H30">
            <v>0</v>
          </cell>
        </row>
        <row r="31">
          <cell r="E31">
            <v>861.16349076885865</v>
          </cell>
          <cell r="F31">
            <v>124.30458191075061</v>
          </cell>
        </row>
        <row r="32">
          <cell r="E32">
            <v>1807.5733194485019</v>
          </cell>
          <cell r="F32">
            <v>35.319943730353941</v>
          </cell>
          <cell r="G32">
            <v>0</v>
          </cell>
          <cell r="H32">
            <v>0</v>
          </cell>
        </row>
        <row r="33">
          <cell r="E33">
            <v>609.54535556092208</v>
          </cell>
          <cell r="F33">
            <v>30.370003510026201</v>
          </cell>
        </row>
        <row r="34">
          <cell r="E34">
            <v>570.2418967588402</v>
          </cell>
          <cell r="F34">
            <v>65.846147833276291</v>
          </cell>
          <cell r="G34">
            <v>0</v>
          </cell>
          <cell r="H34">
            <v>0</v>
          </cell>
        </row>
      </sheetData>
      <sheetData sheetId="7">
        <row r="6">
          <cell r="E6" t="str">
            <v>Fusarium sambucinum</v>
          </cell>
          <cell r="G6" t="str">
            <v>Fusarium oxysporum</v>
          </cell>
        </row>
        <row r="7">
          <cell r="C7" t="str">
            <v>5°C</v>
          </cell>
          <cell r="D7">
            <v>0.97</v>
          </cell>
          <cell r="E7">
            <v>0</v>
          </cell>
          <cell r="F7">
            <v>0</v>
          </cell>
          <cell r="G7">
            <v>0</v>
          </cell>
        </row>
        <row r="8">
          <cell r="D8">
            <v>0.99</v>
          </cell>
          <cell r="E8">
            <v>0</v>
          </cell>
          <cell r="F8">
            <v>0</v>
          </cell>
          <cell r="G8">
            <v>0</v>
          </cell>
        </row>
        <row r="9">
          <cell r="C9" t="str">
            <v>10°C</v>
          </cell>
          <cell r="D9">
            <v>0.97</v>
          </cell>
          <cell r="E9">
            <v>0</v>
          </cell>
          <cell r="F9">
            <v>0</v>
          </cell>
          <cell r="G9">
            <v>0</v>
          </cell>
        </row>
        <row r="10">
          <cell r="D10">
            <v>0.99</v>
          </cell>
          <cell r="E10">
            <v>13.431254237312762</v>
          </cell>
          <cell r="F10">
            <v>5.5786305065221375</v>
          </cell>
          <cell r="G10">
            <v>0</v>
          </cell>
        </row>
        <row r="11">
          <cell r="C11" t="str">
            <v>15°C</v>
          </cell>
          <cell r="D11">
            <v>0.97</v>
          </cell>
          <cell r="E11">
            <v>10791.307594619675</v>
          </cell>
          <cell r="F11">
            <v>475.24974200505858</v>
          </cell>
        </row>
        <row r="12">
          <cell r="D12">
            <v>0.99</v>
          </cell>
          <cell r="E12">
            <v>16513.354450165687</v>
          </cell>
          <cell r="F12">
            <v>1986.67930820023</v>
          </cell>
          <cell r="G12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</row>
        <row r="20">
          <cell r="E20">
            <v>2062.2070127073644</v>
          </cell>
          <cell r="F20">
            <v>387.93444942089906</v>
          </cell>
          <cell r="G20">
            <v>0</v>
          </cell>
          <cell r="H20">
            <v>0</v>
          </cell>
        </row>
        <row r="21">
          <cell r="E21">
            <v>24995.517227479821</v>
          </cell>
          <cell r="F21">
            <v>4819.8300499472834</v>
          </cell>
          <cell r="G21">
            <v>0</v>
          </cell>
          <cell r="H21">
            <v>0</v>
          </cell>
        </row>
        <row r="22">
          <cell r="E22">
            <v>35267.976505023318</v>
          </cell>
          <cell r="F22">
            <v>6669.3251441575458</v>
          </cell>
        </row>
        <row r="23">
          <cell r="E23">
            <v>76876.317507351749</v>
          </cell>
          <cell r="F23">
            <v>3137.5538475890621</v>
          </cell>
          <cell r="G23">
            <v>0</v>
          </cell>
          <cell r="H23">
            <v>0</v>
          </cell>
        </row>
        <row r="29">
          <cell r="E29">
            <v>78.653368513233957</v>
          </cell>
          <cell r="F29">
            <v>58.586763313314577</v>
          </cell>
          <cell r="G29">
            <v>0</v>
          </cell>
          <cell r="H29">
            <v>0</v>
          </cell>
        </row>
        <row r="30">
          <cell r="E30">
            <v>1785.7741717820975</v>
          </cell>
          <cell r="F30">
            <v>342.29675481608803</v>
          </cell>
          <cell r="G30">
            <v>0</v>
          </cell>
          <cell r="H30">
            <v>0</v>
          </cell>
        </row>
        <row r="31">
          <cell r="E31">
            <v>25903.582061093912</v>
          </cell>
          <cell r="F31">
            <v>1091.8571028306023</v>
          </cell>
        </row>
        <row r="32">
          <cell r="E32">
            <v>67032.896127427361</v>
          </cell>
          <cell r="F32">
            <v>2308.4519838635761</v>
          </cell>
          <cell r="G32">
            <v>0</v>
          </cell>
          <cell r="H32">
            <v>0</v>
          </cell>
        </row>
        <row r="33">
          <cell r="E33">
            <v>57997.011766625074</v>
          </cell>
          <cell r="F33">
            <v>1037.3643068618433</v>
          </cell>
        </row>
        <row r="34">
          <cell r="E34">
            <v>144844.05199677427</v>
          </cell>
          <cell r="F34">
            <v>14143.041460940965</v>
          </cell>
          <cell r="G34">
            <v>0</v>
          </cell>
          <cell r="H34">
            <v>0</v>
          </cell>
        </row>
      </sheetData>
      <sheetData sheetId="8">
        <row r="6">
          <cell r="E6" t="str">
            <v>Fusarium sambucinum</v>
          </cell>
          <cell r="G6" t="str">
            <v>Fusarium oxysporum</v>
          </cell>
        </row>
        <row r="7">
          <cell r="C7" t="str">
            <v>5°C</v>
          </cell>
          <cell r="D7">
            <v>0.97</v>
          </cell>
          <cell r="E7">
            <v>0</v>
          </cell>
          <cell r="F7">
            <v>0</v>
          </cell>
          <cell r="G7">
            <v>0</v>
          </cell>
        </row>
        <row r="8">
          <cell r="D8">
            <v>0.99</v>
          </cell>
          <cell r="E8">
            <v>0</v>
          </cell>
          <cell r="F8">
            <v>0</v>
          </cell>
          <cell r="G8">
            <v>0</v>
          </cell>
        </row>
        <row r="9">
          <cell r="C9" t="str">
            <v>10°C</v>
          </cell>
          <cell r="D9">
            <v>0.97</v>
          </cell>
          <cell r="E9">
            <v>0</v>
          </cell>
          <cell r="F9">
            <v>0</v>
          </cell>
          <cell r="G9">
            <v>0</v>
          </cell>
        </row>
        <row r="10">
          <cell r="D10">
            <v>0.99</v>
          </cell>
          <cell r="E10">
            <v>103.34646033222009</v>
          </cell>
          <cell r="F10">
            <v>66.199097760553244</v>
          </cell>
          <cell r="G10">
            <v>0</v>
          </cell>
        </row>
        <row r="11">
          <cell r="C11" t="str">
            <v>15°C</v>
          </cell>
          <cell r="D11">
            <v>0.97</v>
          </cell>
          <cell r="E11">
            <v>1097.0335834421078</v>
          </cell>
          <cell r="F11">
            <v>134.65960624098773</v>
          </cell>
        </row>
        <row r="12">
          <cell r="D12">
            <v>0.99</v>
          </cell>
          <cell r="E12">
            <v>13463.730135472782</v>
          </cell>
          <cell r="F12">
            <v>1995.9768937256454</v>
          </cell>
          <cell r="G12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</row>
        <row r="20">
          <cell r="E20">
            <v>174.89520010310235</v>
          </cell>
          <cell r="F20">
            <v>46.830218876241283</v>
          </cell>
          <cell r="G20">
            <v>0</v>
          </cell>
          <cell r="H20">
            <v>0</v>
          </cell>
        </row>
        <row r="21">
          <cell r="E21">
            <v>11907.096321936289</v>
          </cell>
          <cell r="F21">
            <v>2863.2279608244885</v>
          </cell>
          <cell r="G21">
            <v>0</v>
          </cell>
          <cell r="H21">
            <v>0</v>
          </cell>
        </row>
        <row r="22">
          <cell r="E22">
            <v>3682.2267941763421</v>
          </cell>
          <cell r="F22">
            <v>896.14063706059403</v>
          </cell>
        </row>
        <row r="23">
          <cell r="E23">
            <v>26681.921911036643</v>
          </cell>
          <cell r="F23">
            <v>291.13091777449279</v>
          </cell>
          <cell r="G23">
            <v>0</v>
          </cell>
          <cell r="H23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</row>
        <row r="30">
          <cell r="E30">
            <v>375.17283764843796</v>
          </cell>
          <cell r="F30">
            <v>152.54941192986979</v>
          </cell>
          <cell r="G30">
            <v>0</v>
          </cell>
          <cell r="H30">
            <v>0</v>
          </cell>
        </row>
        <row r="31">
          <cell r="E31">
            <v>2040.4689101724871</v>
          </cell>
          <cell r="F31">
            <v>658.30404801145869</v>
          </cell>
        </row>
        <row r="32">
          <cell r="E32">
            <v>33793.643757072939</v>
          </cell>
          <cell r="F32">
            <v>2499.7217429625621</v>
          </cell>
          <cell r="G32">
            <v>0</v>
          </cell>
          <cell r="H32">
            <v>0</v>
          </cell>
        </row>
        <row r="33">
          <cell r="E33">
            <v>7497.842012774393</v>
          </cell>
          <cell r="F33">
            <v>430.81787806924262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</row>
      </sheetData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J110"/>
  <sheetViews>
    <sheetView zoomScale="80" zoomScaleNormal="80" workbookViewId="0">
      <selection activeCell="E29" sqref="E29:F34"/>
    </sheetView>
  </sheetViews>
  <sheetFormatPr defaultRowHeight="14.4" x14ac:dyDescent="0.3"/>
  <cols>
    <col min="6" max="6" width="12.5546875" customWidth="1"/>
    <col min="8" max="8" width="20.21875" bestFit="1" customWidth="1"/>
    <col min="20" max="20" width="19.77734375" bestFit="1" customWidth="1"/>
    <col min="21" max="21" width="12" bestFit="1" customWidth="1"/>
    <col min="24" max="24" width="4.88671875" customWidth="1"/>
    <col min="26" max="26" width="21.109375" bestFit="1" customWidth="1"/>
    <col min="31" max="31" width="4.44140625" bestFit="1" customWidth="1"/>
    <col min="33" max="33" width="21.109375" bestFit="1" customWidth="1"/>
  </cols>
  <sheetData>
    <row r="2" spans="3:36" x14ac:dyDescent="0.3">
      <c r="S2" s="1" t="s">
        <v>0</v>
      </c>
      <c r="T2" s="1"/>
      <c r="U2" s="1"/>
      <c r="V2" s="1"/>
      <c r="W2" s="1"/>
      <c r="Y2" s="1" t="s">
        <v>1</v>
      </c>
      <c r="Z2" s="1"/>
      <c r="AA2" s="1"/>
      <c r="AB2" s="1"/>
      <c r="AC2" s="1"/>
      <c r="AD2" s="2"/>
      <c r="AF2" s="1" t="s">
        <v>2</v>
      </c>
      <c r="AG2" s="1"/>
      <c r="AH2" s="1"/>
      <c r="AI2" s="1"/>
      <c r="AJ2" s="1"/>
    </row>
    <row r="3" spans="3:36" x14ac:dyDescent="0.3">
      <c r="V3" t="s">
        <v>3</v>
      </c>
      <c r="W3" t="s">
        <v>4</v>
      </c>
      <c r="AB3" t="s">
        <v>3</v>
      </c>
      <c r="AC3" t="s">
        <v>4</v>
      </c>
      <c r="AI3" t="s">
        <v>3</v>
      </c>
      <c r="AJ3" t="s">
        <v>4</v>
      </c>
    </row>
    <row r="4" spans="3:36" x14ac:dyDescent="0.3">
      <c r="C4" s="1" t="s">
        <v>0</v>
      </c>
      <c r="D4" s="1"/>
      <c r="R4" s="3" t="s">
        <v>5</v>
      </c>
      <c r="S4" s="4">
        <v>0.97</v>
      </c>
      <c r="T4" s="5" t="s">
        <v>6</v>
      </c>
      <c r="U4">
        <v>0</v>
      </c>
      <c r="Y4" s="4">
        <v>0.97</v>
      </c>
      <c r="Z4" s="5" t="s">
        <v>6</v>
      </c>
      <c r="AA4" s="3">
        <v>0.1771477110157367</v>
      </c>
      <c r="AE4" s="3" t="s">
        <v>5</v>
      </c>
      <c r="AF4" s="4">
        <v>0.97</v>
      </c>
      <c r="AG4" s="6" t="s">
        <v>6</v>
      </c>
      <c r="AH4" s="7">
        <v>19.919884169884174</v>
      </c>
    </row>
    <row r="5" spans="3:36" x14ac:dyDescent="0.3">
      <c r="C5" s="8"/>
      <c r="D5" s="8"/>
      <c r="R5" s="3" t="s">
        <v>5</v>
      </c>
      <c r="S5" s="4"/>
      <c r="T5" s="5"/>
      <c r="U5">
        <v>0</v>
      </c>
      <c r="Y5" s="4"/>
      <c r="Z5" s="5"/>
      <c r="AA5" s="3">
        <v>0</v>
      </c>
      <c r="AE5" s="3" t="s">
        <v>5</v>
      </c>
      <c r="AF5" s="4"/>
      <c r="AG5" s="6"/>
      <c r="AH5" s="7">
        <v>5291.479820627801</v>
      </c>
    </row>
    <row r="6" spans="3:36" x14ac:dyDescent="0.3">
      <c r="E6" s="9" t="s">
        <v>6</v>
      </c>
      <c r="F6" s="9"/>
      <c r="G6" s="9" t="s">
        <v>7</v>
      </c>
      <c r="H6" s="9"/>
      <c r="R6" s="3" t="s">
        <v>5</v>
      </c>
      <c r="S6" s="4"/>
      <c r="T6" s="5"/>
      <c r="U6">
        <v>0</v>
      </c>
      <c r="V6">
        <f>0</f>
        <v>0</v>
      </c>
      <c r="W6">
        <f>0</f>
        <v>0</v>
      </c>
      <c r="Y6" s="4"/>
      <c r="Z6" s="5"/>
      <c r="AA6" s="3">
        <v>10.621702838063444</v>
      </c>
      <c r="AB6">
        <f>SUM(AA4,AA6)/2</f>
        <v>5.3994252745395901</v>
      </c>
      <c r="AC6">
        <f>_xlfn.STDEV.P(AA4,AA6)/SQRT(2)</f>
        <v>3.6927078784060776</v>
      </c>
      <c r="AE6" s="3" t="s">
        <v>5</v>
      </c>
      <c r="AF6" s="4"/>
      <c r="AG6" s="6"/>
      <c r="AH6" s="7">
        <v>295.78993055555566</v>
      </c>
      <c r="AI6">
        <f>SUM(AH4:AH6)/3</f>
        <v>1869.0632117844136</v>
      </c>
      <c r="AJ6">
        <f>_xlfn.STDEV.P(AH4:AH6)/SQRT(3)</f>
        <v>1398.7079477534107</v>
      </c>
    </row>
    <row r="7" spans="3:36" x14ac:dyDescent="0.3">
      <c r="C7" s="10" t="s">
        <v>8</v>
      </c>
      <c r="D7">
        <v>0.97</v>
      </c>
      <c r="E7">
        <f>V6</f>
        <v>0</v>
      </c>
      <c r="F7">
        <f>W6</f>
        <v>0</v>
      </c>
      <c r="G7">
        <f>V12</f>
        <v>0</v>
      </c>
      <c r="H7">
        <f>W12</f>
        <v>0</v>
      </c>
      <c r="R7" s="3" t="s">
        <v>5</v>
      </c>
      <c r="S7" s="4">
        <v>0.99</v>
      </c>
      <c r="T7" s="5" t="s">
        <v>6</v>
      </c>
      <c r="U7">
        <v>0</v>
      </c>
      <c r="Y7" s="4">
        <v>0.99</v>
      </c>
      <c r="Z7" s="5" t="s">
        <v>6</v>
      </c>
      <c r="AA7" s="3">
        <v>14.715336821451924</v>
      </c>
      <c r="AE7" s="3" t="s">
        <v>5</v>
      </c>
      <c r="AF7" s="4">
        <v>0.99</v>
      </c>
      <c r="AG7" s="6" t="s">
        <v>6</v>
      </c>
      <c r="AH7" s="7">
        <v>65471.167369901552</v>
      </c>
    </row>
    <row r="8" spans="3:36" x14ac:dyDescent="0.3">
      <c r="C8" s="10"/>
      <c r="D8">
        <v>0.99</v>
      </c>
      <c r="E8">
        <f>V9</f>
        <v>0</v>
      </c>
      <c r="F8">
        <f>W9</f>
        <v>0</v>
      </c>
      <c r="G8">
        <f>V15</f>
        <v>0</v>
      </c>
      <c r="H8">
        <f>W15</f>
        <v>0</v>
      </c>
      <c r="R8" s="3" t="s">
        <v>5</v>
      </c>
      <c r="S8" s="4"/>
      <c r="T8" s="5"/>
      <c r="U8">
        <v>0</v>
      </c>
      <c r="Y8" s="4"/>
      <c r="Z8" s="5"/>
      <c r="AA8" s="3">
        <v>0</v>
      </c>
      <c r="AE8" s="3" t="s">
        <v>5</v>
      </c>
      <c r="AF8" s="4"/>
      <c r="AG8" s="6"/>
      <c r="AH8" s="7">
        <v>119138.85180240317</v>
      </c>
    </row>
    <row r="9" spans="3:36" x14ac:dyDescent="0.3">
      <c r="C9" s="10" t="s">
        <v>9</v>
      </c>
      <c r="D9">
        <v>0.97</v>
      </c>
      <c r="E9">
        <f>V24</f>
        <v>0</v>
      </c>
      <c r="F9">
        <f>W24</f>
        <v>0</v>
      </c>
      <c r="G9">
        <f>V30</f>
        <v>0</v>
      </c>
      <c r="H9">
        <f>W30</f>
        <v>0</v>
      </c>
      <c r="R9" s="3" t="s">
        <v>5</v>
      </c>
      <c r="S9" s="4"/>
      <c r="T9" s="5"/>
      <c r="U9">
        <v>0</v>
      </c>
      <c r="Y9" s="4"/>
      <c r="Z9" s="5"/>
      <c r="AA9" s="3">
        <v>0</v>
      </c>
      <c r="AB9">
        <f>AA7</f>
        <v>14.715336821451924</v>
      </c>
      <c r="AC9">
        <v>0</v>
      </c>
      <c r="AE9" s="3" t="s">
        <v>5</v>
      </c>
      <c r="AF9" s="4"/>
      <c r="AG9" s="6"/>
      <c r="AH9" s="7">
        <v>114423.07692307688</v>
      </c>
      <c r="AI9">
        <f>SUM(AH7:AH9)/3</f>
        <v>99677.698698460532</v>
      </c>
      <c r="AJ9">
        <f>_xlfn.STDEV.P(AH7:AH9)/SQRT(3)</f>
        <v>14008.923523770971</v>
      </c>
    </row>
    <row r="10" spans="3:36" x14ac:dyDescent="0.3">
      <c r="C10" s="10"/>
      <c r="D10">
        <v>0.99</v>
      </c>
      <c r="E10">
        <f>V27</f>
        <v>1702.4732698334494</v>
      </c>
      <c r="F10">
        <f>W27</f>
        <v>892.94011900134353</v>
      </c>
      <c r="G10">
        <f>V33</f>
        <v>0</v>
      </c>
      <c r="H10">
        <f>W33</f>
        <v>0</v>
      </c>
      <c r="R10" s="3" t="s">
        <v>5</v>
      </c>
      <c r="S10" s="4">
        <v>0.97</v>
      </c>
      <c r="T10" s="5" t="s">
        <v>7</v>
      </c>
      <c r="U10">
        <v>0</v>
      </c>
      <c r="Y10" s="4">
        <v>0.97</v>
      </c>
      <c r="Z10" s="5" t="s">
        <v>7</v>
      </c>
      <c r="AA10" s="3">
        <v>0</v>
      </c>
      <c r="AE10" s="3" t="s">
        <v>5</v>
      </c>
      <c r="AF10" s="4">
        <v>0.97</v>
      </c>
      <c r="AG10" s="5" t="s">
        <v>7</v>
      </c>
      <c r="AH10" s="3">
        <v>0</v>
      </c>
    </row>
    <row r="11" spans="3:36" x14ac:dyDescent="0.3">
      <c r="C11" s="10" t="s">
        <v>10</v>
      </c>
      <c r="D11">
        <v>0.97</v>
      </c>
      <c r="E11">
        <f>V42</f>
        <v>127299.05013920252</v>
      </c>
      <c r="F11">
        <f>W42</f>
        <v>2566.9695161140594</v>
      </c>
      <c r="R11" s="3" t="s">
        <v>5</v>
      </c>
      <c r="S11" s="4"/>
      <c r="T11" s="5"/>
      <c r="U11">
        <v>0</v>
      </c>
      <c r="Y11" s="4"/>
      <c r="Z11" s="5"/>
      <c r="AA11" s="3">
        <v>0</v>
      </c>
      <c r="AE11" s="3" t="s">
        <v>5</v>
      </c>
      <c r="AF11" s="4"/>
      <c r="AG11" s="5"/>
      <c r="AH11" s="3">
        <v>4.6350364963503665</v>
      </c>
    </row>
    <row r="12" spans="3:36" x14ac:dyDescent="0.3">
      <c r="C12" s="10"/>
      <c r="D12">
        <v>0.99</v>
      </c>
      <c r="E12">
        <f>V45</f>
        <v>527025.51968430635</v>
      </c>
      <c r="F12">
        <f>W45</f>
        <v>93131.703841737166</v>
      </c>
      <c r="G12">
        <f>V48</f>
        <v>43.126315789473693</v>
      </c>
      <c r="H12">
        <f>W48</f>
        <v>0</v>
      </c>
      <c r="R12" s="3" t="s">
        <v>5</v>
      </c>
      <c r="S12" s="4"/>
      <c r="T12" s="5"/>
      <c r="U12">
        <v>0</v>
      </c>
      <c r="V12">
        <f>0</f>
        <v>0</v>
      </c>
      <c r="W12">
        <v>0</v>
      </c>
      <c r="Y12" s="4"/>
      <c r="Z12" s="5"/>
      <c r="AA12" s="3">
        <v>0</v>
      </c>
      <c r="AB12">
        <f>SUM(AA10:AA12)/3</f>
        <v>0</v>
      </c>
      <c r="AC12">
        <f>_xlfn.STDEV.P(AA10:AA12)/SQRT(3)</f>
        <v>0</v>
      </c>
      <c r="AE12" s="3" t="s">
        <v>5</v>
      </c>
      <c r="AF12" s="4"/>
      <c r="AG12" s="5"/>
      <c r="AH12" s="3">
        <v>13.466933867735467</v>
      </c>
      <c r="AI12">
        <f>SUM(AH11,AH12)/2</f>
        <v>9.0509851820429166</v>
      </c>
      <c r="AJ12">
        <f>_xlfn.STDEV.P(AH11,AH12)/SQRT(2)</f>
        <v>3.1225472610250238</v>
      </c>
    </row>
    <row r="13" spans="3:36" x14ac:dyDescent="0.3">
      <c r="R13" s="3" t="s">
        <v>5</v>
      </c>
      <c r="S13" s="4">
        <v>0.99</v>
      </c>
      <c r="T13" s="5" t="s">
        <v>7</v>
      </c>
      <c r="U13">
        <v>0</v>
      </c>
      <c r="Y13" s="4">
        <v>0.99</v>
      </c>
      <c r="Z13" s="5" t="s">
        <v>7</v>
      </c>
      <c r="AA13" s="3">
        <v>0</v>
      </c>
      <c r="AE13" s="3" t="s">
        <v>5</v>
      </c>
      <c r="AF13" s="4">
        <v>0.99</v>
      </c>
      <c r="AG13" s="5" t="s">
        <v>7</v>
      </c>
      <c r="AH13" s="3">
        <v>0</v>
      </c>
    </row>
    <row r="14" spans="3:36" x14ac:dyDescent="0.3">
      <c r="R14" s="3" t="s">
        <v>5</v>
      </c>
      <c r="S14" s="4"/>
      <c r="T14" s="5"/>
      <c r="U14">
        <v>0</v>
      </c>
      <c r="Y14" s="4"/>
      <c r="Z14" s="5"/>
      <c r="AA14" s="3">
        <v>0</v>
      </c>
      <c r="AE14" s="3" t="s">
        <v>5</v>
      </c>
      <c r="AF14" s="4"/>
      <c r="AG14" s="5"/>
      <c r="AH14" s="3">
        <v>0</v>
      </c>
    </row>
    <row r="15" spans="3:36" x14ac:dyDescent="0.3">
      <c r="C15" s="1" t="s">
        <v>1</v>
      </c>
      <c r="D15" s="1"/>
      <c r="R15" s="3" t="s">
        <v>5</v>
      </c>
      <c r="S15" s="4"/>
      <c r="T15" s="5"/>
      <c r="U15">
        <v>0</v>
      </c>
      <c r="V15">
        <f>0</f>
        <v>0</v>
      </c>
      <c r="W15">
        <v>0</v>
      </c>
      <c r="Y15" s="4"/>
      <c r="Z15" s="5"/>
      <c r="AA15" s="3">
        <v>0</v>
      </c>
      <c r="AB15">
        <f>SUM(AA13:AA15)/3</f>
        <v>0</v>
      </c>
      <c r="AC15">
        <f>_xlfn.STDEV.P(AA13:AA15)/SQRT(3)</f>
        <v>0</v>
      </c>
      <c r="AE15" s="3" t="s">
        <v>5</v>
      </c>
      <c r="AF15" s="4"/>
      <c r="AG15" s="5"/>
      <c r="AH15" s="3">
        <v>0</v>
      </c>
    </row>
    <row r="16" spans="3:36" x14ac:dyDescent="0.3">
      <c r="C16" s="8"/>
      <c r="D16" s="8"/>
      <c r="R16" s="3" t="s">
        <v>5</v>
      </c>
      <c r="S16" s="4">
        <v>0.97</v>
      </c>
      <c r="T16" s="5" t="s">
        <v>11</v>
      </c>
      <c r="U16">
        <v>0</v>
      </c>
      <c r="Y16" s="4">
        <v>0.97</v>
      </c>
      <c r="Z16" s="5" t="s">
        <v>11</v>
      </c>
      <c r="AA16" s="3">
        <v>0</v>
      </c>
      <c r="AE16" s="3" t="s">
        <v>5</v>
      </c>
      <c r="AF16" s="4">
        <v>0.97</v>
      </c>
      <c r="AG16" s="5" t="s">
        <v>11</v>
      </c>
      <c r="AH16" s="3">
        <v>36.577154308617224</v>
      </c>
    </row>
    <row r="17" spans="3:36" x14ac:dyDescent="0.3">
      <c r="E17" s="9" t="s">
        <v>6</v>
      </c>
      <c r="F17" s="9"/>
      <c r="G17" s="9" t="s">
        <v>7</v>
      </c>
      <c r="H17" s="9"/>
      <c r="R17" s="3" t="s">
        <v>5</v>
      </c>
      <c r="S17" s="4"/>
      <c r="T17" s="5"/>
      <c r="U17">
        <v>0</v>
      </c>
      <c r="Y17" s="4"/>
      <c r="Z17" s="5"/>
      <c r="AA17" s="3">
        <v>7.6882337594573409</v>
      </c>
      <c r="AE17" s="3" t="s">
        <v>5</v>
      </c>
      <c r="AF17" s="4"/>
      <c r="AG17" s="5"/>
      <c r="AH17" s="3">
        <v>0</v>
      </c>
    </row>
    <row r="18" spans="3:36" x14ac:dyDescent="0.3">
      <c r="C18" s="10" t="s">
        <v>8</v>
      </c>
      <c r="D18">
        <v>0.97</v>
      </c>
      <c r="E18">
        <f>AB6</f>
        <v>5.3994252745395901</v>
      </c>
      <c r="F18">
        <f>AC6</f>
        <v>3.6927078784060776</v>
      </c>
      <c r="G18">
        <f>AB12</f>
        <v>0</v>
      </c>
      <c r="H18">
        <f>AC12</f>
        <v>0</v>
      </c>
      <c r="R18" s="3" t="s">
        <v>5</v>
      </c>
      <c r="S18" s="4"/>
      <c r="T18" s="5"/>
      <c r="U18">
        <v>0</v>
      </c>
      <c r="V18">
        <f>0</f>
        <v>0</v>
      </c>
      <c r="W18">
        <v>0</v>
      </c>
      <c r="Y18" s="4"/>
      <c r="Z18" s="5"/>
      <c r="AA18" s="3">
        <v>5.2816136539953442</v>
      </c>
      <c r="AB18">
        <f>SUM(AA17,AA18)/2</f>
        <v>6.4849237067263426</v>
      </c>
      <c r="AC18">
        <f>_xlfn.STDEV.P(AA17,AA18)/SQRT(2)</f>
        <v>0.85086869815603094</v>
      </c>
      <c r="AE18" s="3" t="s">
        <v>5</v>
      </c>
      <c r="AF18" s="4"/>
      <c r="AG18" s="5"/>
      <c r="AH18" s="3">
        <v>0</v>
      </c>
      <c r="AI18">
        <f>AH16</f>
        <v>36.577154308617224</v>
      </c>
      <c r="AJ18">
        <v>0</v>
      </c>
    </row>
    <row r="19" spans="3:36" x14ac:dyDescent="0.3">
      <c r="C19" s="10"/>
      <c r="D19">
        <v>0.99</v>
      </c>
      <c r="E19">
        <f>AB9</f>
        <v>14.715336821451924</v>
      </c>
      <c r="F19">
        <f>AC9</f>
        <v>0</v>
      </c>
      <c r="G19">
        <f>AB15</f>
        <v>0</v>
      </c>
      <c r="H19">
        <f>AC15</f>
        <v>0</v>
      </c>
      <c r="R19" s="3" t="s">
        <v>5</v>
      </c>
      <c r="S19" s="4">
        <v>0.99</v>
      </c>
      <c r="T19" s="5" t="s">
        <v>11</v>
      </c>
      <c r="U19">
        <v>0</v>
      </c>
      <c r="Y19" s="4">
        <v>0.99</v>
      </c>
      <c r="Z19" s="5" t="s">
        <v>11</v>
      </c>
      <c r="AA19" s="3">
        <v>26.90019216910882</v>
      </c>
      <c r="AE19" s="3" t="s">
        <v>5</v>
      </c>
      <c r="AF19" s="4">
        <v>0.99</v>
      </c>
      <c r="AG19" s="5" t="s">
        <v>11</v>
      </c>
      <c r="AH19" s="3">
        <v>0</v>
      </c>
    </row>
    <row r="20" spans="3:36" x14ac:dyDescent="0.3">
      <c r="C20" s="10" t="s">
        <v>9</v>
      </c>
      <c r="D20">
        <v>0.97</v>
      </c>
      <c r="E20">
        <f>AB24</f>
        <v>26957.246979410178</v>
      </c>
      <c r="F20">
        <f>AC24</f>
        <v>6246.4857219247979</v>
      </c>
      <c r="G20">
        <f>AB30</f>
        <v>13.673497317510808</v>
      </c>
      <c r="H20">
        <f>AC30</f>
        <v>1.30973731389152</v>
      </c>
      <c r="R20" s="3" t="s">
        <v>5</v>
      </c>
      <c r="S20" s="4"/>
      <c r="T20" s="5"/>
      <c r="U20">
        <v>0</v>
      </c>
      <c r="Y20" s="4"/>
      <c r="Z20" s="5"/>
      <c r="AA20" s="3">
        <v>0</v>
      </c>
      <c r="AE20" s="3" t="s">
        <v>5</v>
      </c>
      <c r="AF20" s="4"/>
      <c r="AG20" s="5"/>
      <c r="AH20" s="3">
        <v>0</v>
      </c>
    </row>
    <row r="21" spans="3:36" x14ac:dyDescent="0.3">
      <c r="C21" s="10"/>
      <c r="D21">
        <v>0.99</v>
      </c>
      <c r="E21">
        <f>AB27</f>
        <v>600565.09528954898</v>
      </c>
      <c r="F21">
        <f>AC27</f>
        <v>76561.668102213749</v>
      </c>
      <c r="G21">
        <f>AB33</f>
        <v>11.069866695142315</v>
      </c>
      <c r="H21">
        <f>AC33</f>
        <v>3.4206863161027732</v>
      </c>
      <c r="R21" s="3" t="s">
        <v>5</v>
      </c>
      <c r="S21" s="4"/>
      <c r="T21" s="5"/>
      <c r="U21">
        <v>0</v>
      </c>
      <c r="V21">
        <f>0</f>
        <v>0</v>
      </c>
      <c r="W21">
        <v>0</v>
      </c>
      <c r="Y21" s="4"/>
      <c r="Z21" s="5"/>
      <c r="AA21" s="3">
        <v>0</v>
      </c>
      <c r="AB21">
        <f>AA19</f>
        <v>26.90019216910882</v>
      </c>
      <c r="AC21">
        <v>0</v>
      </c>
      <c r="AE21" s="3" t="s">
        <v>5</v>
      </c>
      <c r="AF21" s="4"/>
      <c r="AG21" s="5"/>
      <c r="AH21" s="3">
        <v>0</v>
      </c>
    </row>
    <row r="22" spans="3:36" x14ac:dyDescent="0.3">
      <c r="C22" s="10" t="s">
        <v>10</v>
      </c>
      <c r="D22">
        <v>0.97</v>
      </c>
      <c r="E22">
        <f>AB42</f>
        <v>326100.55645959888</v>
      </c>
      <c r="F22">
        <f>AC42</f>
        <v>58638.406689112409</v>
      </c>
      <c r="R22" s="3" t="s">
        <v>12</v>
      </c>
      <c r="S22" s="4">
        <v>0.97</v>
      </c>
      <c r="T22" s="5" t="s">
        <v>6</v>
      </c>
      <c r="U22">
        <v>0</v>
      </c>
      <c r="Y22" s="11">
        <v>0.97</v>
      </c>
      <c r="Z22" s="6" t="s">
        <v>6</v>
      </c>
      <c r="AA22" s="7">
        <v>29950.632911392411</v>
      </c>
      <c r="AE22" s="3" t="s">
        <v>12</v>
      </c>
      <c r="AF22" s="4">
        <v>0.97</v>
      </c>
      <c r="AG22" s="6" t="s">
        <v>6</v>
      </c>
      <c r="AH22" s="7">
        <v>177436.12672457844</v>
      </c>
    </row>
    <row r="23" spans="3:36" x14ac:dyDescent="0.3">
      <c r="C23" s="10"/>
      <c r="D23">
        <v>0.99</v>
      </c>
      <c r="E23">
        <f>AB45</f>
        <v>900527.55259813659</v>
      </c>
      <c r="F23">
        <f>AC45</f>
        <v>14525.458739919444</v>
      </c>
      <c r="G23">
        <f>AB48</f>
        <v>61.513064041402345</v>
      </c>
      <c r="H23">
        <f>AC48</f>
        <v>15.152617458767509</v>
      </c>
      <c r="R23" s="3" t="s">
        <v>12</v>
      </c>
      <c r="S23" s="4"/>
      <c r="T23" s="5"/>
      <c r="U23">
        <v>0</v>
      </c>
      <c r="Y23" s="11"/>
      <c r="Z23" s="6"/>
      <c r="AA23" s="7">
        <v>12465.810540360237</v>
      </c>
      <c r="AE23" s="3" t="s">
        <v>12</v>
      </c>
      <c r="AF23" s="4"/>
      <c r="AG23" s="6"/>
      <c r="AH23" s="7">
        <v>284388.83968113357</v>
      </c>
    </row>
    <row r="24" spans="3:36" x14ac:dyDescent="0.3">
      <c r="R24" s="3" t="s">
        <v>12</v>
      </c>
      <c r="S24" s="4"/>
      <c r="T24" s="5"/>
      <c r="U24">
        <v>0</v>
      </c>
      <c r="V24">
        <f>0</f>
        <v>0</v>
      </c>
      <c r="W24">
        <v>0</v>
      </c>
      <c r="Y24" s="11"/>
      <c r="Z24" s="6"/>
      <c r="AA24" s="7">
        <v>38455.297486477881</v>
      </c>
      <c r="AB24">
        <f>SUM(AA22:AA24)/3</f>
        <v>26957.246979410178</v>
      </c>
      <c r="AC24">
        <f>_xlfn.STDEV.P(AA22:AA24)/SQRT(3)</f>
        <v>6246.4857219247979</v>
      </c>
      <c r="AE24" s="3" t="s">
        <v>12</v>
      </c>
      <c r="AF24" s="4"/>
      <c r="AG24" s="6"/>
      <c r="AH24" s="7">
        <v>338226.7257758074</v>
      </c>
      <c r="AI24">
        <f>SUM(AH22:AH24)/3</f>
        <v>266683.89739383984</v>
      </c>
      <c r="AJ24">
        <f>_xlfn.STDEV.P(AH22:AH24)/SQRT(3)</f>
        <v>38581.811840009497</v>
      </c>
    </row>
    <row r="25" spans="3:36" x14ac:dyDescent="0.3">
      <c r="R25" s="3" t="s">
        <v>12</v>
      </c>
      <c r="S25" s="11">
        <v>0.99</v>
      </c>
      <c r="T25" s="6" t="s">
        <v>6</v>
      </c>
      <c r="U25" s="12">
        <v>3825.2873563218391</v>
      </c>
      <c r="Y25" s="11">
        <v>0.99</v>
      </c>
      <c r="Z25" s="6" t="s">
        <v>6</v>
      </c>
      <c r="AA25" s="7">
        <v>780412.21374045825</v>
      </c>
      <c r="AE25" s="3" t="s">
        <v>12</v>
      </c>
      <c r="AF25" s="4">
        <v>0.99</v>
      </c>
      <c r="AG25" s="6" t="s">
        <v>6</v>
      </c>
      <c r="AH25" s="7">
        <v>994329.05165345699</v>
      </c>
    </row>
    <row r="26" spans="3:36" x14ac:dyDescent="0.3">
      <c r="C26" s="1" t="s">
        <v>2</v>
      </c>
      <c r="D26" s="1"/>
      <c r="R26" s="3" t="s">
        <v>12</v>
      </c>
      <c r="S26" s="11"/>
      <c r="T26" s="6"/>
      <c r="U26" s="12">
        <v>184.68423942888529</v>
      </c>
      <c r="Y26" s="11"/>
      <c r="Z26" s="6"/>
      <c r="AA26" s="7">
        <v>464610.44776119402</v>
      </c>
      <c r="AE26" s="3" t="s">
        <v>12</v>
      </c>
      <c r="AF26" s="4"/>
      <c r="AG26" s="6"/>
      <c r="AH26" s="7">
        <v>1157988.7218045117</v>
      </c>
    </row>
    <row r="27" spans="3:36" x14ac:dyDescent="0.3">
      <c r="C27" s="8"/>
      <c r="D27" s="8"/>
      <c r="R27" s="3" t="s">
        <v>12</v>
      </c>
      <c r="S27" s="11"/>
      <c r="T27" s="6"/>
      <c r="U27" s="12">
        <v>1097.4482137496248</v>
      </c>
      <c r="V27">
        <f>SUM(U25:U27)/3</f>
        <v>1702.4732698334494</v>
      </c>
      <c r="W27">
        <f>_xlfn.STDEV.P(U25:U27)/SQRT(3)</f>
        <v>892.94011900134353</v>
      </c>
      <c r="Y27" s="11"/>
      <c r="Z27" s="6"/>
      <c r="AA27" s="7">
        <v>556672.62436699448</v>
      </c>
      <c r="AB27">
        <f>SUM(AA25:AA27)/3</f>
        <v>600565.09528954898</v>
      </c>
      <c r="AC27">
        <f>_xlfn.STDEV.P(AA25:AA27)/SQRT(3)</f>
        <v>76561.668102213749</v>
      </c>
      <c r="AE27" s="3" t="s">
        <v>12</v>
      </c>
      <c r="AF27" s="4"/>
      <c r="AG27" s="6"/>
      <c r="AH27" s="7">
        <v>1121460.9800362973</v>
      </c>
      <c r="AI27">
        <f>SUM(AH25:AH27)/3</f>
        <v>1091259.5844980886</v>
      </c>
      <c r="AJ27">
        <f>_xlfn.STDEV.P(AH25:AH27)/SQRT(3)</f>
        <v>40497.503703121445</v>
      </c>
    </row>
    <row r="28" spans="3:36" x14ac:dyDescent="0.3">
      <c r="E28" s="9" t="s">
        <v>6</v>
      </c>
      <c r="F28" s="9"/>
      <c r="G28" s="9" t="s">
        <v>7</v>
      </c>
      <c r="H28" s="9"/>
      <c r="R28" s="3" t="s">
        <v>12</v>
      </c>
      <c r="S28" s="4">
        <v>0.97</v>
      </c>
      <c r="T28" s="5" t="s">
        <v>7</v>
      </c>
      <c r="U28">
        <v>0</v>
      </c>
      <c r="Y28" s="11">
        <v>0.97</v>
      </c>
      <c r="Z28" s="6" t="s">
        <v>7</v>
      </c>
      <c r="AA28" s="7">
        <v>11.010210035005834</v>
      </c>
      <c r="AE28" s="3" t="s">
        <v>12</v>
      </c>
      <c r="AF28" s="4">
        <v>0.99</v>
      </c>
      <c r="AG28" s="6" t="s">
        <v>7</v>
      </c>
      <c r="AH28" s="7">
        <v>25.845615671641802</v>
      </c>
    </row>
    <row r="29" spans="3:36" x14ac:dyDescent="0.3">
      <c r="C29" s="10" t="s">
        <v>8</v>
      </c>
      <c r="D29">
        <v>0.97</v>
      </c>
      <c r="E29">
        <f>AI6</f>
        <v>1869.0632117844136</v>
      </c>
      <c r="F29">
        <f>AJ6</f>
        <v>1398.7079477534107</v>
      </c>
      <c r="G29">
        <f>AI12</f>
        <v>9.0509851820429166</v>
      </c>
      <c r="H29">
        <f>AJ12</f>
        <v>3.1225472610250238</v>
      </c>
      <c r="R29" s="3" t="s">
        <v>12</v>
      </c>
      <c r="S29" s="4"/>
      <c r="T29" s="5"/>
      <c r="U29">
        <v>0</v>
      </c>
      <c r="Y29" s="11"/>
      <c r="Z29" s="6"/>
      <c r="AA29" s="7">
        <v>13.456099681251803</v>
      </c>
      <c r="AE29" s="3" t="s">
        <v>12</v>
      </c>
      <c r="AF29" s="4"/>
      <c r="AG29" s="6"/>
      <c r="AH29" s="7">
        <v>7.375373580394502</v>
      </c>
    </row>
    <row r="30" spans="3:36" x14ac:dyDescent="0.3">
      <c r="C30" s="10"/>
      <c r="D30">
        <v>0.99</v>
      </c>
      <c r="E30">
        <f>AI9</f>
        <v>99677.698698460532</v>
      </c>
      <c r="F30">
        <f>AJ9</f>
        <v>14008.923523770971</v>
      </c>
      <c r="G30">
        <f>AI15</f>
        <v>0</v>
      </c>
      <c r="H30">
        <f>AJ15</f>
        <v>0</v>
      </c>
      <c r="R30" s="3" t="s">
        <v>12</v>
      </c>
      <c r="S30" s="4"/>
      <c r="T30" s="5"/>
      <c r="U30">
        <v>0</v>
      </c>
      <c r="V30">
        <f>SUM(U28:U30)/3</f>
        <v>0</v>
      </c>
      <c r="W30">
        <f>_xlfn.STDEV.P(U28:U30)/SQRT(3)</f>
        <v>0</v>
      </c>
      <c r="Y30" s="11"/>
      <c r="Z30" s="6"/>
      <c r="AA30" s="7">
        <v>16.554182236274787</v>
      </c>
      <c r="AB30">
        <f>SUM(AA28:AA30)/3</f>
        <v>13.673497317510808</v>
      </c>
      <c r="AC30">
        <f>_xlfn.STDEV.P(AA28:AA30)/SQRT(3)</f>
        <v>1.30973731389152</v>
      </c>
      <c r="AE30" s="3" t="s">
        <v>12</v>
      </c>
      <c r="AF30" s="4"/>
      <c r="AG30" s="6"/>
      <c r="AH30" s="7">
        <v>11.222313084112145</v>
      </c>
      <c r="AI30">
        <f>SUM(AH28:AH30)/3</f>
        <v>14.814434112049483</v>
      </c>
      <c r="AJ30">
        <f>_xlfn.STDEV.P(AH28:AH30)/SQRT(3)</f>
        <v>4.5938355031941818</v>
      </c>
    </row>
    <row r="31" spans="3:36" x14ac:dyDescent="0.3">
      <c r="C31" s="10" t="s">
        <v>9</v>
      </c>
      <c r="D31">
        <v>0.97</v>
      </c>
      <c r="E31">
        <f>AI24</f>
        <v>266683.89739383984</v>
      </c>
      <c r="F31">
        <f>AJ24</f>
        <v>38581.811840009497</v>
      </c>
      <c r="R31" s="3" t="s">
        <v>12</v>
      </c>
      <c r="S31" s="4">
        <v>0.99</v>
      </c>
      <c r="T31" s="5" t="s">
        <v>7</v>
      </c>
      <c r="U31">
        <v>0</v>
      </c>
      <c r="Y31" s="11">
        <v>0.99</v>
      </c>
      <c r="Z31" s="6" t="s">
        <v>7</v>
      </c>
      <c r="AA31" s="7">
        <v>6.2322857142857124</v>
      </c>
      <c r="AE31" s="3" t="s">
        <v>12</v>
      </c>
      <c r="AF31" s="4">
        <v>0.97</v>
      </c>
      <c r="AG31" s="5" t="s">
        <v>11</v>
      </c>
      <c r="AH31" s="3">
        <v>0</v>
      </c>
    </row>
    <row r="32" spans="3:36" x14ac:dyDescent="0.3">
      <c r="C32" s="10"/>
      <c r="D32">
        <v>0.99</v>
      </c>
      <c r="E32">
        <f>AI27</f>
        <v>1091259.5844980886</v>
      </c>
      <c r="F32">
        <f>AJ27</f>
        <v>40497.503703121445</v>
      </c>
      <c r="G32">
        <f>AI30</f>
        <v>14.814434112049483</v>
      </c>
      <c r="H32">
        <f>AJ30</f>
        <v>4.5938355031941818</v>
      </c>
      <c r="R32" s="3" t="s">
        <v>12</v>
      </c>
      <c r="S32" s="4"/>
      <c r="T32" s="5"/>
      <c r="U32">
        <v>0</v>
      </c>
      <c r="Y32" s="11"/>
      <c r="Z32" s="6"/>
      <c r="AA32" s="7">
        <v>15.907447675998917</v>
      </c>
      <c r="AE32" s="3" t="s">
        <v>12</v>
      </c>
      <c r="AF32" s="4"/>
      <c r="AG32" s="5"/>
      <c r="AH32" s="3">
        <v>22.571484375000004</v>
      </c>
    </row>
    <row r="33" spans="2:36" x14ac:dyDescent="0.3">
      <c r="C33" s="10" t="s">
        <v>10</v>
      </c>
      <c r="D33">
        <v>0.97</v>
      </c>
      <c r="E33">
        <f>AI39</f>
        <v>316227.04324673553</v>
      </c>
      <c r="F33">
        <f>AJ39</f>
        <v>11574.194544121585</v>
      </c>
      <c r="R33" s="3" t="s">
        <v>12</v>
      </c>
      <c r="S33" s="4"/>
      <c r="T33" s="5"/>
      <c r="U33">
        <v>0</v>
      </c>
      <c r="V33">
        <f>SUM(U31:U33)/3</f>
        <v>0</v>
      </c>
      <c r="W33">
        <f>_xlfn.STDEV.P(U31:U33)/SQRT(3)</f>
        <v>0</v>
      </c>
      <c r="Y33" s="11"/>
      <c r="Z33" s="6"/>
      <c r="AA33" s="7">
        <v>0</v>
      </c>
      <c r="AB33">
        <f>SUM(AA32,AA31)/2</f>
        <v>11.069866695142315</v>
      </c>
      <c r="AC33">
        <f>_xlfn.STDEV.P(AA32,AA31)/SQRT(2)</f>
        <v>3.4206863161027732</v>
      </c>
      <c r="AE33" s="3" t="s">
        <v>12</v>
      </c>
      <c r="AF33" s="4"/>
      <c r="AG33" s="5"/>
      <c r="AH33" s="3">
        <v>286.90848214285728</v>
      </c>
      <c r="AI33">
        <f>SUM(AH32,AH33)/2</f>
        <v>154.73998325892865</v>
      </c>
      <c r="AJ33">
        <f>_xlfn.STDEV.P(AH32,AH33)/SQRT(2)</f>
        <v>93.457241820072568</v>
      </c>
    </row>
    <row r="34" spans="2:36" x14ac:dyDescent="0.3">
      <c r="C34" s="10"/>
      <c r="D34">
        <v>0.99</v>
      </c>
      <c r="E34">
        <f>AI42</f>
        <v>824054.51845982717</v>
      </c>
      <c r="F34">
        <f>AJ42</f>
        <v>80550.841218485613</v>
      </c>
      <c r="G34">
        <f>AI45</f>
        <v>26.840683571994177</v>
      </c>
      <c r="H34">
        <f>AJ45</f>
        <v>7.0860976834377372</v>
      </c>
      <c r="R34" s="3" t="s">
        <v>12</v>
      </c>
      <c r="S34" s="4">
        <v>0.97</v>
      </c>
      <c r="T34" s="5" t="s">
        <v>11</v>
      </c>
      <c r="U34">
        <v>0</v>
      </c>
      <c r="Y34" s="4">
        <v>0.97</v>
      </c>
      <c r="Z34" s="5" t="s">
        <v>11</v>
      </c>
      <c r="AA34" s="3">
        <v>7.7452531645569627</v>
      </c>
      <c r="AE34" s="3" t="s">
        <v>12</v>
      </c>
      <c r="AF34" s="4">
        <v>0.99</v>
      </c>
      <c r="AG34" s="5" t="s">
        <v>11</v>
      </c>
      <c r="AH34" s="3">
        <v>0</v>
      </c>
    </row>
    <row r="35" spans="2:36" x14ac:dyDescent="0.3">
      <c r="R35" s="3" t="s">
        <v>12</v>
      </c>
      <c r="S35" s="4"/>
      <c r="T35" s="5"/>
      <c r="U35">
        <v>0</v>
      </c>
      <c r="Y35" s="4"/>
      <c r="Z35" s="5"/>
      <c r="AA35" s="3">
        <v>0</v>
      </c>
      <c r="AE35" s="3" t="s">
        <v>12</v>
      </c>
      <c r="AF35" s="4"/>
      <c r="AG35" s="5"/>
      <c r="AH35" s="3">
        <v>9.447368421052639</v>
      </c>
    </row>
    <row r="36" spans="2:36" x14ac:dyDescent="0.3">
      <c r="R36" s="3" t="s">
        <v>12</v>
      </c>
      <c r="S36" s="4"/>
      <c r="T36" s="5"/>
      <c r="U36">
        <v>0</v>
      </c>
      <c r="V36">
        <f>SUM(U34:U36)/3</f>
        <v>0</v>
      </c>
      <c r="W36">
        <f>_xlfn.STDEV.P(U34:U36)/SQRT(3)</f>
        <v>0</v>
      </c>
      <c r="Y36" s="4"/>
      <c r="Z36" s="5"/>
      <c r="AA36" s="3">
        <v>15.843671205244577</v>
      </c>
      <c r="AB36">
        <f>SUM(AA34,AA36)/2</f>
        <v>11.79446218490077</v>
      </c>
      <c r="AC36">
        <f>_xlfn.STDEV.P(AA34,AA36)/SQRT(2)</f>
        <v>2.8632231567268445</v>
      </c>
      <c r="AE36" s="3" t="s">
        <v>12</v>
      </c>
      <c r="AF36" s="4"/>
      <c r="AG36" s="5"/>
      <c r="AH36" s="3">
        <v>0</v>
      </c>
      <c r="AI36">
        <f>AH35</f>
        <v>9.447368421052639</v>
      </c>
      <c r="AJ36">
        <v>0</v>
      </c>
    </row>
    <row r="37" spans="2:36" x14ac:dyDescent="0.3">
      <c r="R37" s="3" t="s">
        <v>12</v>
      </c>
      <c r="S37" s="4">
        <v>0.99</v>
      </c>
      <c r="T37" s="5" t="s">
        <v>11</v>
      </c>
      <c r="U37">
        <v>0</v>
      </c>
      <c r="Y37" s="4">
        <v>0.99</v>
      </c>
      <c r="Z37" s="5" t="s">
        <v>11</v>
      </c>
      <c r="AA37" s="3">
        <v>0</v>
      </c>
      <c r="AE37" s="3" t="s">
        <v>13</v>
      </c>
      <c r="AF37" s="4">
        <v>0.97</v>
      </c>
      <c r="AG37" s="6" t="s">
        <v>6</v>
      </c>
      <c r="AH37" s="7">
        <v>336944.99574709387</v>
      </c>
    </row>
    <row r="38" spans="2:36" x14ac:dyDescent="0.3">
      <c r="R38" s="3" t="s">
        <v>12</v>
      </c>
      <c r="S38" s="4"/>
      <c r="T38" s="5"/>
      <c r="U38">
        <v>0</v>
      </c>
      <c r="Y38" s="4"/>
      <c r="Z38" s="5"/>
      <c r="AA38" s="3">
        <v>0</v>
      </c>
      <c r="AE38" s="3" t="s">
        <v>13</v>
      </c>
      <c r="AF38" s="4"/>
      <c r="AG38" s="6"/>
      <c r="AH38" s="7">
        <v>322628.25017568521</v>
      </c>
    </row>
    <row r="39" spans="2:36" x14ac:dyDescent="0.3">
      <c r="R39" s="3" t="s">
        <v>12</v>
      </c>
      <c r="S39" s="4"/>
      <c r="T39" s="5"/>
      <c r="U39">
        <v>0</v>
      </c>
      <c r="V39">
        <f>SUM(U37:U39)/3</f>
        <v>0</v>
      </c>
      <c r="W39">
        <f>_xlfn.STDEV.P(U37:U39)/SQRT(3)</f>
        <v>0</v>
      </c>
      <c r="Y39" s="4"/>
      <c r="Z39" s="5"/>
      <c r="AA39" s="3">
        <v>0</v>
      </c>
      <c r="AE39" s="3" t="s">
        <v>13</v>
      </c>
      <c r="AF39" s="4"/>
      <c r="AG39" s="6"/>
      <c r="AH39" s="7">
        <v>289107.8838174275</v>
      </c>
      <c r="AI39">
        <f>SUM(AH37:AH39)/3</f>
        <v>316227.04324673553</v>
      </c>
      <c r="AJ39">
        <f>_xlfn.STDEV.P(AH37:AH39)/SQRT(3)</f>
        <v>11574.194544121585</v>
      </c>
    </row>
    <row r="40" spans="2:36" x14ac:dyDescent="0.3">
      <c r="R40" s="3" t="s">
        <v>13</v>
      </c>
      <c r="S40" s="11">
        <v>0.97</v>
      </c>
      <c r="T40" s="6" t="s">
        <v>6</v>
      </c>
      <c r="U40" s="12">
        <v>128601.0362694301</v>
      </c>
      <c r="Y40" s="11">
        <v>0.97</v>
      </c>
      <c r="Z40" s="6" t="s">
        <v>6</v>
      </c>
      <c r="AA40" s="7">
        <v>462562.89978678047</v>
      </c>
      <c r="AE40" s="3" t="s">
        <v>13</v>
      </c>
      <c r="AF40" s="4">
        <v>0.99</v>
      </c>
      <c r="AG40" s="6" t="s">
        <v>6</v>
      </c>
      <c r="AH40" s="7">
        <v>658652.21808330482</v>
      </c>
    </row>
    <row r="41" spans="2:36" x14ac:dyDescent="0.3">
      <c r="R41" s="3" t="s">
        <v>13</v>
      </c>
      <c r="S41" s="11"/>
      <c r="T41" s="6"/>
      <c r="U41" s="12">
        <v>131975.40353574167</v>
      </c>
      <c r="Y41" s="11"/>
      <c r="Z41" s="6"/>
      <c r="AA41" s="7">
        <v>219054.3881334982</v>
      </c>
      <c r="AE41" s="3" t="s">
        <v>13</v>
      </c>
      <c r="AF41" s="4"/>
      <c r="AG41" s="6"/>
      <c r="AH41" s="7">
        <v>813591.67148640857</v>
      </c>
    </row>
    <row r="42" spans="2:36" x14ac:dyDescent="0.3">
      <c r="C42" s="1" t="s">
        <v>14</v>
      </c>
      <c r="D42" s="1"/>
      <c r="E42" s="1"/>
      <c r="F42" s="1"/>
      <c r="G42" s="1"/>
      <c r="H42" s="1"/>
      <c r="I42" s="1"/>
      <c r="R42" s="3" t="s">
        <v>13</v>
      </c>
      <c r="S42" s="11"/>
      <c r="T42" s="6"/>
      <c r="U42" s="12">
        <v>121320.7106124358</v>
      </c>
      <c r="V42">
        <f>SUM(U40:U42)/3</f>
        <v>127299.05013920252</v>
      </c>
      <c r="W42">
        <f>_xlfn.STDEV.P(U40:U42)/SQRT(3)</f>
        <v>2566.9695161140594</v>
      </c>
      <c r="Y42" s="11"/>
      <c r="Z42" s="6"/>
      <c r="AA42" s="7">
        <v>296684.38145851786</v>
      </c>
      <c r="AB42">
        <f>SUM(AA40:AA42)/3</f>
        <v>326100.55645959888</v>
      </c>
      <c r="AC42">
        <f>_xlfn.STDEV.P(AA40:AA42)/SQRT(3)</f>
        <v>58638.406689112409</v>
      </c>
      <c r="AE42" s="3" t="s">
        <v>13</v>
      </c>
      <c r="AF42" s="4"/>
      <c r="AG42" s="6"/>
      <c r="AH42" s="7">
        <v>999919.66580976825</v>
      </c>
      <c r="AI42">
        <f>SUM(AH40:AH42)/3</f>
        <v>824054.51845982717</v>
      </c>
      <c r="AJ42">
        <f>_xlfn.STDEV.P(AH40:AH42)/SQRT(3)</f>
        <v>80550.841218485613</v>
      </c>
    </row>
    <row r="43" spans="2:36" x14ac:dyDescent="0.3">
      <c r="B43" s="13" t="s">
        <v>0</v>
      </c>
      <c r="D43" s="14"/>
      <c r="E43" s="14"/>
      <c r="F43" s="14"/>
      <c r="G43" s="14"/>
      <c r="H43" s="14"/>
      <c r="I43" s="14"/>
      <c r="J43" s="14"/>
      <c r="K43" s="15" t="s">
        <v>15</v>
      </c>
      <c r="L43" s="15" t="s">
        <v>16</v>
      </c>
      <c r="M43" s="14"/>
      <c r="N43" s="14"/>
      <c r="R43" s="3" t="s">
        <v>13</v>
      </c>
      <c r="S43" s="11">
        <v>0.99</v>
      </c>
      <c r="T43" s="6" t="s">
        <v>6</v>
      </c>
      <c r="U43" s="12">
        <v>438239.27765237016</v>
      </c>
      <c r="Y43" s="11">
        <v>0.99</v>
      </c>
      <c r="Z43" s="6" t="s">
        <v>6</v>
      </c>
      <c r="AA43" s="7">
        <v>925560.14150943351</v>
      </c>
      <c r="AE43" s="3" t="s">
        <v>13</v>
      </c>
      <c r="AF43" s="4">
        <v>0.99</v>
      </c>
      <c r="AG43" s="6" t="s">
        <v>7</v>
      </c>
      <c r="AH43" s="7">
        <v>36.861939020212397</v>
      </c>
    </row>
    <row r="44" spans="2:36" x14ac:dyDescent="0.3">
      <c r="C44" s="16" t="s">
        <v>17</v>
      </c>
      <c r="D44" s="8"/>
      <c r="H44" s="16" t="s">
        <v>18</v>
      </c>
      <c r="R44" s="3" t="s">
        <v>13</v>
      </c>
      <c r="S44" s="11"/>
      <c r="T44" s="6"/>
      <c r="U44" s="12">
        <v>753403.71314160852</v>
      </c>
      <c r="Y44" s="11"/>
      <c r="Z44" s="6"/>
      <c r="AA44" s="7">
        <v>909908.23057069106</v>
      </c>
      <c r="AE44" s="3" t="s">
        <v>13</v>
      </c>
      <c r="AF44" s="4"/>
      <c r="AG44" s="6"/>
      <c r="AH44" s="7">
        <v>16.819428123775957</v>
      </c>
    </row>
    <row r="45" spans="2:36" x14ac:dyDescent="0.3">
      <c r="B45" s="15"/>
      <c r="C45" s="17">
        <v>0.97</v>
      </c>
      <c r="D45" s="15" t="s">
        <v>19</v>
      </c>
      <c r="E45" s="15"/>
      <c r="F45" s="15"/>
      <c r="G45" s="15"/>
      <c r="H45" s="17">
        <v>0.97</v>
      </c>
      <c r="I45" s="15" t="s">
        <v>19</v>
      </c>
      <c r="J45" s="15"/>
      <c r="K45" s="15"/>
      <c r="L45" s="15"/>
      <c r="M45" s="15"/>
      <c r="N45" s="15"/>
      <c r="R45" s="3" t="s">
        <v>13</v>
      </c>
      <c r="S45" s="11"/>
      <c r="T45" s="6"/>
      <c r="U45" s="12">
        <v>389433.56825894024</v>
      </c>
      <c r="V45">
        <f>SUM(U43:U45)/3</f>
        <v>527025.51968430635</v>
      </c>
      <c r="W45">
        <f>_xlfn.STDEV.P(U43:U45)/SQRT(3)</f>
        <v>93131.703841737166</v>
      </c>
      <c r="Y45" s="11"/>
      <c r="Z45" s="6"/>
      <c r="AA45" s="7">
        <v>866114.28571428545</v>
      </c>
      <c r="AB45">
        <f>SUM(AA43:AA45)/3</f>
        <v>900527.55259813659</v>
      </c>
      <c r="AC45">
        <f>_xlfn.STDEV.P(AA43:AA45)/SQRT(3)</f>
        <v>14525.458739919444</v>
      </c>
      <c r="AE45" s="3" t="s">
        <v>13</v>
      </c>
      <c r="AF45" s="4"/>
      <c r="AG45" s="6"/>
      <c r="AH45" s="7">
        <v>0</v>
      </c>
      <c r="AI45">
        <f>SUM(AH44,AH43)/2</f>
        <v>26.840683571994177</v>
      </c>
      <c r="AJ45">
        <f>_xlfn.STDEV.P(AH44,AH43)/SQRT(2)</f>
        <v>7.0860976834377372</v>
      </c>
    </row>
    <row r="46" spans="2:36" x14ac:dyDescent="0.3">
      <c r="B46" s="15"/>
      <c r="C46" s="15" t="s">
        <v>5</v>
      </c>
      <c r="D46" s="18"/>
      <c r="E46" s="15"/>
      <c r="H46" s="15" t="s">
        <v>5</v>
      </c>
      <c r="I46" s="18"/>
      <c r="R46" s="3" t="s">
        <v>13</v>
      </c>
      <c r="S46" s="4">
        <v>0.99</v>
      </c>
      <c r="T46" s="5" t="s">
        <v>7</v>
      </c>
      <c r="U46">
        <v>43.126315789473693</v>
      </c>
      <c r="Y46" s="11">
        <v>0.99</v>
      </c>
      <c r="Z46" s="6" t="s">
        <v>7</v>
      </c>
      <c r="AA46" s="7">
        <v>97.926449787835878</v>
      </c>
      <c r="AE46" s="3" t="s">
        <v>13</v>
      </c>
      <c r="AF46" s="4">
        <v>0.97</v>
      </c>
      <c r="AG46" s="5" t="s">
        <v>11</v>
      </c>
      <c r="AH46" s="3">
        <v>1.1987031700288184</v>
      </c>
    </row>
    <row r="47" spans="2:36" x14ac:dyDescent="0.3">
      <c r="B47" s="15"/>
      <c r="C47" s="15" t="s">
        <v>12</v>
      </c>
      <c r="D47" s="18"/>
      <c r="E47" s="15"/>
      <c r="H47" s="15" t="s">
        <v>12</v>
      </c>
      <c r="I47" s="18"/>
      <c r="R47" s="3" t="s">
        <v>13</v>
      </c>
      <c r="S47" s="4"/>
      <c r="T47" s="5"/>
      <c r="U47">
        <v>0</v>
      </c>
      <c r="Y47" s="11"/>
      <c r="Z47" s="6"/>
      <c r="AA47" s="7">
        <v>37.080845070422534</v>
      </c>
      <c r="AE47" s="3" t="s">
        <v>13</v>
      </c>
      <c r="AF47" s="4"/>
      <c r="AG47" s="5"/>
      <c r="AH47" s="3">
        <v>0</v>
      </c>
    </row>
    <row r="48" spans="2:36" x14ac:dyDescent="0.3">
      <c r="B48" s="15"/>
      <c r="C48" s="15" t="s">
        <v>13</v>
      </c>
      <c r="D48" s="19"/>
      <c r="E48" s="15"/>
      <c r="H48" s="15" t="s">
        <v>13</v>
      </c>
      <c r="I48" s="18"/>
      <c r="R48" s="3" t="s">
        <v>13</v>
      </c>
      <c r="S48" s="4"/>
      <c r="T48" s="5"/>
      <c r="U48">
        <v>0</v>
      </c>
      <c r="V48">
        <f>U46</f>
        <v>43.126315789473693</v>
      </c>
      <c r="W48">
        <v>0</v>
      </c>
      <c r="Y48" s="11"/>
      <c r="Z48" s="6"/>
      <c r="AA48" s="7">
        <v>49.531897265948643</v>
      </c>
      <c r="AB48">
        <f>SUM(AA46:AA48)/3</f>
        <v>61.513064041402345</v>
      </c>
      <c r="AC48">
        <f>_xlfn.STDEV.P(AA46:AA48)/SQRT(3)</f>
        <v>15.152617458767509</v>
      </c>
      <c r="AE48" s="3" t="s">
        <v>13</v>
      </c>
      <c r="AF48" s="4"/>
      <c r="AG48" s="5"/>
      <c r="AH48" s="3">
        <v>0</v>
      </c>
    </row>
    <row r="49" spans="2:34" x14ac:dyDescent="0.3">
      <c r="R49" s="3" t="s">
        <v>13</v>
      </c>
      <c r="S49" s="4">
        <v>0.97</v>
      </c>
      <c r="T49" s="5" t="s">
        <v>11</v>
      </c>
      <c r="U49">
        <v>0</v>
      </c>
      <c r="Y49" s="4">
        <v>0.97</v>
      </c>
      <c r="Z49" s="5" t="s">
        <v>11</v>
      </c>
      <c r="AA49" s="3">
        <v>0</v>
      </c>
      <c r="AE49" s="3" t="s">
        <v>13</v>
      </c>
      <c r="AF49" s="4">
        <v>0.99</v>
      </c>
      <c r="AG49" s="5" t="s">
        <v>11</v>
      </c>
      <c r="AH49" s="3">
        <v>0</v>
      </c>
    </row>
    <row r="50" spans="2:34" x14ac:dyDescent="0.3">
      <c r="C50">
        <v>2.41E-2</v>
      </c>
      <c r="D50" s="20" t="s">
        <v>20</v>
      </c>
      <c r="H50" s="15" t="s">
        <v>21</v>
      </c>
      <c r="I50" s="20" t="s">
        <v>22</v>
      </c>
      <c r="R50" s="3" t="s">
        <v>13</v>
      </c>
      <c r="S50" s="4"/>
      <c r="T50" s="5"/>
      <c r="U50">
        <v>0</v>
      </c>
      <c r="Y50" s="4"/>
      <c r="Z50" s="5"/>
      <c r="AA50" s="3">
        <v>12.559963341188796</v>
      </c>
      <c r="AE50" s="3" t="s">
        <v>13</v>
      </c>
      <c r="AF50" s="4"/>
      <c r="AG50" s="5"/>
      <c r="AH50" s="3">
        <v>0</v>
      </c>
    </row>
    <row r="51" spans="2:34" x14ac:dyDescent="0.3">
      <c r="R51" s="3" t="s">
        <v>13</v>
      </c>
      <c r="S51" s="4"/>
      <c r="T51" s="5"/>
      <c r="U51">
        <v>0</v>
      </c>
      <c r="V51">
        <f>SUM(U49:U51)/3</f>
        <v>0</v>
      </c>
      <c r="W51">
        <f>_xlfn.STDEV.P(U49:U51)/SQRT(3)</f>
        <v>0</v>
      </c>
      <c r="Y51" s="4"/>
      <c r="Z51" s="5"/>
      <c r="AA51" s="3">
        <v>0</v>
      </c>
      <c r="AB51">
        <f>AA50</f>
        <v>12.559963341188796</v>
      </c>
      <c r="AC51">
        <v>0</v>
      </c>
      <c r="AE51" s="3" t="s">
        <v>13</v>
      </c>
      <c r="AF51" s="4"/>
      <c r="AG51" s="5"/>
      <c r="AH51" s="3">
        <v>5.0486891385767816</v>
      </c>
    </row>
    <row r="52" spans="2:34" x14ac:dyDescent="0.3">
      <c r="C52" s="17">
        <v>0.99</v>
      </c>
      <c r="D52" s="15" t="s">
        <v>19</v>
      </c>
      <c r="H52" s="17">
        <v>0.99</v>
      </c>
      <c r="I52" s="15" t="s">
        <v>19</v>
      </c>
      <c r="R52" s="3" t="s">
        <v>13</v>
      </c>
      <c r="S52" s="4">
        <v>0.99</v>
      </c>
      <c r="T52" s="5" t="s">
        <v>11</v>
      </c>
      <c r="U52">
        <v>0</v>
      </c>
      <c r="Y52" s="4">
        <v>0.99</v>
      </c>
      <c r="Z52" s="5" t="s">
        <v>11</v>
      </c>
      <c r="AA52" s="3">
        <v>0</v>
      </c>
    </row>
    <row r="53" spans="2:34" x14ac:dyDescent="0.3">
      <c r="C53" s="15" t="s">
        <v>5</v>
      </c>
      <c r="D53" s="18"/>
      <c r="H53" s="15" t="s">
        <v>5</v>
      </c>
      <c r="I53" s="18"/>
      <c r="R53" s="3" t="s">
        <v>13</v>
      </c>
      <c r="S53" s="4"/>
      <c r="T53" s="5"/>
      <c r="U53">
        <v>0</v>
      </c>
      <c r="Y53" s="4"/>
      <c r="Z53" s="5"/>
      <c r="AA53" s="3">
        <v>10.641046139789854</v>
      </c>
    </row>
    <row r="54" spans="2:34" x14ac:dyDescent="0.3">
      <c r="B54" s="14"/>
      <c r="C54" s="15" t="s">
        <v>12</v>
      </c>
      <c r="D54" s="19"/>
      <c r="E54" s="14"/>
      <c r="F54" s="14"/>
      <c r="G54" s="14"/>
      <c r="H54" s="15" t="s">
        <v>12</v>
      </c>
      <c r="I54" s="18"/>
      <c r="J54" s="14"/>
      <c r="K54" s="14"/>
      <c r="L54" s="14"/>
      <c r="M54" s="14"/>
      <c r="N54" s="14"/>
      <c r="R54" s="3" t="s">
        <v>13</v>
      </c>
      <c r="S54" s="4"/>
      <c r="T54" s="5"/>
      <c r="U54">
        <v>0</v>
      </c>
      <c r="V54">
        <f>SUM(U52:U54)/3</f>
        <v>0</v>
      </c>
      <c r="W54">
        <f>_xlfn.STDEV.P(U52:U54)/SQRT(3)</f>
        <v>0</v>
      </c>
      <c r="Y54" s="4"/>
      <c r="Z54" s="5"/>
      <c r="AA54" s="3">
        <v>0</v>
      </c>
      <c r="AB54">
        <f>AA53</f>
        <v>10.641046139789854</v>
      </c>
      <c r="AC54">
        <v>0</v>
      </c>
    </row>
    <row r="55" spans="2:34" x14ac:dyDescent="0.3">
      <c r="C55" s="15" t="s">
        <v>13</v>
      </c>
      <c r="D55" s="19"/>
      <c r="H55" s="15" t="s">
        <v>13</v>
      </c>
      <c r="I55" s="18"/>
    </row>
    <row r="56" spans="2:34" x14ac:dyDescent="0.3">
      <c r="C56" s="15"/>
    </row>
    <row r="57" spans="2:34" x14ac:dyDescent="0.3">
      <c r="C57">
        <v>2.41E-2</v>
      </c>
      <c r="D57" s="20" t="s">
        <v>23</v>
      </c>
      <c r="I57" s="20" t="s">
        <v>22</v>
      </c>
    </row>
    <row r="58" spans="2:34" x14ac:dyDescent="0.3"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</row>
    <row r="59" spans="2:34" x14ac:dyDescent="0.3">
      <c r="B59" s="13" t="s">
        <v>1</v>
      </c>
      <c r="D59" s="14"/>
      <c r="N59" s="1" t="s">
        <v>24</v>
      </c>
      <c r="O59" s="1"/>
      <c r="P59" s="1"/>
      <c r="Q59" s="1"/>
      <c r="R59" s="1"/>
      <c r="S59" s="1"/>
      <c r="T59" s="1"/>
    </row>
    <row r="60" spans="2:34" x14ac:dyDescent="0.3">
      <c r="C60" s="16" t="s">
        <v>17</v>
      </c>
      <c r="D60" s="8"/>
      <c r="H60" s="16" t="s">
        <v>18</v>
      </c>
      <c r="M60" s="13" t="s">
        <v>0</v>
      </c>
      <c r="O60" s="14"/>
      <c r="P60" s="14"/>
      <c r="Q60" s="14"/>
      <c r="R60" s="14"/>
      <c r="S60" s="14"/>
      <c r="T60" s="14"/>
    </row>
    <row r="61" spans="2:34" x14ac:dyDescent="0.3">
      <c r="B61" s="15"/>
      <c r="C61" s="17">
        <v>0.97</v>
      </c>
      <c r="D61" s="15" t="s">
        <v>19</v>
      </c>
      <c r="H61" s="17">
        <v>0.97</v>
      </c>
      <c r="I61" s="15" t="s">
        <v>19</v>
      </c>
      <c r="N61" s="16" t="s">
        <v>17</v>
      </c>
      <c r="O61" s="8"/>
      <c r="S61" s="16" t="s">
        <v>18</v>
      </c>
    </row>
    <row r="62" spans="2:34" x14ac:dyDescent="0.3">
      <c r="B62" s="15"/>
      <c r="C62" s="15" t="s">
        <v>5</v>
      </c>
      <c r="D62" s="18"/>
      <c r="H62" s="15" t="s">
        <v>5</v>
      </c>
      <c r="I62" s="18"/>
      <c r="M62" s="15"/>
      <c r="N62" s="17">
        <v>5</v>
      </c>
      <c r="O62" s="15" t="s">
        <v>19</v>
      </c>
      <c r="P62" s="15"/>
      <c r="Q62" s="15"/>
      <c r="R62" s="15"/>
      <c r="S62" s="17">
        <v>5</v>
      </c>
      <c r="T62" s="15" t="s">
        <v>19</v>
      </c>
    </row>
    <row r="63" spans="2:34" x14ac:dyDescent="0.3">
      <c r="B63" s="15"/>
      <c r="C63" s="15" t="s">
        <v>12</v>
      </c>
      <c r="D63" s="19"/>
      <c r="H63" s="15" t="s">
        <v>12</v>
      </c>
      <c r="I63" s="19"/>
      <c r="M63" s="15"/>
      <c r="N63" s="15">
        <v>0.97</v>
      </c>
      <c r="O63" s="18"/>
      <c r="P63" s="15"/>
      <c r="S63" s="15">
        <v>0.97</v>
      </c>
      <c r="T63" s="18"/>
    </row>
    <row r="64" spans="2:34" x14ac:dyDescent="0.3">
      <c r="B64" s="15"/>
      <c r="C64" s="15" t="s">
        <v>13</v>
      </c>
      <c r="D64" s="19"/>
      <c r="H64" s="15" t="s">
        <v>13</v>
      </c>
      <c r="M64" s="15"/>
      <c r="N64" s="15">
        <v>0.99</v>
      </c>
      <c r="O64" s="18"/>
      <c r="P64" s="15"/>
      <c r="S64" s="15">
        <v>0.99</v>
      </c>
      <c r="T64" s="18"/>
    </row>
    <row r="65" spans="2:20" x14ac:dyDescent="0.3">
      <c r="H65">
        <v>3.6900000000000002E-2</v>
      </c>
      <c r="I65" s="20" t="s">
        <v>25</v>
      </c>
      <c r="M65" s="15"/>
      <c r="N65" s="15"/>
      <c r="O65" s="20" t="s">
        <v>26</v>
      </c>
      <c r="P65" s="15"/>
      <c r="S65" s="15"/>
      <c r="T65" s="20" t="s">
        <v>26</v>
      </c>
    </row>
    <row r="66" spans="2:20" x14ac:dyDescent="0.3">
      <c r="C66">
        <v>2.7300000000000001E-2</v>
      </c>
      <c r="D66" s="20" t="s">
        <v>23</v>
      </c>
    </row>
    <row r="67" spans="2:20" x14ac:dyDescent="0.3">
      <c r="N67" s="17">
        <v>10</v>
      </c>
      <c r="O67" s="15" t="s">
        <v>19</v>
      </c>
      <c r="S67" s="17">
        <v>10</v>
      </c>
      <c r="T67" s="15" t="s">
        <v>19</v>
      </c>
    </row>
    <row r="68" spans="2:20" x14ac:dyDescent="0.3">
      <c r="C68" s="17">
        <v>0.99</v>
      </c>
      <c r="D68" s="15" t="s">
        <v>19</v>
      </c>
      <c r="H68" s="17">
        <v>0.99</v>
      </c>
      <c r="I68" s="15" t="s">
        <v>19</v>
      </c>
      <c r="N68" s="15">
        <v>0.97</v>
      </c>
      <c r="O68" s="18"/>
      <c r="S68" s="15">
        <v>0.97</v>
      </c>
      <c r="T68" s="18"/>
    </row>
    <row r="69" spans="2:20" x14ac:dyDescent="0.3">
      <c r="C69" s="15" t="s">
        <v>5</v>
      </c>
      <c r="D69" s="18"/>
      <c r="H69" s="15" t="s">
        <v>5</v>
      </c>
      <c r="I69" s="18"/>
      <c r="M69" s="14"/>
      <c r="N69" s="15">
        <v>0.99</v>
      </c>
      <c r="O69" s="19"/>
      <c r="P69" s="14"/>
      <c r="Q69" s="14"/>
      <c r="R69" s="14"/>
      <c r="S69" s="15">
        <v>0.99</v>
      </c>
      <c r="T69" s="18"/>
    </row>
    <row r="70" spans="2:20" x14ac:dyDescent="0.3">
      <c r="B70" s="14"/>
      <c r="C70" s="15" t="s">
        <v>12</v>
      </c>
      <c r="D70" s="19"/>
      <c r="H70" s="15" t="s">
        <v>12</v>
      </c>
      <c r="I70" s="19"/>
      <c r="N70" s="15"/>
      <c r="O70" s="20" t="s">
        <v>27</v>
      </c>
      <c r="P70" s="15"/>
      <c r="S70" s="15"/>
      <c r="T70" s="20" t="s">
        <v>26</v>
      </c>
    </row>
    <row r="71" spans="2:20" x14ac:dyDescent="0.3">
      <c r="C71" s="15" t="s">
        <v>13</v>
      </c>
      <c r="D71" s="19"/>
      <c r="H71" s="15" t="s">
        <v>13</v>
      </c>
      <c r="I71" s="19"/>
    </row>
    <row r="72" spans="2:20" x14ac:dyDescent="0.3">
      <c r="C72" s="15"/>
      <c r="N72" s="17">
        <v>15</v>
      </c>
      <c r="O72" s="15" t="s">
        <v>19</v>
      </c>
      <c r="S72" s="17">
        <v>15</v>
      </c>
      <c r="T72" s="15" t="s">
        <v>19</v>
      </c>
    </row>
    <row r="73" spans="2:20" x14ac:dyDescent="0.3">
      <c r="C73" s="20">
        <v>2.6499999999999999E-2</v>
      </c>
      <c r="D73" s="20" t="s">
        <v>23</v>
      </c>
      <c r="H73" s="20">
        <v>3.4000000000000002E-2</v>
      </c>
      <c r="I73" s="20" t="s">
        <v>28</v>
      </c>
      <c r="N73" s="15">
        <v>0.97</v>
      </c>
      <c r="O73" s="19"/>
      <c r="S73" s="15">
        <v>0.97</v>
      </c>
      <c r="T73" s="18"/>
    </row>
    <row r="74" spans="2:20" x14ac:dyDescent="0.3">
      <c r="B74" s="13" t="s">
        <v>2</v>
      </c>
      <c r="D74" s="14"/>
      <c r="N74" s="15">
        <v>0.99</v>
      </c>
      <c r="O74" s="19"/>
      <c r="P74" s="14"/>
      <c r="Q74" s="14"/>
      <c r="R74" s="14"/>
      <c r="S74" s="15">
        <v>0.99</v>
      </c>
      <c r="T74" s="18"/>
    </row>
    <row r="75" spans="2:20" x14ac:dyDescent="0.3">
      <c r="C75" s="16" t="s">
        <v>17</v>
      </c>
      <c r="D75" s="8"/>
      <c r="H75" s="16" t="s">
        <v>18</v>
      </c>
      <c r="O75" s="20" t="s">
        <v>29</v>
      </c>
      <c r="T75" s="20" t="s">
        <v>26</v>
      </c>
    </row>
    <row r="76" spans="2:20" x14ac:dyDescent="0.3">
      <c r="B76" s="15"/>
      <c r="C76" s="17">
        <v>0.97</v>
      </c>
      <c r="D76" s="15" t="s">
        <v>19</v>
      </c>
      <c r="H76" s="17">
        <v>0.97</v>
      </c>
      <c r="I76" s="15" t="s">
        <v>19</v>
      </c>
      <c r="M76" s="15"/>
      <c r="N76" s="15"/>
      <c r="O76" s="15"/>
      <c r="P76" s="15"/>
      <c r="Q76" s="15"/>
      <c r="R76" s="15"/>
      <c r="S76" s="15"/>
      <c r="T76" s="15"/>
    </row>
    <row r="77" spans="2:20" x14ac:dyDescent="0.3">
      <c r="B77" s="15"/>
      <c r="C77" s="15" t="s">
        <v>5</v>
      </c>
      <c r="D77" s="19"/>
      <c r="H77" s="15" t="s">
        <v>5</v>
      </c>
      <c r="I77" s="19"/>
      <c r="M77" s="13" t="s">
        <v>1</v>
      </c>
    </row>
    <row r="78" spans="2:20" x14ac:dyDescent="0.3">
      <c r="B78" s="15"/>
      <c r="C78" s="15" t="s">
        <v>12</v>
      </c>
      <c r="D78" s="19"/>
      <c r="H78" s="15" t="s">
        <v>12</v>
      </c>
      <c r="N78" s="16" t="s">
        <v>17</v>
      </c>
      <c r="O78" s="8"/>
      <c r="S78" s="16" t="s">
        <v>18</v>
      </c>
    </row>
    <row r="79" spans="2:20" x14ac:dyDescent="0.3">
      <c r="B79" s="15"/>
      <c r="C79" s="15" t="s">
        <v>13</v>
      </c>
      <c r="D79" s="19"/>
      <c r="H79" s="15" t="s">
        <v>13</v>
      </c>
      <c r="N79" s="17">
        <v>5</v>
      </c>
      <c r="O79" s="15" t="s">
        <v>19</v>
      </c>
      <c r="P79" s="15"/>
      <c r="Q79" s="15"/>
      <c r="R79" s="15"/>
      <c r="S79" s="17">
        <v>5</v>
      </c>
      <c r="T79" s="15" t="s">
        <v>19</v>
      </c>
    </row>
    <row r="80" spans="2:20" x14ac:dyDescent="0.3">
      <c r="I80" s="20" t="s">
        <v>22</v>
      </c>
      <c r="N80" s="15">
        <v>0.97</v>
      </c>
      <c r="O80" s="18"/>
      <c r="P80" s="15"/>
      <c r="S80" s="15">
        <v>0.97</v>
      </c>
      <c r="T80" s="18"/>
    </row>
    <row r="81" spans="2:20" x14ac:dyDescent="0.3">
      <c r="C81" s="20">
        <v>0.06</v>
      </c>
      <c r="D81" s="20" t="s">
        <v>30</v>
      </c>
      <c r="M81" s="15"/>
      <c r="N81" s="15">
        <v>0.99</v>
      </c>
      <c r="O81" s="18"/>
      <c r="P81" s="15"/>
      <c r="S81" s="15">
        <v>0.99</v>
      </c>
      <c r="T81" s="18"/>
    </row>
    <row r="82" spans="2:20" x14ac:dyDescent="0.3">
      <c r="M82" s="15"/>
      <c r="N82" s="15"/>
      <c r="O82" s="20" t="s">
        <v>26</v>
      </c>
      <c r="P82" s="15"/>
      <c r="S82" s="15"/>
      <c r="T82" s="20" t="s">
        <v>26</v>
      </c>
    </row>
    <row r="83" spans="2:20" x14ac:dyDescent="0.3">
      <c r="C83" s="17">
        <v>0.99</v>
      </c>
      <c r="D83" s="15" t="s">
        <v>19</v>
      </c>
      <c r="H83" s="17">
        <v>0.99</v>
      </c>
      <c r="I83" s="15" t="s">
        <v>19</v>
      </c>
      <c r="M83" s="15"/>
    </row>
    <row r="84" spans="2:20" x14ac:dyDescent="0.3">
      <c r="C84" s="15" t="s">
        <v>5</v>
      </c>
      <c r="D84" s="19"/>
      <c r="H84" s="15" t="s">
        <v>5</v>
      </c>
      <c r="I84" s="18"/>
      <c r="M84" s="15"/>
      <c r="N84" s="17">
        <v>10</v>
      </c>
      <c r="O84" s="15" t="s">
        <v>19</v>
      </c>
      <c r="S84" s="17">
        <v>10</v>
      </c>
      <c r="T84" s="15" t="s">
        <v>19</v>
      </c>
    </row>
    <row r="85" spans="2:20" x14ac:dyDescent="0.3">
      <c r="B85" s="14"/>
      <c r="C85" s="15" t="s">
        <v>12</v>
      </c>
      <c r="D85" s="19"/>
      <c r="H85" s="15" t="s">
        <v>12</v>
      </c>
      <c r="I85" s="19"/>
      <c r="N85" s="15">
        <v>0.97</v>
      </c>
      <c r="O85" s="19"/>
      <c r="S85" s="15">
        <v>0.97</v>
      </c>
      <c r="T85" s="19"/>
    </row>
    <row r="86" spans="2:20" x14ac:dyDescent="0.3">
      <c r="C86" s="15" t="s">
        <v>13</v>
      </c>
      <c r="D86" s="19"/>
      <c r="H86" s="15" t="s">
        <v>13</v>
      </c>
      <c r="I86" s="19" t="s">
        <v>31</v>
      </c>
      <c r="N86" s="15">
        <v>0.99</v>
      </c>
      <c r="O86" s="19"/>
      <c r="P86" s="14"/>
      <c r="Q86" s="14"/>
      <c r="R86" s="14"/>
      <c r="S86" s="15">
        <v>0.99</v>
      </c>
      <c r="T86" s="19"/>
    </row>
    <row r="87" spans="2:20" x14ac:dyDescent="0.3">
      <c r="N87" s="15"/>
      <c r="O87" s="20" t="s">
        <v>32</v>
      </c>
      <c r="P87" s="15"/>
      <c r="S87" s="15"/>
      <c r="T87" s="20" t="s">
        <v>26</v>
      </c>
    </row>
    <row r="88" spans="2:20" x14ac:dyDescent="0.3">
      <c r="C88" s="20" t="s">
        <v>33</v>
      </c>
      <c r="D88" s="20" t="s">
        <v>30</v>
      </c>
      <c r="I88" s="20" t="s">
        <v>22</v>
      </c>
    </row>
    <row r="89" spans="2:20" x14ac:dyDescent="0.3">
      <c r="N89" s="17">
        <v>15</v>
      </c>
      <c r="O89" s="15" t="s">
        <v>19</v>
      </c>
      <c r="S89" s="17">
        <v>15</v>
      </c>
      <c r="T89" s="15" t="s">
        <v>19</v>
      </c>
    </row>
    <row r="90" spans="2:20" x14ac:dyDescent="0.3">
      <c r="M90" s="14"/>
      <c r="N90" s="15">
        <v>0.97</v>
      </c>
      <c r="O90" s="19"/>
      <c r="S90" s="15">
        <v>0.97</v>
      </c>
    </row>
    <row r="91" spans="2:20" x14ac:dyDescent="0.3">
      <c r="N91" s="15">
        <v>0.99</v>
      </c>
      <c r="O91" s="19"/>
      <c r="P91" s="14"/>
      <c r="Q91" s="14"/>
      <c r="R91" s="14"/>
      <c r="S91" s="15">
        <v>0.99</v>
      </c>
      <c r="T91" s="19"/>
    </row>
    <row r="92" spans="2:20" ht="15.6" x14ac:dyDescent="0.3">
      <c r="O92" s="21" t="s">
        <v>34</v>
      </c>
      <c r="T92" s="20" t="s">
        <v>26</v>
      </c>
    </row>
    <row r="93" spans="2:20" x14ac:dyDescent="0.3">
      <c r="N93" s="15"/>
      <c r="O93" s="15"/>
      <c r="P93" s="15"/>
      <c r="Q93" s="15"/>
      <c r="R93" s="15"/>
      <c r="S93" s="15"/>
      <c r="T93" s="15"/>
    </row>
    <row r="94" spans="2:20" x14ac:dyDescent="0.3">
      <c r="M94" s="13" t="s">
        <v>2</v>
      </c>
    </row>
    <row r="95" spans="2:20" x14ac:dyDescent="0.3">
      <c r="N95" s="16" t="s">
        <v>17</v>
      </c>
      <c r="O95" s="8"/>
      <c r="S95" s="16" t="s">
        <v>18</v>
      </c>
    </row>
    <row r="96" spans="2:20" x14ac:dyDescent="0.3">
      <c r="N96" s="17">
        <v>5</v>
      </c>
      <c r="O96" s="15" t="s">
        <v>19</v>
      </c>
      <c r="P96" s="15"/>
      <c r="Q96" s="15"/>
      <c r="R96" s="15"/>
      <c r="S96" s="17">
        <v>5</v>
      </c>
      <c r="T96" s="15" t="s">
        <v>19</v>
      </c>
    </row>
    <row r="97" spans="13:20" x14ac:dyDescent="0.3">
      <c r="N97" s="15">
        <v>0.97</v>
      </c>
      <c r="O97" s="19"/>
      <c r="P97" s="15"/>
      <c r="S97" s="15">
        <v>0.97</v>
      </c>
      <c r="T97" s="19"/>
    </row>
    <row r="98" spans="13:20" x14ac:dyDescent="0.3">
      <c r="M98" s="15"/>
      <c r="N98" s="15">
        <v>0.99</v>
      </c>
      <c r="O98" s="19"/>
      <c r="P98" s="15"/>
      <c r="S98" s="15">
        <v>0.99</v>
      </c>
      <c r="T98" s="18"/>
    </row>
    <row r="99" spans="13:20" x14ac:dyDescent="0.3">
      <c r="M99" s="15"/>
      <c r="N99" s="15"/>
      <c r="O99" s="20" t="s">
        <v>29</v>
      </c>
      <c r="P99" s="15"/>
      <c r="S99" s="15"/>
      <c r="T99" s="20" t="s">
        <v>26</v>
      </c>
    </row>
    <row r="100" spans="13:20" x14ac:dyDescent="0.3">
      <c r="M100" s="15"/>
    </row>
    <row r="101" spans="13:20" x14ac:dyDescent="0.3">
      <c r="M101" s="15"/>
      <c r="N101" s="17">
        <v>10</v>
      </c>
      <c r="O101" s="15" t="s">
        <v>19</v>
      </c>
      <c r="S101" s="17">
        <v>10</v>
      </c>
      <c r="T101" s="15" t="s">
        <v>19</v>
      </c>
    </row>
    <row r="102" spans="13:20" x14ac:dyDescent="0.3">
      <c r="N102" s="15">
        <v>0.97</v>
      </c>
      <c r="O102" s="19"/>
      <c r="S102" s="15">
        <v>0.97</v>
      </c>
    </row>
    <row r="103" spans="13:20" x14ac:dyDescent="0.3">
      <c r="N103" s="15">
        <v>0.99</v>
      </c>
      <c r="O103" s="19"/>
      <c r="P103" s="14"/>
      <c r="Q103" s="14"/>
      <c r="R103" s="14"/>
      <c r="S103" s="15">
        <v>0.99</v>
      </c>
      <c r="T103" s="19"/>
    </row>
    <row r="104" spans="13:20" x14ac:dyDescent="0.3">
      <c r="N104" s="15"/>
      <c r="O104" s="20" t="s">
        <v>35</v>
      </c>
      <c r="P104" s="15"/>
      <c r="S104" s="15"/>
      <c r="T104" s="20" t="s">
        <v>26</v>
      </c>
    </row>
    <row r="106" spans="13:20" x14ac:dyDescent="0.3">
      <c r="N106" s="17">
        <v>15</v>
      </c>
      <c r="O106" s="15" t="s">
        <v>19</v>
      </c>
      <c r="S106" s="17">
        <v>15</v>
      </c>
      <c r="T106" s="15" t="s">
        <v>19</v>
      </c>
    </row>
    <row r="107" spans="13:20" x14ac:dyDescent="0.3">
      <c r="M107" s="14"/>
      <c r="N107" s="15">
        <v>0.97</v>
      </c>
      <c r="O107" s="19"/>
      <c r="S107" s="15">
        <v>0.97</v>
      </c>
    </row>
    <row r="108" spans="13:20" x14ac:dyDescent="0.3">
      <c r="N108" s="15">
        <v>0.99</v>
      </c>
      <c r="O108" s="19"/>
      <c r="P108" s="14"/>
      <c r="Q108" s="14"/>
      <c r="R108" s="14"/>
      <c r="S108" s="15">
        <v>0.99</v>
      </c>
      <c r="T108" s="19"/>
    </row>
    <row r="109" spans="13:20" x14ac:dyDescent="0.3">
      <c r="O109" s="20" t="s">
        <v>36</v>
      </c>
      <c r="T109" s="20" t="s">
        <v>26</v>
      </c>
    </row>
    <row r="110" spans="13:20" x14ac:dyDescent="0.3">
      <c r="N110" s="15"/>
      <c r="O110" s="15"/>
      <c r="P110" s="15"/>
      <c r="Q110" s="15"/>
      <c r="R110" s="15"/>
      <c r="S110" s="15"/>
      <c r="T110" s="15"/>
    </row>
  </sheetData>
  <mergeCells count="123">
    <mergeCell ref="S52:S54"/>
    <mergeCell ref="T52:T54"/>
    <mergeCell ref="Y52:Y54"/>
    <mergeCell ref="Z52:Z54"/>
    <mergeCell ref="N59:T59"/>
    <mergeCell ref="S49:S51"/>
    <mergeCell ref="T49:T51"/>
    <mergeCell ref="Y49:Y51"/>
    <mergeCell ref="Z49:Z51"/>
    <mergeCell ref="AF49:AF51"/>
    <mergeCell ref="AG49:AG51"/>
    <mergeCell ref="AG43:AG45"/>
    <mergeCell ref="S46:S48"/>
    <mergeCell ref="T46:T48"/>
    <mergeCell ref="Y46:Y48"/>
    <mergeCell ref="Z46:Z48"/>
    <mergeCell ref="AF46:AF48"/>
    <mergeCell ref="AG46:AG48"/>
    <mergeCell ref="C42:I42"/>
    <mergeCell ref="S43:S45"/>
    <mergeCell ref="T43:T45"/>
    <mergeCell ref="Y43:Y45"/>
    <mergeCell ref="Z43:Z45"/>
    <mergeCell ref="AF43:AF45"/>
    <mergeCell ref="S40:S42"/>
    <mergeCell ref="T40:T42"/>
    <mergeCell ref="Y40:Y42"/>
    <mergeCell ref="Z40:Z42"/>
    <mergeCell ref="AF40:AF42"/>
    <mergeCell ref="AG40:AG42"/>
    <mergeCell ref="S37:S39"/>
    <mergeCell ref="T37:T39"/>
    <mergeCell ref="Y37:Y39"/>
    <mergeCell ref="Z37:Z39"/>
    <mergeCell ref="AF37:AF39"/>
    <mergeCell ref="AG37:AG39"/>
    <mergeCell ref="AG31:AG33"/>
    <mergeCell ref="C33:C34"/>
    <mergeCell ref="S34:S36"/>
    <mergeCell ref="T34:T36"/>
    <mergeCell ref="Y34:Y36"/>
    <mergeCell ref="Z34:Z36"/>
    <mergeCell ref="AF34:AF36"/>
    <mergeCell ref="AG34:AG36"/>
    <mergeCell ref="Z28:Z30"/>
    <mergeCell ref="AF28:AF30"/>
    <mergeCell ref="AG28:AG30"/>
    <mergeCell ref="C29:C30"/>
    <mergeCell ref="C31:C32"/>
    <mergeCell ref="S31:S33"/>
    <mergeCell ref="T31:T33"/>
    <mergeCell ref="Y31:Y33"/>
    <mergeCell ref="Z31:Z33"/>
    <mergeCell ref="AF31:AF33"/>
    <mergeCell ref="C26:D26"/>
    <mergeCell ref="E28:F28"/>
    <mergeCell ref="G28:H28"/>
    <mergeCell ref="S28:S30"/>
    <mergeCell ref="T28:T30"/>
    <mergeCell ref="Y28:Y30"/>
    <mergeCell ref="S25:S27"/>
    <mergeCell ref="T25:T27"/>
    <mergeCell ref="Y25:Y27"/>
    <mergeCell ref="Z25:Z27"/>
    <mergeCell ref="AF25:AF27"/>
    <mergeCell ref="AG25:AG27"/>
    <mergeCell ref="AG19:AG21"/>
    <mergeCell ref="C20:C21"/>
    <mergeCell ref="C22:C23"/>
    <mergeCell ref="S22:S24"/>
    <mergeCell ref="T22:T24"/>
    <mergeCell ref="Y22:Y24"/>
    <mergeCell ref="Z22:Z24"/>
    <mergeCell ref="AF22:AF24"/>
    <mergeCell ref="AG22:AG24"/>
    <mergeCell ref="C18:C19"/>
    <mergeCell ref="S19:S21"/>
    <mergeCell ref="T19:T21"/>
    <mergeCell ref="Y19:Y21"/>
    <mergeCell ref="Z19:Z21"/>
    <mergeCell ref="AF19:AF21"/>
    <mergeCell ref="AG13:AG15"/>
    <mergeCell ref="C15:D15"/>
    <mergeCell ref="S16:S18"/>
    <mergeCell ref="T16:T18"/>
    <mergeCell ref="Y16:Y18"/>
    <mergeCell ref="Z16:Z18"/>
    <mergeCell ref="AF16:AF18"/>
    <mergeCell ref="AG16:AG18"/>
    <mergeCell ref="E17:F17"/>
    <mergeCell ref="G17:H17"/>
    <mergeCell ref="C11:C12"/>
    <mergeCell ref="S13:S15"/>
    <mergeCell ref="T13:T15"/>
    <mergeCell ref="Y13:Y15"/>
    <mergeCell ref="Z13:Z15"/>
    <mergeCell ref="AF13:AF15"/>
    <mergeCell ref="Z7:Z9"/>
    <mergeCell ref="AF7:AF9"/>
    <mergeCell ref="AG7:AG9"/>
    <mergeCell ref="C9:C10"/>
    <mergeCell ref="S10:S12"/>
    <mergeCell ref="T10:T12"/>
    <mergeCell ref="Y10:Y12"/>
    <mergeCell ref="Z10:Z12"/>
    <mergeCell ref="AF10:AF12"/>
    <mergeCell ref="AG10:AG12"/>
    <mergeCell ref="E6:F6"/>
    <mergeCell ref="G6:H6"/>
    <mergeCell ref="C7:C8"/>
    <mergeCell ref="S7:S9"/>
    <mergeCell ref="T7:T9"/>
    <mergeCell ref="Y7:Y9"/>
    <mergeCell ref="S2:W2"/>
    <mergeCell ref="Y2:AC2"/>
    <mergeCell ref="AF2:AJ2"/>
    <mergeCell ref="C4:D4"/>
    <mergeCell ref="S4:S6"/>
    <mergeCell ref="T4:T6"/>
    <mergeCell ref="Y4:Y6"/>
    <mergeCell ref="Z4:Z6"/>
    <mergeCell ref="AF4:AF6"/>
    <mergeCell ref="AG4:AG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O13"/>
  <sheetViews>
    <sheetView topLeftCell="A4" workbookViewId="0">
      <selection activeCell="D3" sqref="D3:O8"/>
    </sheetView>
  </sheetViews>
  <sheetFormatPr defaultRowHeight="14.4" x14ac:dyDescent="0.3"/>
  <cols>
    <col min="4" max="4" width="9.5546875" bestFit="1" customWidth="1"/>
    <col min="5" max="5" width="9" bestFit="1" customWidth="1"/>
    <col min="6" max="6" width="9.5546875" bestFit="1" customWidth="1"/>
    <col min="7" max="7" width="9" bestFit="1" customWidth="1"/>
    <col min="8" max="8" width="10.5546875" bestFit="1" customWidth="1"/>
    <col min="9" max="15" width="9" bestFit="1" customWidth="1"/>
  </cols>
  <sheetData>
    <row r="3" spans="2:15" x14ac:dyDescent="0.3">
      <c r="B3" t="s">
        <v>8</v>
      </c>
      <c r="C3">
        <v>0.97</v>
      </c>
      <c r="D3" s="22">
        <v>0</v>
      </c>
      <c r="E3" s="22">
        <v>0</v>
      </c>
      <c r="F3" s="22">
        <v>5.3994</v>
      </c>
      <c r="G3" s="22">
        <v>3.6926999999999999</v>
      </c>
      <c r="H3" s="22">
        <v>1869.0632000000001</v>
      </c>
      <c r="I3" s="22">
        <v>1398.7079000000001</v>
      </c>
      <c r="J3" s="22">
        <v>0</v>
      </c>
      <c r="K3" s="22">
        <v>0</v>
      </c>
      <c r="L3" s="22">
        <v>0</v>
      </c>
      <c r="M3" s="22">
        <v>0</v>
      </c>
      <c r="N3" s="22">
        <v>9.0510000000000002</v>
      </c>
      <c r="O3" s="22">
        <v>3.1225000000000001</v>
      </c>
    </row>
    <row r="4" spans="2:15" x14ac:dyDescent="0.3">
      <c r="C4">
        <v>0.99</v>
      </c>
      <c r="D4" s="22">
        <v>0</v>
      </c>
      <c r="E4" s="22">
        <v>0</v>
      </c>
      <c r="F4" s="22">
        <v>14.715299999999999</v>
      </c>
      <c r="G4" s="22">
        <v>0</v>
      </c>
      <c r="H4" s="22">
        <v>99677.698699999994</v>
      </c>
      <c r="I4" s="22">
        <v>14008.923500000001</v>
      </c>
      <c r="J4" s="22">
        <v>0</v>
      </c>
      <c r="K4" s="22">
        <v>0</v>
      </c>
      <c r="L4" s="22">
        <v>0</v>
      </c>
      <c r="M4" s="22">
        <v>0</v>
      </c>
      <c r="N4" s="22">
        <v>0</v>
      </c>
      <c r="O4" s="22">
        <v>0</v>
      </c>
    </row>
    <row r="5" spans="2:15" x14ac:dyDescent="0.3">
      <c r="B5" t="s">
        <v>9</v>
      </c>
      <c r="C5">
        <v>0.97</v>
      </c>
      <c r="D5" s="22">
        <v>0</v>
      </c>
      <c r="E5" s="22">
        <v>0</v>
      </c>
      <c r="F5" s="22">
        <v>26957.246999999999</v>
      </c>
      <c r="G5" s="22">
        <v>6246.4857000000002</v>
      </c>
      <c r="H5" s="22">
        <v>266683.89740000002</v>
      </c>
      <c r="I5" s="22">
        <v>38581.811800000003</v>
      </c>
      <c r="J5" s="22">
        <v>0</v>
      </c>
      <c r="K5" s="22">
        <v>0</v>
      </c>
      <c r="L5" s="22">
        <v>13.673500000000001</v>
      </c>
      <c r="M5" s="22">
        <v>1.3097000000000001</v>
      </c>
      <c r="N5" s="22">
        <v>0</v>
      </c>
      <c r="O5" s="22">
        <v>0</v>
      </c>
    </row>
    <row r="6" spans="2:15" x14ac:dyDescent="0.3">
      <c r="C6">
        <v>0.99</v>
      </c>
      <c r="D6" s="22">
        <v>1702.4733000000001</v>
      </c>
      <c r="E6" s="22">
        <v>892.94010000000003</v>
      </c>
      <c r="F6" s="22">
        <v>600565.09530000004</v>
      </c>
      <c r="G6" s="22">
        <v>76561.668099999995</v>
      </c>
      <c r="H6" s="22">
        <v>1091259.5845000001</v>
      </c>
      <c r="I6" s="22">
        <v>40497.503700000001</v>
      </c>
      <c r="J6" s="22">
        <v>0</v>
      </c>
      <c r="K6" s="22">
        <v>0</v>
      </c>
      <c r="L6" s="22">
        <v>11.069900000000001</v>
      </c>
      <c r="M6" s="22">
        <v>3.4207000000000001</v>
      </c>
      <c r="N6" s="22">
        <v>14.814399999999999</v>
      </c>
      <c r="O6" s="22">
        <v>4.5937999999999999</v>
      </c>
    </row>
    <row r="7" spans="2:15" x14ac:dyDescent="0.3">
      <c r="B7" t="s">
        <v>37</v>
      </c>
      <c r="C7">
        <v>0.97</v>
      </c>
      <c r="D7" s="22">
        <v>127299.05009999999</v>
      </c>
      <c r="E7" s="22">
        <v>2566.9695000000002</v>
      </c>
      <c r="F7" s="22">
        <v>326100.55650000001</v>
      </c>
      <c r="G7" s="22">
        <v>58638.4067</v>
      </c>
      <c r="H7" s="22">
        <v>316227.04320000001</v>
      </c>
      <c r="I7" s="22">
        <v>11574.1945</v>
      </c>
      <c r="J7" s="22">
        <v>0</v>
      </c>
      <c r="K7" s="22">
        <v>0</v>
      </c>
      <c r="L7" s="22">
        <v>0</v>
      </c>
      <c r="M7" s="22">
        <v>0</v>
      </c>
      <c r="N7" s="22">
        <v>0</v>
      </c>
      <c r="O7" s="22">
        <v>0</v>
      </c>
    </row>
    <row r="8" spans="2:15" x14ac:dyDescent="0.3">
      <c r="C8">
        <v>0.99</v>
      </c>
      <c r="D8" s="22">
        <v>527025.51969999995</v>
      </c>
      <c r="E8" s="22">
        <v>93131.703800000003</v>
      </c>
      <c r="F8" s="22">
        <v>900527.55260000005</v>
      </c>
      <c r="G8" s="22">
        <v>14525.458699999999</v>
      </c>
      <c r="H8" s="22">
        <v>824054.51850000001</v>
      </c>
      <c r="I8" s="22">
        <v>80550.841199999995</v>
      </c>
      <c r="J8" s="22">
        <v>43.126300000000001</v>
      </c>
      <c r="K8" s="22">
        <v>0</v>
      </c>
      <c r="L8" s="22">
        <v>61.513100000000001</v>
      </c>
      <c r="M8" s="22">
        <v>15.1526</v>
      </c>
      <c r="N8" s="22">
        <v>26.840699999999998</v>
      </c>
      <c r="O8" s="22">
        <v>7.0861000000000001</v>
      </c>
    </row>
    <row r="12" spans="2:15" x14ac:dyDescent="0.3">
      <c r="B12" t="s">
        <v>8</v>
      </c>
      <c r="G12" t="s">
        <v>9</v>
      </c>
      <c r="K12" t="s">
        <v>37</v>
      </c>
    </row>
    <row r="13" spans="2:15" x14ac:dyDescent="0.3">
      <c r="B13">
        <v>0.97</v>
      </c>
      <c r="E13">
        <v>0.99</v>
      </c>
      <c r="G13">
        <v>0.97</v>
      </c>
      <c r="I13">
        <v>0.99</v>
      </c>
      <c r="K13">
        <v>0.97</v>
      </c>
      <c r="M13">
        <v>0.99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AJ110"/>
  <sheetViews>
    <sheetView tabSelected="1" topLeftCell="A13" zoomScale="110" zoomScaleNormal="110" workbookViewId="0">
      <selection activeCell="E20" sqref="E20:F23"/>
    </sheetView>
  </sheetViews>
  <sheetFormatPr defaultRowHeight="14.4" x14ac:dyDescent="0.3"/>
  <cols>
    <col min="6" max="6" width="12.5546875" customWidth="1"/>
    <col min="8" max="8" width="13.5546875" customWidth="1"/>
    <col min="20" max="20" width="19.77734375" bestFit="1" customWidth="1"/>
    <col min="21" max="21" width="12" bestFit="1" customWidth="1"/>
    <col min="24" max="24" width="4.88671875" customWidth="1"/>
    <col min="26" max="26" width="21.109375" bestFit="1" customWidth="1"/>
    <col min="31" max="31" width="4.44140625" bestFit="1" customWidth="1"/>
    <col min="33" max="33" width="21.109375" bestFit="1" customWidth="1"/>
  </cols>
  <sheetData>
    <row r="2" spans="3:36" x14ac:dyDescent="0.3">
      <c r="S2" s="1" t="s">
        <v>0</v>
      </c>
      <c r="T2" s="1"/>
      <c r="U2" s="1"/>
      <c r="V2" s="1"/>
      <c r="W2" s="1"/>
      <c r="Y2" s="1" t="s">
        <v>1</v>
      </c>
      <c r="Z2" s="1"/>
      <c r="AA2" s="1"/>
      <c r="AB2" s="1"/>
      <c r="AC2" s="1"/>
      <c r="AD2" s="2"/>
      <c r="AF2" s="1" t="s">
        <v>2</v>
      </c>
      <c r="AG2" s="1"/>
      <c r="AH2" s="1"/>
      <c r="AI2" s="1"/>
      <c r="AJ2" s="1"/>
    </row>
    <row r="3" spans="3:36" x14ac:dyDescent="0.3">
      <c r="V3" t="s">
        <v>3</v>
      </c>
      <c r="W3" t="s">
        <v>4</v>
      </c>
      <c r="AB3" t="s">
        <v>3</v>
      </c>
      <c r="AC3" t="s">
        <v>4</v>
      </c>
      <c r="AI3" t="s">
        <v>3</v>
      </c>
      <c r="AJ3" t="s">
        <v>4</v>
      </c>
    </row>
    <row r="4" spans="3:36" x14ac:dyDescent="0.3">
      <c r="C4" s="1" t="s">
        <v>0</v>
      </c>
      <c r="D4" s="1"/>
      <c r="R4" s="3" t="s">
        <v>5</v>
      </c>
      <c r="S4" s="4">
        <v>0.97</v>
      </c>
      <c r="T4" s="5" t="s">
        <v>6</v>
      </c>
      <c r="U4">
        <v>0</v>
      </c>
      <c r="Y4" s="4">
        <v>0.97</v>
      </c>
      <c r="Z4" s="5" t="s">
        <v>6</v>
      </c>
      <c r="AA4" s="3">
        <v>0</v>
      </c>
      <c r="AE4" s="3" t="s">
        <v>5</v>
      </c>
      <c r="AF4" s="4">
        <v>0.97</v>
      </c>
      <c r="AG4" s="6" t="s">
        <v>6</v>
      </c>
      <c r="AH4" s="7">
        <v>0</v>
      </c>
    </row>
    <row r="5" spans="3:36" x14ac:dyDescent="0.3">
      <c r="C5" s="8"/>
      <c r="D5" s="8"/>
      <c r="R5" s="3" t="s">
        <v>5</v>
      </c>
      <c r="S5" s="4"/>
      <c r="T5" s="5"/>
      <c r="U5">
        <v>0</v>
      </c>
      <c r="Y5" s="4"/>
      <c r="Z5" s="5"/>
      <c r="AA5" s="3">
        <v>6.7660878447395278</v>
      </c>
      <c r="AE5" s="3" t="s">
        <v>5</v>
      </c>
      <c r="AF5" s="4"/>
      <c r="AG5" s="6"/>
      <c r="AH5" s="7">
        <v>17.423562984101096</v>
      </c>
    </row>
    <row r="6" spans="3:36" x14ac:dyDescent="0.3">
      <c r="E6" s="9" t="s">
        <v>6</v>
      </c>
      <c r="F6" s="9"/>
      <c r="G6" s="9" t="s">
        <v>7</v>
      </c>
      <c r="H6" s="9"/>
      <c r="R6" s="3" t="s">
        <v>5</v>
      </c>
      <c r="S6" s="4"/>
      <c r="T6" s="5"/>
      <c r="U6">
        <v>0</v>
      </c>
      <c r="V6">
        <f>0</f>
        <v>0</v>
      </c>
      <c r="W6">
        <f>0</f>
        <v>0</v>
      </c>
      <c r="Y6" s="4"/>
      <c r="Z6" s="5"/>
      <c r="AA6" s="3">
        <v>0</v>
      </c>
      <c r="AB6">
        <v>0</v>
      </c>
      <c r="AC6">
        <f>_xlfn.STDEV.P(AA4,AA6)/SQRT(2)</f>
        <v>0</v>
      </c>
      <c r="AE6" s="3" t="s">
        <v>5</v>
      </c>
      <c r="AF6" s="4"/>
      <c r="AG6" s="6"/>
      <c r="AH6" s="7">
        <v>0</v>
      </c>
      <c r="AI6">
        <v>0</v>
      </c>
      <c r="AJ6">
        <v>0</v>
      </c>
    </row>
    <row r="7" spans="3:36" x14ac:dyDescent="0.3">
      <c r="C7" s="10" t="s">
        <v>8</v>
      </c>
      <c r="D7">
        <v>0.97</v>
      </c>
      <c r="E7">
        <f>V6</f>
        <v>0</v>
      </c>
      <c r="F7">
        <f>W6</f>
        <v>0</v>
      </c>
      <c r="G7">
        <f>V12</f>
        <v>0</v>
      </c>
      <c r="H7">
        <f>W12</f>
        <v>0</v>
      </c>
      <c r="R7" s="3" t="s">
        <v>5</v>
      </c>
      <c r="S7" s="4">
        <v>0.99</v>
      </c>
      <c r="T7" s="5" t="s">
        <v>6</v>
      </c>
      <c r="U7">
        <v>0</v>
      </c>
      <c r="Y7" s="4">
        <v>0.99</v>
      </c>
      <c r="Z7" s="5" t="s">
        <v>6</v>
      </c>
      <c r="AA7" s="3">
        <v>0</v>
      </c>
      <c r="AE7" s="3" t="s">
        <v>5</v>
      </c>
      <c r="AF7" s="4">
        <v>0.99</v>
      </c>
      <c r="AG7" s="6" t="s">
        <v>6</v>
      </c>
      <c r="AH7" s="7">
        <v>89.803094233473985</v>
      </c>
    </row>
    <row r="8" spans="3:36" x14ac:dyDescent="0.3">
      <c r="C8" s="10"/>
      <c r="D8">
        <v>0.99</v>
      </c>
      <c r="E8">
        <f>V9</f>
        <v>0</v>
      </c>
      <c r="F8">
        <f>W9</f>
        <v>0</v>
      </c>
      <c r="G8">
        <f>V15</f>
        <v>0</v>
      </c>
      <c r="H8">
        <f>W15</f>
        <v>0</v>
      </c>
      <c r="R8" s="3" t="s">
        <v>5</v>
      </c>
      <c r="S8" s="4"/>
      <c r="T8" s="5"/>
      <c r="U8">
        <v>0</v>
      </c>
      <c r="Y8" s="4"/>
      <c r="Z8" s="5"/>
      <c r="AA8" s="3">
        <v>0</v>
      </c>
      <c r="AE8" s="3" t="s">
        <v>5</v>
      </c>
      <c r="AF8" s="4"/>
      <c r="AG8" s="6"/>
      <c r="AH8" s="7">
        <v>281.80574098798388</v>
      </c>
    </row>
    <row r="9" spans="3:36" x14ac:dyDescent="0.3">
      <c r="C9" s="10" t="s">
        <v>9</v>
      </c>
      <c r="D9">
        <v>0.97</v>
      </c>
      <c r="E9">
        <f>V24</f>
        <v>0</v>
      </c>
      <c r="F9">
        <f>W24</f>
        <v>0</v>
      </c>
      <c r="G9">
        <f>V30</f>
        <v>0</v>
      </c>
      <c r="H9">
        <f>W30</f>
        <v>0</v>
      </c>
      <c r="R9" s="3" t="s">
        <v>5</v>
      </c>
      <c r="S9" s="4"/>
      <c r="T9" s="5"/>
      <c r="U9">
        <v>0</v>
      </c>
      <c r="Y9" s="4"/>
      <c r="Z9" s="5"/>
      <c r="AA9" s="3">
        <v>0</v>
      </c>
      <c r="AB9">
        <f>AA7</f>
        <v>0</v>
      </c>
      <c r="AC9">
        <v>0</v>
      </c>
      <c r="AE9" s="3" t="s">
        <v>5</v>
      </c>
      <c r="AF9" s="4"/>
      <c r="AG9" s="6"/>
      <c r="AH9" s="7">
        <v>304.08653846153834</v>
      </c>
      <c r="AI9">
        <f>SUM(AH7:AH9)/3</f>
        <v>225.23179122766541</v>
      </c>
      <c r="AJ9">
        <f>_xlfn.STDEV.P(AH7:AH9)/SQRT(3)</f>
        <v>55.537389730148448</v>
      </c>
    </row>
    <row r="10" spans="3:36" x14ac:dyDescent="0.3">
      <c r="C10" s="10"/>
      <c r="D10">
        <v>0.99</v>
      </c>
      <c r="E10">
        <f>V27</f>
        <v>0</v>
      </c>
      <c r="F10">
        <f>W27</f>
        <v>0</v>
      </c>
      <c r="G10">
        <f>V33</f>
        <v>0</v>
      </c>
      <c r="H10">
        <f>W33</f>
        <v>0</v>
      </c>
      <c r="R10" s="3" t="s">
        <v>5</v>
      </c>
      <c r="S10" s="4">
        <v>0.97</v>
      </c>
      <c r="T10" s="5" t="s">
        <v>7</v>
      </c>
      <c r="U10">
        <v>0</v>
      </c>
      <c r="Y10" s="4">
        <v>0.97</v>
      </c>
      <c r="Z10" s="5" t="s">
        <v>7</v>
      </c>
      <c r="AA10" s="3">
        <v>0</v>
      </c>
      <c r="AE10" s="3" t="s">
        <v>5</v>
      </c>
      <c r="AF10" s="4">
        <v>0.97</v>
      </c>
      <c r="AG10" s="5" t="s">
        <v>7</v>
      </c>
      <c r="AH10" s="3">
        <v>0</v>
      </c>
    </row>
    <row r="11" spans="3:36" x14ac:dyDescent="0.3">
      <c r="C11" s="10" t="s">
        <v>10</v>
      </c>
      <c r="D11">
        <v>0.97</v>
      </c>
      <c r="E11">
        <f>V42</f>
        <v>400.72844008957128</v>
      </c>
      <c r="F11">
        <f>W42</f>
        <v>90.41965020357938</v>
      </c>
      <c r="R11" s="3" t="s">
        <v>5</v>
      </c>
      <c r="S11" s="4"/>
      <c r="T11" s="5"/>
      <c r="U11">
        <v>0</v>
      </c>
      <c r="Y11" s="4"/>
      <c r="Z11" s="5"/>
      <c r="AA11" s="3">
        <v>0</v>
      </c>
      <c r="AE11" s="3" t="s">
        <v>5</v>
      </c>
      <c r="AF11" s="4"/>
      <c r="AG11" s="5"/>
      <c r="AH11" s="3">
        <v>0</v>
      </c>
    </row>
    <row r="12" spans="3:36" x14ac:dyDescent="0.3">
      <c r="C12" s="10"/>
      <c r="D12">
        <v>0.99</v>
      </c>
      <c r="E12">
        <f>V45</f>
        <v>547.86884023635139</v>
      </c>
      <c r="F12">
        <f>W45</f>
        <v>178.73624512874221</v>
      </c>
      <c r="G12">
        <f>V48</f>
        <v>0</v>
      </c>
      <c r="H12">
        <f>W48</f>
        <v>0</v>
      </c>
      <c r="R12" s="3" t="s">
        <v>5</v>
      </c>
      <c r="S12" s="4"/>
      <c r="T12" s="5"/>
      <c r="U12">
        <v>0</v>
      </c>
      <c r="V12">
        <f>0</f>
        <v>0</v>
      </c>
      <c r="W12">
        <v>0</v>
      </c>
      <c r="Y12" s="4"/>
      <c r="Z12" s="5"/>
      <c r="AA12" s="3">
        <v>0</v>
      </c>
      <c r="AB12">
        <f>SUM(AA10:AA12)/3</f>
        <v>0</v>
      </c>
      <c r="AC12">
        <f>_xlfn.STDEV.P(AA10:AA12)/SQRT(3)</f>
        <v>0</v>
      </c>
      <c r="AE12" s="3" t="s">
        <v>5</v>
      </c>
      <c r="AF12" s="4"/>
      <c r="AG12" s="5"/>
      <c r="AH12" s="3">
        <v>0</v>
      </c>
      <c r="AI12">
        <f>SUM(AH11,AH12)/2</f>
        <v>0</v>
      </c>
      <c r="AJ12">
        <f>_xlfn.STDEV.P(AH11,AH12)/SQRT(2)</f>
        <v>0</v>
      </c>
    </row>
    <row r="13" spans="3:36" x14ac:dyDescent="0.3">
      <c r="R13" s="3" t="s">
        <v>5</v>
      </c>
      <c r="S13" s="4">
        <v>0.99</v>
      </c>
      <c r="T13" s="5" t="s">
        <v>7</v>
      </c>
      <c r="U13">
        <v>0</v>
      </c>
      <c r="Y13" s="4">
        <v>0.99</v>
      </c>
      <c r="Z13" s="5" t="s">
        <v>7</v>
      </c>
      <c r="AA13" s="3">
        <v>0</v>
      </c>
      <c r="AE13" s="3" t="s">
        <v>5</v>
      </c>
      <c r="AF13" s="4">
        <v>0.99</v>
      </c>
      <c r="AG13" s="5" t="s">
        <v>7</v>
      </c>
      <c r="AH13" s="3">
        <v>0</v>
      </c>
    </row>
    <row r="14" spans="3:36" x14ac:dyDescent="0.3">
      <c r="R14" s="3" t="s">
        <v>5</v>
      </c>
      <c r="S14" s="4"/>
      <c r="T14" s="5"/>
      <c r="U14">
        <v>0</v>
      </c>
      <c r="Y14" s="4"/>
      <c r="Z14" s="5"/>
      <c r="AA14" s="3">
        <v>0</v>
      </c>
      <c r="AE14" s="3" t="s">
        <v>5</v>
      </c>
      <c r="AF14" s="4"/>
      <c r="AG14" s="5"/>
      <c r="AH14" s="3">
        <v>0</v>
      </c>
    </row>
    <row r="15" spans="3:36" x14ac:dyDescent="0.3">
      <c r="C15" s="1" t="s">
        <v>1</v>
      </c>
      <c r="D15" s="1"/>
      <c r="R15" s="3" t="s">
        <v>5</v>
      </c>
      <c r="S15" s="4"/>
      <c r="T15" s="5"/>
      <c r="U15">
        <v>0</v>
      </c>
      <c r="V15">
        <f>0</f>
        <v>0</v>
      </c>
      <c r="W15">
        <v>0</v>
      </c>
      <c r="Y15" s="4"/>
      <c r="Z15" s="5"/>
      <c r="AA15" s="3">
        <v>0</v>
      </c>
      <c r="AB15">
        <f>SUM(AA13:AA15)/3</f>
        <v>0</v>
      </c>
      <c r="AC15">
        <f>_xlfn.STDEV.P(AA13:AA15)/SQRT(3)</f>
        <v>0</v>
      </c>
      <c r="AE15" s="3" t="s">
        <v>5</v>
      </c>
      <c r="AF15" s="4"/>
      <c r="AG15" s="5"/>
      <c r="AH15" s="3">
        <v>0</v>
      </c>
    </row>
    <row r="16" spans="3:36" x14ac:dyDescent="0.3">
      <c r="C16" s="8"/>
      <c r="D16" s="8"/>
      <c r="R16" s="3" t="s">
        <v>5</v>
      </c>
      <c r="S16" s="4">
        <v>0.97</v>
      </c>
      <c r="T16" s="5" t="s">
        <v>11</v>
      </c>
      <c r="U16">
        <v>0</v>
      </c>
      <c r="Y16" s="4">
        <v>0.97</v>
      </c>
      <c r="Z16" s="5" t="s">
        <v>11</v>
      </c>
      <c r="AA16" s="3">
        <v>0</v>
      </c>
      <c r="AE16" s="3" t="s">
        <v>5</v>
      </c>
      <c r="AF16" s="4">
        <v>0.97</v>
      </c>
      <c r="AG16" s="5" t="s">
        <v>11</v>
      </c>
      <c r="AH16" s="3">
        <v>0</v>
      </c>
    </row>
    <row r="17" spans="3:36" x14ac:dyDescent="0.3">
      <c r="E17" s="9" t="s">
        <v>6</v>
      </c>
      <c r="F17" s="9"/>
      <c r="G17" s="9" t="s">
        <v>7</v>
      </c>
      <c r="H17" s="9"/>
      <c r="R17" s="3" t="s">
        <v>5</v>
      </c>
      <c r="S17" s="4"/>
      <c r="T17" s="5"/>
      <c r="U17">
        <v>0</v>
      </c>
      <c r="Y17" s="4"/>
      <c r="Z17" s="5"/>
      <c r="AA17" s="3">
        <v>0</v>
      </c>
      <c r="AE17" s="3" t="s">
        <v>5</v>
      </c>
      <c r="AF17" s="4"/>
      <c r="AG17" s="5"/>
      <c r="AH17" s="3">
        <v>0</v>
      </c>
    </row>
    <row r="18" spans="3:36" x14ac:dyDescent="0.3">
      <c r="C18" s="10" t="s">
        <v>8</v>
      </c>
      <c r="D18">
        <v>0.97</v>
      </c>
      <c r="E18">
        <f>AB6</f>
        <v>0</v>
      </c>
      <c r="F18">
        <f>AC6</f>
        <v>0</v>
      </c>
      <c r="G18">
        <f>AB12</f>
        <v>0</v>
      </c>
      <c r="H18">
        <f>AC12</f>
        <v>0</v>
      </c>
      <c r="R18" s="3" t="s">
        <v>5</v>
      </c>
      <c r="S18" s="4"/>
      <c r="T18" s="5"/>
      <c r="U18">
        <v>0</v>
      </c>
      <c r="V18">
        <f>0</f>
        <v>0</v>
      </c>
      <c r="W18">
        <v>0</v>
      </c>
      <c r="Y18" s="4"/>
      <c r="Z18" s="5"/>
      <c r="AA18" s="3">
        <v>0</v>
      </c>
      <c r="AB18">
        <f>SUM(AA17,AA18)/2</f>
        <v>0</v>
      </c>
      <c r="AC18">
        <f>_xlfn.STDEV.P(AA17,AA18)/SQRT(2)</f>
        <v>0</v>
      </c>
      <c r="AE18" s="3" t="s">
        <v>5</v>
      </c>
      <c r="AF18" s="4"/>
      <c r="AG18" s="5"/>
      <c r="AH18" s="3">
        <v>0</v>
      </c>
      <c r="AI18">
        <f>AH16</f>
        <v>0</v>
      </c>
      <c r="AJ18">
        <v>0</v>
      </c>
    </row>
    <row r="19" spans="3:36" x14ac:dyDescent="0.3">
      <c r="C19" s="10"/>
      <c r="D19">
        <v>0.99</v>
      </c>
      <c r="E19">
        <f>AB9</f>
        <v>0</v>
      </c>
      <c r="F19">
        <f>AC9</f>
        <v>0</v>
      </c>
      <c r="G19">
        <f>AB15</f>
        <v>0</v>
      </c>
      <c r="H19">
        <f>AC15</f>
        <v>0</v>
      </c>
      <c r="R19" s="3" t="s">
        <v>5</v>
      </c>
      <c r="S19" s="4">
        <v>0.99</v>
      </c>
      <c r="T19" s="5" t="s">
        <v>11</v>
      </c>
      <c r="U19">
        <v>0</v>
      </c>
      <c r="Y19" s="4">
        <v>0.99</v>
      </c>
      <c r="Z19" s="5" t="s">
        <v>11</v>
      </c>
      <c r="AA19" s="3">
        <v>0</v>
      </c>
      <c r="AE19" s="3" t="s">
        <v>5</v>
      </c>
      <c r="AF19" s="4">
        <v>0.99</v>
      </c>
      <c r="AG19" s="5" t="s">
        <v>11</v>
      </c>
      <c r="AH19" s="3">
        <v>0</v>
      </c>
    </row>
    <row r="20" spans="3:36" x14ac:dyDescent="0.3">
      <c r="C20" s="10" t="s">
        <v>9</v>
      </c>
      <c r="D20">
        <v>0.97</v>
      </c>
      <c r="E20">
        <f>AB24</f>
        <v>99.248697775231093</v>
      </c>
      <c r="F20">
        <f>AC24</f>
        <v>36.515514562896712</v>
      </c>
      <c r="G20">
        <f>AB30</f>
        <v>0</v>
      </c>
      <c r="H20">
        <f>AC30</f>
        <v>0</v>
      </c>
      <c r="R20" s="3" t="s">
        <v>5</v>
      </c>
      <c r="S20" s="4"/>
      <c r="T20" s="5"/>
      <c r="U20">
        <v>0</v>
      </c>
      <c r="Y20" s="4"/>
      <c r="Z20" s="5"/>
      <c r="AA20" s="3">
        <v>0</v>
      </c>
      <c r="AE20" s="3" t="s">
        <v>5</v>
      </c>
      <c r="AF20" s="4"/>
      <c r="AG20" s="5"/>
      <c r="AH20" s="3">
        <v>0</v>
      </c>
    </row>
    <row r="21" spans="3:36" x14ac:dyDescent="0.3">
      <c r="C21" s="10"/>
      <c r="D21">
        <v>0.99</v>
      </c>
      <c r="E21">
        <f>AB27</f>
        <v>1464.0831127387937</v>
      </c>
      <c r="F21">
        <f>AC27</f>
        <v>434.14102082779522</v>
      </c>
      <c r="G21">
        <f>AB33</f>
        <v>0</v>
      </c>
      <c r="H21">
        <f>AC33</f>
        <v>0</v>
      </c>
      <c r="R21" s="3" t="s">
        <v>5</v>
      </c>
      <c r="S21" s="4"/>
      <c r="T21" s="5"/>
      <c r="U21">
        <v>0</v>
      </c>
      <c r="V21">
        <f>0</f>
        <v>0</v>
      </c>
      <c r="W21">
        <v>0</v>
      </c>
      <c r="Y21" s="4"/>
      <c r="Z21" s="5"/>
      <c r="AA21" s="3">
        <v>0</v>
      </c>
      <c r="AB21">
        <f>AA19</f>
        <v>0</v>
      </c>
      <c r="AC21">
        <v>0</v>
      </c>
      <c r="AE21" s="3" t="s">
        <v>5</v>
      </c>
      <c r="AF21" s="4"/>
      <c r="AG21" s="5"/>
      <c r="AH21" s="3">
        <v>0</v>
      </c>
    </row>
    <row r="22" spans="3:36" x14ac:dyDescent="0.3">
      <c r="C22" s="10" t="s">
        <v>10</v>
      </c>
      <c r="D22">
        <v>0.97</v>
      </c>
      <c r="E22">
        <f>AB42</f>
        <v>1608.7272484120595</v>
      </c>
      <c r="F22">
        <f>AC42</f>
        <v>119.19752152424006</v>
      </c>
      <c r="R22" s="3" t="s">
        <v>12</v>
      </c>
      <c r="S22" s="4">
        <v>0.97</v>
      </c>
      <c r="T22" s="5" t="s">
        <v>6</v>
      </c>
      <c r="U22">
        <v>0</v>
      </c>
      <c r="Y22" s="11">
        <v>0.97</v>
      </c>
      <c r="Z22" s="6" t="s">
        <v>6</v>
      </c>
      <c r="AA22" s="7">
        <v>176.51717902350813</v>
      </c>
      <c r="AE22" s="3" t="s">
        <v>12</v>
      </c>
      <c r="AF22" s="4">
        <v>0.97</v>
      </c>
      <c r="AG22" s="6" t="s">
        <v>6</v>
      </c>
      <c r="AH22" s="7">
        <v>1057.2815533980583</v>
      </c>
    </row>
    <row r="23" spans="3:36" x14ac:dyDescent="0.3">
      <c r="C23" s="10"/>
      <c r="D23">
        <v>0.99</v>
      </c>
      <c r="E23">
        <f>AB45</f>
        <v>3566.7446658503873</v>
      </c>
      <c r="F23">
        <f>AC45</f>
        <v>108.53228925226335</v>
      </c>
      <c r="G23">
        <f>AB48</f>
        <v>0</v>
      </c>
      <c r="H23">
        <f>AC48</f>
        <v>0</v>
      </c>
      <c r="R23" s="3" t="s">
        <v>12</v>
      </c>
      <c r="S23" s="4"/>
      <c r="T23" s="5"/>
      <c r="U23">
        <v>0</v>
      </c>
      <c r="Y23" s="11"/>
      <c r="Z23" s="6"/>
      <c r="AA23" s="7">
        <v>21.596397598398926</v>
      </c>
      <c r="AE23" s="3" t="s">
        <v>12</v>
      </c>
      <c r="AF23" s="4"/>
      <c r="AG23" s="6"/>
      <c r="AH23" s="7">
        <v>2526.6164747564203</v>
      </c>
    </row>
    <row r="24" spans="3:36" x14ac:dyDescent="0.3">
      <c r="R24" s="3" t="s">
        <v>12</v>
      </c>
      <c r="S24" s="4"/>
      <c r="T24" s="5"/>
      <c r="U24">
        <v>0</v>
      </c>
      <c r="V24">
        <f>0</f>
        <v>0</v>
      </c>
      <c r="W24">
        <v>0</v>
      </c>
      <c r="Y24" s="11"/>
      <c r="Z24" s="6"/>
      <c r="AA24" s="7">
        <v>99.63251670378618</v>
      </c>
      <c r="AB24">
        <f>SUM(AA22:AA24)/3</f>
        <v>99.248697775231093</v>
      </c>
      <c r="AC24">
        <f>_xlfn.STDEV.P(AA22:AA24)/SQRT(3)</f>
        <v>36.515514562896712</v>
      </c>
      <c r="AE24" s="3" t="s">
        <v>12</v>
      </c>
      <c r="AF24" s="4"/>
      <c r="AG24" s="6"/>
      <c r="AH24" s="7">
        <v>2724.7941735275485</v>
      </c>
      <c r="AI24">
        <f>SUM(AH22:AH24)/3</f>
        <v>2102.8974005606756</v>
      </c>
      <c r="AJ24">
        <f>_xlfn.STDEV.P(AH22:AH24)/SQRT(3)</f>
        <v>429.41898083359962</v>
      </c>
    </row>
    <row r="25" spans="3:36" x14ac:dyDescent="0.3">
      <c r="R25" s="3" t="s">
        <v>12</v>
      </c>
      <c r="S25" s="11">
        <v>0.99</v>
      </c>
      <c r="T25" s="6" t="s">
        <v>6</v>
      </c>
      <c r="U25" s="12">
        <v>0</v>
      </c>
      <c r="Y25" s="11">
        <v>0.99</v>
      </c>
      <c r="Z25" s="6" t="s">
        <v>6</v>
      </c>
      <c r="AA25" s="7">
        <v>2298.4122137404584</v>
      </c>
      <c r="AE25" s="3" t="s">
        <v>12</v>
      </c>
      <c r="AF25" s="4">
        <v>0.99</v>
      </c>
      <c r="AG25" s="6" t="s">
        <v>6</v>
      </c>
      <c r="AH25" s="7">
        <v>3940.420880021863</v>
      </c>
    </row>
    <row r="26" spans="3:36" x14ac:dyDescent="0.3">
      <c r="C26" s="1" t="s">
        <v>2</v>
      </c>
      <c r="D26" s="1"/>
      <c r="R26" s="3" t="s">
        <v>12</v>
      </c>
      <c r="S26" s="11"/>
      <c r="T26" s="6"/>
      <c r="U26" s="12">
        <v>0</v>
      </c>
      <c r="Y26" s="11"/>
      <c r="Z26" s="6"/>
      <c r="AA26" s="7">
        <v>475.889552238806</v>
      </c>
      <c r="AE26" s="3" t="s">
        <v>12</v>
      </c>
      <c r="AF26" s="4"/>
      <c r="AG26" s="6"/>
      <c r="AH26" s="7">
        <v>3727.3026315789484</v>
      </c>
    </row>
    <row r="27" spans="3:36" x14ac:dyDescent="0.3">
      <c r="C27" s="8"/>
      <c r="D27" s="8"/>
      <c r="R27" s="3" t="s">
        <v>12</v>
      </c>
      <c r="S27" s="11"/>
      <c r="T27" s="6"/>
      <c r="U27" s="12">
        <v>0</v>
      </c>
      <c r="V27">
        <f>SUM(U25:U27)/3</f>
        <v>0</v>
      </c>
      <c r="W27">
        <f>_xlfn.STDEV.P(U25:U27)/SQRT(3)</f>
        <v>0</v>
      </c>
      <c r="Y27" s="11"/>
      <c r="Z27" s="6"/>
      <c r="AA27" s="7">
        <v>1617.9475722371169</v>
      </c>
      <c r="AB27">
        <f>SUM(AA25:AA27)/3</f>
        <v>1464.0831127387937</v>
      </c>
      <c r="AC27">
        <f>_xlfn.STDEV.P(AA25:AA27)/SQRT(3)</f>
        <v>434.14102082779522</v>
      </c>
      <c r="AE27" s="3" t="s">
        <v>12</v>
      </c>
      <c r="AF27" s="4"/>
      <c r="AG27" s="6"/>
      <c r="AH27" s="7">
        <v>3922.867513611614</v>
      </c>
      <c r="AI27">
        <f>SUM(AH25:AH27)/3</f>
        <v>3863.5303417374748</v>
      </c>
      <c r="AJ27">
        <f>_xlfn.STDEV.P(AH25:AH27)/SQRT(3)</f>
        <v>55.768413858582846</v>
      </c>
    </row>
    <row r="28" spans="3:36" x14ac:dyDescent="0.3">
      <c r="E28" s="9" t="s">
        <v>6</v>
      </c>
      <c r="F28" s="9"/>
      <c r="G28" s="9" t="s">
        <v>7</v>
      </c>
      <c r="H28" s="9"/>
      <c r="R28" s="3" t="s">
        <v>12</v>
      </c>
      <c r="S28" s="4">
        <v>0.97</v>
      </c>
      <c r="T28" s="5" t="s">
        <v>7</v>
      </c>
      <c r="U28">
        <v>0</v>
      </c>
      <c r="Y28" s="11">
        <v>0.97</v>
      </c>
      <c r="Z28" s="6" t="s">
        <v>7</v>
      </c>
      <c r="AA28" s="3">
        <v>0</v>
      </c>
      <c r="AE28" s="3" t="s">
        <v>12</v>
      </c>
      <c r="AF28" s="4">
        <v>0.99</v>
      </c>
      <c r="AG28" s="6" t="s">
        <v>7</v>
      </c>
      <c r="AH28" s="7">
        <v>0</v>
      </c>
    </row>
    <row r="29" spans="3:36" x14ac:dyDescent="0.3">
      <c r="C29" s="10" t="s">
        <v>8</v>
      </c>
      <c r="D29">
        <v>0.97</v>
      </c>
      <c r="E29">
        <f>AI6</f>
        <v>0</v>
      </c>
      <c r="F29">
        <f>AJ6</f>
        <v>0</v>
      </c>
      <c r="G29">
        <f>AI12</f>
        <v>0</v>
      </c>
      <c r="H29">
        <f>AJ12</f>
        <v>0</v>
      </c>
      <c r="R29" s="3" t="s">
        <v>12</v>
      </c>
      <c r="S29" s="4"/>
      <c r="T29" s="5"/>
      <c r="U29">
        <v>0</v>
      </c>
      <c r="Y29" s="11"/>
      <c r="Z29" s="6"/>
      <c r="AA29" s="3">
        <v>0</v>
      </c>
      <c r="AE29" s="3" t="s">
        <v>12</v>
      </c>
      <c r="AF29" s="4"/>
      <c r="AG29" s="6"/>
      <c r="AH29" s="7">
        <v>0</v>
      </c>
    </row>
    <row r="30" spans="3:36" x14ac:dyDescent="0.3">
      <c r="C30" s="10"/>
      <c r="D30">
        <v>0.99</v>
      </c>
      <c r="E30">
        <f>AI9</f>
        <v>225.23179122766541</v>
      </c>
      <c r="F30">
        <f>AJ9</f>
        <v>55.537389730148448</v>
      </c>
      <c r="G30">
        <f>AI15</f>
        <v>0</v>
      </c>
      <c r="H30">
        <f>AJ15</f>
        <v>0</v>
      </c>
      <c r="R30" s="3" t="s">
        <v>12</v>
      </c>
      <c r="S30" s="4"/>
      <c r="T30" s="5"/>
      <c r="U30">
        <v>0</v>
      </c>
      <c r="V30">
        <f>SUM(U28:U30)/3</f>
        <v>0</v>
      </c>
      <c r="W30">
        <f>_xlfn.STDEV.P(U28:U30)/SQRT(3)</f>
        <v>0</v>
      </c>
      <c r="Y30" s="11"/>
      <c r="Z30" s="6"/>
      <c r="AA30" s="3">
        <v>0</v>
      </c>
      <c r="AB30">
        <f>SUM(AA28:AA30)/3</f>
        <v>0</v>
      </c>
      <c r="AC30">
        <f>_xlfn.STDEV.P(AA28:AA30)/SQRT(3)</f>
        <v>0</v>
      </c>
      <c r="AE30" s="3" t="s">
        <v>12</v>
      </c>
      <c r="AF30" s="4"/>
      <c r="AG30" s="6"/>
      <c r="AH30" s="7">
        <v>0</v>
      </c>
      <c r="AI30">
        <f>SUM(AH28:AH30)/3</f>
        <v>0</v>
      </c>
      <c r="AJ30">
        <f>_xlfn.STDEV.P(AH28:AH30)/SQRT(3)</f>
        <v>0</v>
      </c>
    </row>
    <row r="31" spans="3:36" x14ac:dyDescent="0.3">
      <c r="C31" s="10" t="s">
        <v>9</v>
      </c>
      <c r="D31">
        <v>0.97</v>
      </c>
      <c r="E31">
        <f>AI24</f>
        <v>2102.8974005606756</v>
      </c>
      <c r="F31">
        <f>AJ24</f>
        <v>429.41898083359962</v>
      </c>
      <c r="R31" s="3" t="s">
        <v>12</v>
      </c>
      <c r="S31" s="4">
        <v>0.99</v>
      </c>
      <c r="T31" s="5" t="s">
        <v>7</v>
      </c>
      <c r="U31">
        <v>0</v>
      </c>
      <c r="Y31" s="11">
        <v>0.99</v>
      </c>
      <c r="Z31" s="6" t="s">
        <v>7</v>
      </c>
      <c r="AA31" s="3">
        <v>0</v>
      </c>
      <c r="AE31" s="3" t="s">
        <v>12</v>
      </c>
      <c r="AF31" s="4">
        <v>0.97</v>
      </c>
      <c r="AG31" s="5" t="s">
        <v>11</v>
      </c>
      <c r="AH31" s="3">
        <v>0</v>
      </c>
    </row>
    <row r="32" spans="3:36" x14ac:dyDescent="0.3">
      <c r="C32" s="10"/>
      <c r="D32">
        <v>0.99</v>
      </c>
      <c r="E32">
        <f>AI27</f>
        <v>3863.5303417374748</v>
      </c>
      <c r="F32">
        <f>AJ27</f>
        <v>55.768413858582846</v>
      </c>
      <c r="G32">
        <f>AI30</f>
        <v>0</v>
      </c>
      <c r="H32">
        <f>AJ30</f>
        <v>0</v>
      </c>
      <c r="R32" s="3" t="s">
        <v>12</v>
      </c>
      <c r="S32" s="4"/>
      <c r="T32" s="5"/>
      <c r="U32">
        <v>0</v>
      </c>
      <c r="Y32" s="11"/>
      <c r="Z32" s="6"/>
      <c r="AA32" s="3">
        <v>0</v>
      </c>
      <c r="AE32" s="3" t="s">
        <v>12</v>
      </c>
      <c r="AF32" s="4"/>
      <c r="AG32" s="5"/>
      <c r="AH32" s="3">
        <v>0</v>
      </c>
    </row>
    <row r="33" spans="3:36" x14ac:dyDescent="0.3">
      <c r="C33" s="10" t="s">
        <v>10</v>
      </c>
      <c r="D33">
        <v>0.97</v>
      </c>
      <c r="E33">
        <f>AI39</f>
        <v>1933.1948357438878</v>
      </c>
      <c r="F33">
        <f>AJ39</f>
        <v>8.0125179556516102</v>
      </c>
      <c r="R33" s="3" t="s">
        <v>12</v>
      </c>
      <c r="S33" s="4"/>
      <c r="T33" s="5"/>
      <c r="U33">
        <v>0</v>
      </c>
      <c r="V33">
        <f>SUM(U31:U33)/3</f>
        <v>0</v>
      </c>
      <c r="W33">
        <f>_xlfn.STDEV.P(U31:U33)/SQRT(3)</f>
        <v>0</v>
      </c>
      <c r="Y33" s="11"/>
      <c r="Z33" s="6"/>
      <c r="AA33" s="3">
        <v>0</v>
      </c>
      <c r="AB33">
        <f>SUM(AA32,AA31)/2</f>
        <v>0</v>
      </c>
      <c r="AC33">
        <f>_xlfn.STDEV.P(AA32,AA31)/SQRT(2)</f>
        <v>0</v>
      </c>
      <c r="AE33" s="3" t="s">
        <v>12</v>
      </c>
      <c r="AF33" s="4"/>
      <c r="AG33" s="5"/>
      <c r="AH33" s="3">
        <v>3.9179315476190499</v>
      </c>
      <c r="AI33">
        <v>0</v>
      </c>
      <c r="AJ33">
        <v>0</v>
      </c>
    </row>
    <row r="34" spans="3:36" x14ac:dyDescent="0.3">
      <c r="C34" s="10"/>
      <c r="D34">
        <v>0.99</v>
      </c>
      <c r="E34">
        <f>AI42</f>
        <v>4231.1114712925528</v>
      </c>
      <c r="F34">
        <f>AJ42</f>
        <v>484.46023030274358</v>
      </c>
      <c r="G34">
        <f>AI45</f>
        <v>0</v>
      </c>
      <c r="H34">
        <f>AJ45</f>
        <v>0</v>
      </c>
      <c r="R34" s="3" t="s">
        <v>12</v>
      </c>
      <c r="S34" s="4">
        <v>0.97</v>
      </c>
      <c r="T34" s="5" t="s">
        <v>11</v>
      </c>
      <c r="U34">
        <v>0</v>
      </c>
      <c r="Y34" s="4">
        <v>0.97</v>
      </c>
      <c r="Z34" s="5" t="s">
        <v>11</v>
      </c>
      <c r="AA34" s="3">
        <v>0</v>
      </c>
      <c r="AE34" s="3" t="s">
        <v>12</v>
      </c>
      <c r="AF34" s="4">
        <v>0.99</v>
      </c>
      <c r="AG34" s="5" t="s">
        <v>11</v>
      </c>
      <c r="AH34" s="3">
        <v>0</v>
      </c>
    </row>
    <row r="35" spans="3:36" x14ac:dyDescent="0.3">
      <c r="R35" s="3" t="s">
        <v>12</v>
      </c>
      <c r="S35" s="4"/>
      <c r="T35" s="5"/>
      <c r="U35">
        <v>0</v>
      </c>
      <c r="Y35" s="4"/>
      <c r="Z35" s="5"/>
      <c r="AA35" s="3">
        <v>0</v>
      </c>
      <c r="AE35" s="3" t="s">
        <v>12</v>
      </c>
      <c r="AF35" s="4"/>
      <c r="AG35" s="5"/>
      <c r="AH35" s="3">
        <v>0</v>
      </c>
    </row>
    <row r="36" spans="3:36" x14ac:dyDescent="0.3">
      <c r="R36" s="3" t="s">
        <v>12</v>
      </c>
      <c r="S36" s="4"/>
      <c r="T36" s="5"/>
      <c r="U36">
        <v>0</v>
      </c>
      <c r="V36">
        <f>SUM(U34:U36)/3</f>
        <v>0</v>
      </c>
      <c r="W36">
        <f>_xlfn.STDEV.P(U34:U36)/SQRT(3)</f>
        <v>0</v>
      </c>
      <c r="Y36" s="4"/>
      <c r="Z36" s="5"/>
      <c r="AA36" s="3">
        <v>0</v>
      </c>
      <c r="AB36">
        <f>SUM(AA34,AA36)/2</f>
        <v>0</v>
      </c>
      <c r="AC36">
        <f>_xlfn.STDEV.P(AA34,AA36)/SQRT(2)</f>
        <v>0</v>
      </c>
      <c r="AE36" s="3" t="s">
        <v>12</v>
      </c>
      <c r="AF36" s="4"/>
      <c r="AG36" s="5"/>
      <c r="AH36" s="3">
        <v>0</v>
      </c>
      <c r="AI36">
        <f>AH35</f>
        <v>0</v>
      </c>
      <c r="AJ36">
        <v>0</v>
      </c>
    </row>
    <row r="37" spans="3:36" x14ac:dyDescent="0.3">
      <c r="R37" s="3" t="s">
        <v>12</v>
      </c>
      <c r="S37" s="4">
        <v>0.99</v>
      </c>
      <c r="T37" s="5" t="s">
        <v>11</v>
      </c>
      <c r="U37">
        <v>0</v>
      </c>
      <c r="Y37" s="4">
        <v>0.99</v>
      </c>
      <c r="Z37" s="5" t="s">
        <v>11</v>
      </c>
      <c r="AA37" s="3">
        <v>0</v>
      </c>
      <c r="AE37" s="3" t="s">
        <v>13</v>
      </c>
      <c r="AF37" s="4">
        <v>0.97</v>
      </c>
      <c r="AG37" s="6" t="s">
        <v>6</v>
      </c>
      <c r="AH37" s="7">
        <v>1914.190530195634</v>
      </c>
    </row>
    <row r="38" spans="3:36" x14ac:dyDescent="0.3">
      <c r="R38" s="3" t="s">
        <v>12</v>
      </c>
      <c r="S38" s="4"/>
      <c r="T38" s="5"/>
      <c r="U38">
        <v>0</v>
      </c>
      <c r="Y38" s="4"/>
      <c r="Z38" s="5"/>
      <c r="AA38" s="3">
        <v>0</v>
      </c>
      <c r="AE38" s="3" t="s">
        <v>13</v>
      </c>
      <c r="AF38" s="4"/>
      <c r="AG38" s="6"/>
      <c r="AH38" s="7">
        <v>1946.9430780042167</v>
      </c>
    </row>
    <row r="39" spans="3:36" x14ac:dyDescent="0.3">
      <c r="R39" s="3" t="s">
        <v>12</v>
      </c>
      <c r="S39" s="4"/>
      <c r="T39" s="5"/>
      <c r="U39">
        <v>0</v>
      </c>
      <c r="V39">
        <f>SUM(U37:U39)/3</f>
        <v>0</v>
      </c>
      <c r="W39">
        <f>_xlfn.STDEV.P(U37:U39)/SQRT(3)</f>
        <v>0</v>
      </c>
      <c r="Y39" s="4"/>
      <c r="Z39" s="5"/>
      <c r="AA39" s="3">
        <v>0</v>
      </c>
      <c r="AE39" s="3" t="s">
        <v>13</v>
      </c>
      <c r="AF39" s="4"/>
      <c r="AG39" s="6"/>
      <c r="AH39" s="7">
        <v>1938.4508990318127</v>
      </c>
      <c r="AI39">
        <f>SUM(AH37:AH39)/3</f>
        <v>1933.1948357438878</v>
      </c>
      <c r="AJ39">
        <f>_xlfn.STDEV.P(AH37:AH39)/SQRT(3)</f>
        <v>8.0125179556516102</v>
      </c>
    </row>
    <row r="40" spans="3:36" x14ac:dyDescent="0.3">
      <c r="R40" s="3" t="s">
        <v>13</v>
      </c>
      <c r="S40" s="11">
        <v>0.97</v>
      </c>
      <c r="T40" s="6" t="s">
        <v>6</v>
      </c>
      <c r="U40" s="12">
        <v>618.58219500706571</v>
      </c>
      <c r="Y40" s="11">
        <v>0.97</v>
      </c>
      <c r="Z40" s="6" t="s">
        <v>6</v>
      </c>
      <c r="AA40" s="7">
        <v>1835.756929637527</v>
      </c>
      <c r="AE40" s="3" t="s">
        <v>13</v>
      </c>
      <c r="AF40" s="4">
        <v>0.99</v>
      </c>
      <c r="AG40" s="6" t="s">
        <v>6</v>
      </c>
      <c r="AH40" s="7">
        <v>3185.9126312224844</v>
      </c>
    </row>
    <row r="41" spans="3:36" x14ac:dyDescent="0.3">
      <c r="R41" s="3" t="s">
        <v>13</v>
      </c>
      <c r="S41" s="11"/>
      <c r="T41" s="6"/>
      <c r="U41" s="12">
        <v>326.37778631821664</v>
      </c>
      <c r="Y41" s="11"/>
      <c r="Z41" s="6"/>
      <c r="AA41" s="7">
        <v>1336.2175525339928</v>
      </c>
      <c r="AE41" s="3" t="s">
        <v>13</v>
      </c>
      <c r="AF41" s="4"/>
      <c r="AG41" s="6"/>
      <c r="AH41" s="7">
        <v>4267.0618854829399</v>
      </c>
    </row>
    <row r="42" spans="3:36" x14ac:dyDescent="0.3">
      <c r="R42" s="3" t="s">
        <v>13</v>
      </c>
      <c r="S42" s="11"/>
      <c r="T42" s="6"/>
      <c r="U42" s="12">
        <v>257.22533894343167</v>
      </c>
      <c r="V42">
        <f>SUM(U40:U42)/3</f>
        <v>400.72844008957128</v>
      </c>
      <c r="W42">
        <f>_xlfn.STDEV.P(U40:U42)/SQRT(3)</f>
        <v>90.41965020357938</v>
      </c>
      <c r="Y42" s="11"/>
      <c r="Z42" s="6"/>
      <c r="AA42" s="7">
        <v>1654.2072630646587</v>
      </c>
      <c r="AB42">
        <f>SUM(AA40:AA42)/3</f>
        <v>1608.7272484120595</v>
      </c>
      <c r="AC42">
        <f>_xlfn.STDEV.P(AA40:AA42)/SQRT(3)</f>
        <v>119.19752152424006</v>
      </c>
      <c r="AE42" s="3" t="s">
        <v>13</v>
      </c>
      <c r="AF42" s="4"/>
      <c r="AG42" s="6"/>
      <c r="AH42" s="7">
        <v>5240.359897172234</v>
      </c>
      <c r="AI42">
        <f>SUM(AH40:AH42)/3</f>
        <v>4231.1114712925528</v>
      </c>
      <c r="AJ42">
        <f>_xlfn.STDEV.P(AH40:AH42)/SQRT(3)</f>
        <v>484.46023030274358</v>
      </c>
    </row>
    <row r="43" spans="3:36" x14ac:dyDescent="0.3">
      <c r="R43" s="3" t="s">
        <v>13</v>
      </c>
      <c r="S43" s="11">
        <v>0.99</v>
      </c>
      <c r="T43" s="6" t="s">
        <v>6</v>
      </c>
      <c r="U43" s="12">
        <v>376.53273137697511</v>
      </c>
      <c r="Y43" s="11">
        <v>0.99</v>
      </c>
      <c r="Z43" s="6" t="s">
        <v>6</v>
      </c>
      <c r="AA43" s="7">
        <v>3783.6084905660355</v>
      </c>
      <c r="AE43" s="3" t="s">
        <v>13</v>
      </c>
      <c r="AF43" s="4">
        <v>0.99</v>
      </c>
      <c r="AG43" s="6" t="s">
        <v>7</v>
      </c>
      <c r="AH43" s="7">
        <v>0</v>
      </c>
    </row>
    <row r="44" spans="3:36" x14ac:dyDescent="0.3">
      <c r="R44" s="3" t="s">
        <v>13</v>
      </c>
      <c r="S44" s="11"/>
      <c r="T44" s="6"/>
      <c r="U44" s="12">
        <v>982.45358572988653</v>
      </c>
      <c r="Y44" s="11"/>
      <c r="Z44" s="6"/>
      <c r="AA44" s="7">
        <v>3591.4826498422708</v>
      </c>
      <c r="AE44" s="3" t="s">
        <v>13</v>
      </c>
      <c r="AF44" s="4"/>
      <c r="AG44" s="6"/>
      <c r="AH44" s="7">
        <v>0</v>
      </c>
    </row>
    <row r="45" spans="3:36" x14ac:dyDescent="0.3">
      <c r="R45" s="3" t="s">
        <v>13</v>
      </c>
      <c r="S45" s="11"/>
      <c r="T45" s="6"/>
      <c r="U45" s="12">
        <v>284.62020360219265</v>
      </c>
      <c r="V45">
        <f>SUM(U43:U45)/3</f>
        <v>547.86884023635139</v>
      </c>
      <c r="W45">
        <f>_xlfn.STDEV.P(U43:U45)/SQRT(3)</f>
        <v>178.73624512874221</v>
      </c>
      <c r="Y45" s="11"/>
      <c r="Z45" s="6"/>
      <c r="AA45" s="7">
        <v>3325.142857142856</v>
      </c>
      <c r="AB45">
        <f>SUM(AA43:AA45)/3</f>
        <v>3566.7446658503873</v>
      </c>
      <c r="AC45">
        <f>_xlfn.STDEV.P(AA43:AA45)/SQRT(3)</f>
        <v>108.53228925226335</v>
      </c>
      <c r="AE45" s="3" t="s">
        <v>13</v>
      </c>
      <c r="AF45" s="4"/>
      <c r="AG45" s="6"/>
      <c r="AH45" s="7">
        <v>0</v>
      </c>
      <c r="AI45">
        <f>SUM(AH44,AH43)/2</f>
        <v>0</v>
      </c>
      <c r="AJ45">
        <f>_xlfn.STDEV.P(AH44,AH43)/SQRT(2)</f>
        <v>0</v>
      </c>
    </row>
    <row r="46" spans="3:36" x14ac:dyDescent="0.3">
      <c r="D46" s="1" t="s">
        <v>14</v>
      </c>
      <c r="E46" s="1"/>
      <c r="F46" s="1"/>
      <c r="G46" s="1"/>
      <c r="H46" s="1"/>
      <c r="I46" s="1"/>
      <c r="J46" s="1"/>
      <c r="R46" s="3" t="s">
        <v>13</v>
      </c>
      <c r="S46" s="4">
        <v>0.99</v>
      </c>
      <c r="T46" s="5" t="s">
        <v>7</v>
      </c>
      <c r="U46">
        <v>0</v>
      </c>
      <c r="Y46" s="11">
        <v>0.99</v>
      </c>
      <c r="Z46" s="6" t="s">
        <v>7</v>
      </c>
      <c r="AA46" s="7">
        <v>0</v>
      </c>
      <c r="AE46" s="3" t="s">
        <v>13</v>
      </c>
      <c r="AF46" s="4">
        <v>0.97</v>
      </c>
      <c r="AG46" s="5" t="s">
        <v>11</v>
      </c>
      <c r="AH46" s="3">
        <v>0</v>
      </c>
    </row>
    <row r="47" spans="3:36" x14ac:dyDescent="0.3">
      <c r="C47" s="13" t="s">
        <v>0</v>
      </c>
      <c r="E47" s="14"/>
      <c r="F47" s="14"/>
      <c r="G47" s="14"/>
      <c r="H47" s="14"/>
      <c r="I47" s="14"/>
      <c r="J47" s="14"/>
      <c r="K47" s="14"/>
      <c r="R47" s="3" t="s">
        <v>13</v>
      </c>
      <c r="S47" s="4"/>
      <c r="T47" s="5"/>
      <c r="U47">
        <v>0</v>
      </c>
      <c r="Y47" s="11"/>
      <c r="Z47" s="6"/>
      <c r="AA47" s="7">
        <v>0</v>
      </c>
      <c r="AE47" s="3" t="s">
        <v>13</v>
      </c>
      <c r="AF47" s="4"/>
      <c r="AG47" s="5"/>
      <c r="AH47" s="3">
        <v>0</v>
      </c>
    </row>
    <row r="48" spans="3:36" x14ac:dyDescent="0.3">
      <c r="D48" s="16" t="s">
        <v>17</v>
      </c>
      <c r="E48" s="8"/>
      <c r="I48" s="16" t="s">
        <v>18</v>
      </c>
      <c r="R48" s="3" t="s">
        <v>13</v>
      </c>
      <c r="S48" s="4"/>
      <c r="T48" s="5"/>
      <c r="U48">
        <v>0</v>
      </c>
      <c r="V48">
        <f>U46</f>
        <v>0</v>
      </c>
      <c r="W48">
        <v>0</v>
      </c>
      <c r="Y48" s="11"/>
      <c r="Z48" s="6"/>
      <c r="AA48" s="7">
        <v>0</v>
      </c>
      <c r="AB48">
        <f>SUM(AA46:AA48)/3</f>
        <v>0</v>
      </c>
      <c r="AC48">
        <f>_xlfn.STDEV.P(AA46:AA48)/SQRT(3)</f>
        <v>0</v>
      </c>
      <c r="AE48" s="3" t="s">
        <v>13</v>
      </c>
      <c r="AF48" s="4"/>
      <c r="AG48" s="5"/>
      <c r="AH48" s="3">
        <v>0</v>
      </c>
    </row>
    <row r="49" spans="3:34" x14ac:dyDescent="0.3">
      <c r="C49" s="15"/>
      <c r="D49" s="17">
        <v>0.97</v>
      </c>
      <c r="E49" s="15" t="s">
        <v>19</v>
      </c>
      <c r="F49" s="15"/>
      <c r="G49" s="15"/>
      <c r="H49" s="15"/>
      <c r="I49" s="17">
        <v>0.97</v>
      </c>
      <c r="J49" s="15" t="s">
        <v>19</v>
      </c>
      <c r="K49" s="15"/>
      <c r="R49" s="3" t="s">
        <v>13</v>
      </c>
      <c r="S49" s="4">
        <v>0.97</v>
      </c>
      <c r="T49" s="5" t="s">
        <v>11</v>
      </c>
      <c r="U49">
        <v>0</v>
      </c>
      <c r="Y49" s="4">
        <v>0.97</v>
      </c>
      <c r="Z49" s="5" t="s">
        <v>11</v>
      </c>
      <c r="AA49" s="3">
        <v>0</v>
      </c>
      <c r="AE49" s="3" t="s">
        <v>13</v>
      </c>
      <c r="AF49" s="4">
        <v>0.99</v>
      </c>
      <c r="AG49" s="5" t="s">
        <v>11</v>
      </c>
      <c r="AH49" s="3">
        <v>0</v>
      </c>
    </row>
    <row r="50" spans="3:34" x14ac:dyDescent="0.3">
      <c r="C50" s="15"/>
      <c r="D50" s="15" t="s">
        <v>5</v>
      </c>
      <c r="E50" s="18"/>
      <c r="F50" s="15"/>
      <c r="I50" s="15" t="s">
        <v>5</v>
      </c>
      <c r="J50" s="18"/>
      <c r="R50" s="3" t="s">
        <v>13</v>
      </c>
      <c r="S50" s="4"/>
      <c r="T50" s="5"/>
      <c r="U50">
        <v>0</v>
      </c>
      <c r="Y50" s="4"/>
      <c r="Z50" s="5"/>
      <c r="AA50" s="3">
        <v>0</v>
      </c>
      <c r="AE50" s="3" t="s">
        <v>13</v>
      </c>
      <c r="AF50" s="4"/>
      <c r="AG50" s="5"/>
      <c r="AH50" s="3">
        <v>0</v>
      </c>
    </row>
    <row r="51" spans="3:34" x14ac:dyDescent="0.3">
      <c r="C51" s="15"/>
      <c r="D51" s="15" t="s">
        <v>12</v>
      </c>
      <c r="E51" s="18"/>
      <c r="F51" s="15"/>
      <c r="I51" s="15" t="s">
        <v>12</v>
      </c>
      <c r="J51" s="18"/>
      <c r="R51" s="3" t="s">
        <v>13</v>
      </c>
      <c r="S51" s="4"/>
      <c r="T51" s="5"/>
      <c r="U51">
        <v>0</v>
      </c>
      <c r="V51">
        <f>SUM(U49:U51)/3</f>
        <v>0</v>
      </c>
      <c r="W51">
        <f>_xlfn.STDEV.P(U49:U51)/SQRT(3)</f>
        <v>0</v>
      </c>
      <c r="Y51" s="4"/>
      <c r="Z51" s="5"/>
      <c r="AA51" s="3">
        <v>0</v>
      </c>
      <c r="AB51">
        <f>AA50</f>
        <v>0</v>
      </c>
      <c r="AC51">
        <v>0</v>
      </c>
      <c r="AE51" s="3" t="s">
        <v>13</v>
      </c>
      <c r="AF51" s="4"/>
      <c r="AG51" s="5"/>
      <c r="AH51" s="3">
        <v>0</v>
      </c>
    </row>
    <row r="52" spans="3:34" x14ac:dyDescent="0.3">
      <c r="C52" s="15"/>
      <c r="D52" s="15" t="s">
        <v>13</v>
      </c>
      <c r="E52" s="23"/>
      <c r="F52" s="15"/>
      <c r="I52" s="15" t="s">
        <v>13</v>
      </c>
      <c r="R52" s="3" t="s">
        <v>13</v>
      </c>
      <c r="S52" s="4">
        <v>0.99</v>
      </c>
      <c r="T52" s="5" t="s">
        <v>11</v>
      </c>
      <c r="U52">
        <v>0</v>
      </c>
      <c r="Y52" s="4">
        <v>0.99</v>
      </c>
      <c r="Z52" s="5" t="s">
        <v>11</v>
      </c>
      <c r="AA52" s="3">
        <v>0</v>
      </c>
    </row>
    <row r="53" spans="3:34" x14ac:dyDescent="0.3">
      <c r="E53" s="20" t="s">
        <v>38</v>
      </c>
      <c r="J53" s="20" t="s">
        <v>26</v>
      </c>
      <c r="R53" s="3" t="s">
        <v>13</v>
      </c>
      <c r="S53" s="4"/>
      <c r="T53" s="5"/>
      <c r="U53">
        <v>0</v>
      </c>
      <c r="Y53" s="4"/>
      <c r="Z53" s="5"/>
      <c r="AA53" s="3">
        <v>0</v>
      </c>
    </row>
    <row r="54" spans="3:34" x14ac:dyDescent="0.3">
      <c r="E54" s="20"/>
      <c r="I54" s="15"/>
      <c r="J54" s="20"/>
      <c r="R54" s="3" t="s">
        <v>13</v>
      </c>
      <c r="S54" s="4"/>
      <c r="T54" s="5"/>
      <c r="U54">
        <v>0</v>
      </c>
      <c r="V54">
        <f>SUM(U52:U54)/3</f>
        <v>0</v>
      </c>
      <c r="W54">
        <f>_xlfn.STDEV.P(U52:U54)/SQRT(3)</f>
        <v>0</v>
      </c>
      <c r="Y54" s="4"/>
      <c r="Z54" s="5"/>
      <c r="AA54" s="3">
        <v>0</v>
      </c>
      <c r="AB54">
        <f>AA53</f>
        <v>0</v>
      </c>
      <c r="AC54">
        <v>0</v>
      </c>
    </row>
    <row r="56" spans="3:34" x14ac:dyDescent="0.3">
      <c r="D56" s="17">
        <v>0.99</v>
      </c>
      <c r="E56" s="15" t="s">
        <v>19</v>
      </c>
      <c r="I56" s="17">
        <v>0.99</v>
      </c>
      <c r="J56" s="15" t="s">
        <v>19</v>
      </c>
    </row>
    <row r="57" spans="3:34" x14ac:dyDescent="0.3">
      <c r="D57" s="15" t="s">
        <v>5</v>
      </c>
      <c r="F57" s="15"/>
      <c r="I57" s="15" t="s">
        <v>5</v>
      </c>
      <c r="J57" s="18"/>
    </row>
    <row r="58" spans="3:34" x14ac:dyDescent="0.3">
      <c r="C58" s="14"/>
      <c r="D58" s="15" t="s">
        <v>12</v>
      </c>
      <c r="E58" s="18"/>
      <c r="F58" s="15"/>
      <c r="I58" s="15" t="s">
        <v>12</v>
      </c>
      <c r="J58" s="18"/>
      <c r="P58" s="15"/>
      <c r="Q58" s="15"/>
    </row>
    <row r="59" spans="3:34" x14ac:dyDescent="0.3">
      <c r="D59" s="15" t="s">
        <v>13</v>
      </c>
      <c r="E59" s="23"/>
      <c r="F59" s="15"/>
      <c r="I59" s="15" t="s">
        <v>13</v>
      </c>
      <c r="J59" s="18"/>
      <c r="Q59" s="1" t="s">
        <v>24</v>
      </c>
      <c r="R59" s="1"/>
      <c r="S59" s="1"/>
      <c r="T59" s="1"/>
      <c r="U59" s="1"/>
      <c r="V59" s="1"/>
      <c r="W59" s="1"/>
    </row>
    <row r="60" spans="3:34" x14ac:dyDescent="0.3">
      <c r="D60" s="15"/>
      <c r="E60" s="20" t="s">
        <v>38</v>
      </c>
      <c r="J60" s="20" t="s">
        <v>26</v>
      </c>
      <c r="P60" s="13" t="s">
        <v>0</v>
      </c>
      <c r="R60" s="14"/>
      <c r="S60" s="14"/>
      <c r="T60" s="14"/>
      <c r="U60" s="14"/>
      <c r="V60" s="14"/>
      <c r="W60" s="14"/>
    </row>
    <row r="61" spans="3:34" x14ac:dyDescent="0.3">
      <c r="E61" s="20"/>
      <c r="Q61" s="16" t="s">
        <v>17</v>
      </c>
      <c r="R61" s="8"/>
      <c r="V61" s="16" t="s">
        <v>18</v>
      </c>
    </row>
    <row r="62" spans="3:34" x14ac:dyDescent="0.3">
      <c r="C62" s="15"/>
      <c r="D62" s="15"/>
      <c r="E62" s="15"/>
      <c r="F62" s="15"/>
      <c r="G62" s="15"/>
      <c r="H62" s="15"/>
      <c r="I62" s="15"/>
      <c r="J62" s="15"/>
      <c r="K62" s="15"/>
      <c r="P62" s="15"/>
      <c r="Q62" s="17">
        <v>5</v>
      </c>
      <c r="R62" s="15" t="s">
        <v>19</v>
      </c>
      <c r="S62" s="15"/>
      <c r="T62" s="15"/>
      <c r="U62" s="15"/>
      <c r="V62" s="17">
        <v>5</v>
      </c>
      <c r="W62" s="15" t="s">
        <v>19</v>
      </c>
    </row>
    <row r="63" spans="3:34" x14ac:dyDescent="0.3">
      <c r="C63" s="13" t="s">
        <v>1</v>
      </c>
      <c r="E63" s="14"/>
      <c r="P63" s="15"/>
      <c r="Q63" s="15">
        <v>0.97</v>
      </c>
      <c r="R63" s="18"/>
      <c r="S63" s="15"/>
      <c r="V63" s="15">
        <v>0.97</v>
      </c>
      <c r="W63" s="18"/>
    </row>
    <row r="64" spans="3:34" x14ac:dyDescent="0.3">
      <c r="D64" s="16" t="s">
        <v>17</v>
      </c>
      <c r="E64" s="8"/>
      <c r="I64" s="16" t="s">
        <v>18</v>
      </c>
      <c r="P64" s="15"/>
      <c r="Q64" s="15">
        <v>0.99</v>
      </c>
      <c r="R64" s="18"/>
      <c r="S64" s="15"/>
      <c r="V64" s="15">
        <v>0.99</v>
      </c>
      <c r="W64" s="18"/>
    </row>
    <row r="65" spans="3:23" x14ac:dyDescent="0.3">
      <c r="C65" s="15"/>
      <c r="D65" s="17">
        <v>0.97</v>
      </c>
      <c r="E65" s="15" t="s">
        <v>19</v>
      </c>
      <c r="I65" s="17">
        <v>0.97</v>
      </c>
      <c r="J65" s="15" t="s">
        <v>19</v>
      </c>
      <c r="P65" s="15"/>
      <c r="Q65" s="15"/>
      <c r="R65" s="20" t="s">
        <v>26</v>
      </c>
      <c r="S65" s="15"/>
      <c r="V65" s="15"/>
      <c r="W65" s="20" t="s">
        <v>26</v>
      </c>
    </row>
    <row r="66" spans="3:23" x14ac:dyDescent="0.3">
      <c r="C66" s="15"/>
      <c r="D66" s="15" t="s">
        <v>5</v>
      </c>
      <c r="E66" s="18"/>
      <c r="F66" s="15"/>
      <c r="I66" s="15" t="s">
        <v>5</v>
      </c>
      <c r="J66" s="18"/>
    </row>
    <row r="67" spans="3:23" x14ac:dyDescent="0.3">
      <c r="C67" s="15"/>
      <c r="D67" s="15" t="s">
        <v>12</v>
      </c>
      <c r="E67" s="23"/>
      <c r="F67" s="15"/>
      <c r="I67" s="15" t="s">
        <v>12</v>
      </c>
      <c r="J67" s="18"/>
      <c r="Q67" s="17">
        <v>10</v>
      </c>
      <c r="R67" s="15" t="s">
        <v>19</v>
      </c>
      <c r="V67" s="17">
        <v>10</v>
      </c>
      <c r="W67" s="15" t="s">
        <v>19</v>
      </c>
    </row>
    <row r="68" spans="3:23" x14ac:dyDescent="0.3">
      <c r="C68" s="15"/>
      <c r="D68" s="15" t="s">
        <v>13</v>
      </c>
      <c r="E68" s="23"/>
      <c r="F68" s="15"/>
      <c r="I68" s="15" t="s">
        <v>13</v>
      </c>
      <c r="Q68" s="15">
        <v>0.97</v>
      </c>
      <c r="R68" s="18"/>
      <c r="S68" s="15"/>
      <c r="V68" s="15">
        <v>0.97</v>
      </c>
      <c r="W68" s="18"/>
    </row>
    <row r="69" spans="3:23" x14ac:dyDescent="0.3">
      <c r="E69" s="20" t="s">
        <v>39</v>
      </c>
      <c r="J69" s="20" t="s">
        <v>26</v>
      </c>
      <c r="P69" s="14"/>
      <c r="Q69" s="15">
        <v>0.99</v>
      </c>
      <c r="R69" s="18"/>
      <c r="S69" s="15"/>
      <c r="V69" s="15">
        <v>0.99</v>
      </c>
      <c r="W69" s="18"/>
    </row>
    <row r="70" spans="3:23" x14ac:dyDescent="0.3">
      <c r="E70" s="20"/>
      <c r="Q70" s="15"/>
      <c r="R70" s="20" t="s">
        <v>26</v>
      </c>
      <c r="S70" s="15"/>
      <c r="V70" s="15"/>
      <c r="W70" s="20" t="s">
        <v>26</v>
      </c>
    </row>
    <row r="72" spans="3:23" x14ac:dyDescent="0.3">
      <c r="D72" s="17">
        <v>0.99</v>
      </c>
      <c r="E72" s="15" t="s">
        <v>19</v>
      </c>
      <c r="I72" s="17">
        <v>0.99</v>
      </c>
      <c r="J72" s="15" t="s">
        <v>19</v>
      </c>
      <c r="Q72" s="17">
        <v>15</v>
      </c>
      <c r="R72" s="15" t="s">
        <v>19</v>
      </c>
      <c r="V72" s="17">
        <v>15</v>
      </c>
      <c r="W72" s="15" t="s">
        <v>19</v>
      </c>
    </row>
    <row r="73" spans="3:23" x14ac:dyDescent="0.3">
      <c r="D73" s="15" t="s">
        <v>5</v>
      </c>
      <c r="E73" s="18"/>
      <c r="F73" s="15"/>
      <c r="I73" s="15" t="s">
        <v>5</v>
      </c>
      <c r="J73" s="18"/>
      <c r="Q73" s="15">
        <v>0.97</v>
      </c>
      <c r="R73" s="23"/>
      <c r="S73" s="15"/>
      <c r="V73" s="15">
        <v>0.97</v>
      </c>
    </row>
    <row r="74" spans="3:23" x14ac:dyDescent="0.3">
      <c r="C74" s="14"/>
      <c r="D74" s="15" t="s">
        <v>12</v>
      </c>
      <c r="E74" s="23"/>
      <c r="F74" s="15"/>
      <c r="I74" s="15" t="s">
        <v>12</v>
      </c>
      <c r="J74" s="18"/>
      <c r="Q74" s="15">
        <v>0.99</v>
      </c>
      <c r="R74" s="23"/>
      <c r="S74" s="15"/>
      <c r="V74" s="15">
        <v>0.99</v>
      </c>
      <c r="W74" s="18"/>
    </row>
    <row r="75" spans="3:23" x14ac:dyDescent="0.3">
      <c r="D75" s="15" t="s">
        <v>13</v>
      </c>
      <c r="E75" s="23"/>
      <c r="F75" s="15"/>
      <c r="I75" s="15" t="s">
        <v>13</v>
      </c>
      <c r="J75" s="18"/>
      <c r="R75" s="20" t="s">
        <v>26</v>
      </c>
      <c r="S75" s="15"/>
      <c r="V75" s="15"/>
      <c r="W75" s="20" t="s">
        <v>26</v>
      </c>
    </row>
    <row r="76" spans="3:23" x14ac:dyDescent="0.3">
      <c r="D76" s="15"/>
      <c r="E76" s="20" t="s">
        <v>40</v>
      </c>
      <c r="J76" s="20" t="s">
        <v>26</v>
      </c>
      <c r="P76" s="15"/>
      <c r="Q76" s="15"/>
      <c r="R76" s="15"/>
      <c r="S76" s="15"/>
      <c r="T76" s="15"/>
      <c r="U76" s="15"/>
      <c r="V76" s="15"/>
      <c r="W76" s="15"/>
    </row>
    <row r="77" spans="3:23" x14ac:dyDescent="0.3">
      <c r="D77" s="20"/>
      <c r="E77" s="20"/>
      <c r="I77" s="20"/>
      <c r="J77" s="20"/>
      <c r="P77" s="13" t="s">
        <v>1</v>
      </c>
    </row>
    <row r="78" spans="3:23" x14ac:dyDescent="0.3">
      <c r="C78" s="13" t="s">
        <v>2</v>
      </c>
      <c r="E78" s="14"/>
      <c r="Q78" s="16" t="s">
        <v>17</v>
      </c>
      <c r="R78" s="8"/>
      <c r="V78" s="16" t="s">
        <v>18</v>
      </c>
    </row>
    <row r="79" spans="3:23" x14ac:dyDescent="0.3">
      <c r="D79" s="16" t="s">
        <v>17</v>
      </c>
      <c r="E79" s="8"/>
      <c r="I79" s="16" t="s">
        <v>18</v>
      </c>
      <c r="Q79" s="17">
        <v>5</v>
      </c>
      <c r="R79" s="15" t="s">
        <v>19</v>
      </c>
      <c r="S79" s="15"/>
      <c r="T79" s="15"/>
      <c r="U79" s="15"/>
      <c r="V79" s="17">
        <v>5</v>
      </c>
      <c r="W79" s="15" t="s">
        <v>19</v>
      </c>
    </row>
    <row r="80" spans="3:23" x14ac:dyDescent="0.3">
      <c r="C80" s="15"/>
      <c r="D80" s="17">
        <v>0.97</v>
      </c>
      <c r="E80" s="15" t="s">
        <v>19</v>
      </c>
      <c r="I80" s="17">
        <v>0.97</v>
      </c>
      <c r="J80" s="15" t="s">
        <v>19</v>
      </c>
      <c r="Q80" s="15">
        <v>0.97</v>
      </c>
      <c r="R80" s="18"/>
      <c r="S80" s="15"/>
      <c r="V80" s="15">
        <v>0.97</v>
      </c>
      <c r="W80" s="18"/>
    </row>
    <row r="81" spans="3:23" x14ac:dyDescent="0.3">
      <c r="C81" s="15"/>
      <c r="D81" s="15" t="s">
        <v>5</v>
      </c>
      <c r="E81" s="18"/>
      <c r="F81" s="15"/>
      <c r="I81" s="15" t="s">
        <v>5</v>
      </c>
      <c r="J81" s="18"/>
      <c r="P81" s="15"/>
      <c r="Q81" s="15">
        <v>0.99</v>
      </c>
      <c r="R81" s="18"/>
      <c r="S81" s="15"/>
      <c r="V81" s="15">
        <v>0.99</v>
      </c>
      <c r="W81" s="18"/>
    </row>
    <row r="82" spans="3:23" x14ac:dyDescent="0.3">
      <c r="C82" s="15"/>
      <c r="D82" s="15" t="s">
        <v>12</v>
      </c>
      <c r="E82" s="23"/>
      <c r="F82" s="15"/>
      <c r="I82" s="15" t="s">
        <v>12</v>
      </c>
      <c r="P82" s="15"/>
      <c r="Q82" s="15"/>
      <c r="R82" s="20" t="s">
        <v>26</v>
      </c>
      <c r="S82" s="15"/>
      <c r="V82" s="15"/>
      <c r="W82" s="20" t="s">
        <v>26</v>
      </c>
    </row>
    <row r="83" spans="3:23" x14ac:dyDescent="0.3">
      <c r="C83" s="15"/>
      <c r="D83" s="15" t="s">
        <v>13</v>
      </c>
      <c r="E83" s="23"/>
      <c r="F83" s="15"/>
      <c r="I83" s="15" t="s">
        <v>13</v>
      </c>
      <c r="P83" s="15"/>
    </row>
    <row r="84" spans="3:23" x14ac:dyDescent="0.3">
      <c r="E84" s="20" t="s">
        <v>41</v>
      </c>
      <c r="J84" s="20" t="s">
        <v>26</v>
      </c>
      <c r="P84" s="15"/>
      <c r="Q84" s="17">
        <v>10</v>
      </c>
      <c r="R84" s="15" t="s">
        <v>19</v>
      </c>
      <c r="V84" s="17">
        <v>10</v>
      </c>
      <c r="W84" s="15" t="s">
        <v>19</v>
      </c>
    </row>
    <row r="85" spans="3:23" x14ac:dyDescent="0.3">
      <c r="D85" s="20"/>
      <c r="E85" s="20"/>
      <c r="Q85" s="15">
        <v>0.97</v>
      </c>
      <c r="R85" s="23"/>
      <c r="S85" s="15"/>
      <c r="V85" s="15">
        <v>0.97</v>
      </c>
      <c r="W85" s="18"/>
    </row>
    <row r="86" spans="3:23" x14ac:dyDescent="0.3">
      <c r="Q86" s="15">
        <v>0.99</v>
      </c>
      <c r="R86" s="23"/>
      <c r="S86" s="15"/>
      <c r="V86" s="15">
        <v>0.99</v>
      </c>
      <c r="W86" s="18"/>
    </row>
    <row r="87" spans="3:23" x14ac:dyDescent="0.3">
      <c r="D87" s="17">
        <v>0.99</v>
      </c>
      <c r="E87" s="15" t="s">
        <v>19</v>
      </c>
      <c r="I87" s="17">
        <v>0.99</v>
      </c>
      <c r="J87" s="15" t="s">
        <v>19</v>
      </c>
      <c r="Q87" s="15"/>
      <c r="R87" s="20" t="s">
        <v>42</v>
      </c>
      <c r="S87" s="15"/>
      <c r="V87" s="15"/>
      <c r="W87" s="20" t="s">
        <v>26</v>
      </c>
    </row>
    <row r="88" spans="3:23" x14ac:dyDescent="0.3">
      <c r="D88" s="15" t="s">
        <v>5</v>
      </c>
      <c r="E88" s="24"/>
      <c r="F88" s="15"/>
      <c r="I88" s="15" t="s">
        <v>5</v>
      </c>
      <c r="J88" s="18"/>
    </row>
    <row r="89" spans="3:23" x14ac:dyDescent="0.3">
      <c r="C89" s="14"/>
      <c r="D89" s="15" t="s">
        <v>12</v>
      </c>
      <c r="E89" s="23"/>
      <c r="F89" s="15"/>
      <c r="I89" s="15" t="s">
        <v>12</v>
      </c>
      <c r="J89" s="18"/>
      <c r="Q89" s="17">
        <v>15</v>
      </c>
      <c r="R89" s="15" t="s">
        <v>19</v>
      </c>
      <c r="V89" s="17">
        <v>15</v>
      </c>
      <c r="W89" s="15" t="s">
        <v>19</v>
      </c>
    </row>
    <row r="90" spans="3:23" x14ac:dyDescent="0.3">
      <c r="D90" s="15" t="s">
        <v>13</v>
      </c>
      <c r="E90" s="23"/>
      <c r="F90" s="15"/>
      <c r="I90" s="15" t="s">
        <v>13</v>
      </c>
      <c r="J90" s="18"/>
      <c r="P90" s="14"/>
      <c r="Q90" s="15">
        <v>0.97</v>
      </c>
      <c r="R90" s="23"/>
      <c r="S90" s="15"/>
      <c r="V90" s="15">
        <v>0.97</v>
      </c>
      <c r="W90" s="18"/>
    </row>
    <row r="91" spans="3:23" x14ac:dyDescent="0.3">
      <c r="J91" s="20"/>
      <c r="Q91" s="15">
        <v>0.99</v>
      </c>
      <c r="R91" s="23"/>
      <c r="S91" s="15"/>
      <c r="V91" s="15">
        <v>0.99</v>
      </c>
      <c r="W91" s="18"/>
    </row>
    <row r="92" spans="3:23" x14ac:dyDescent="0.3">
      <c r="D92" s="20"/>
      <c r="E92" s="20" t="s">
        <v>43</v>
      </c>
      <c r="J92" s="20" t="s">
        <v>26</v>
      </c>
      <c r="R92" s="20" t="s">
        <v>44</v>
      </c>
      <c r="S92" s="15"/>
      <c r="V92" s="15"/>
      <c r="W92" s="20" t="s">
        <v>26</v>
      </c>
    </row>
    <row r="93" spans="3:23" x14ac:dyDescent="0.3">
      <c r="Q93" s="15"/>
      <c r="R93" s="15"/>
      <c r="S93" s="15"/>
      <c r="T93" s="15"/>
      <c r="U93" s="15"/>
      <c r="V93" s="15"/>
      <c r="W93" s="15"/>
    </row>
    <row r="94" spans="3:23" x14ac:dyDescent="0.3">
      <c r="P94" s="13" t="s">
        <v>2</v>
      </c>
    </row>
    <row r="95" spans="3:23" x14ac:dyDescent="0.3">
      <c r="Q95" s="16" t="s">
        <v>17</v>
      </c>
      <c r="R95" s="8"/>
      <c r="V95" s="16" t="s">
        <v>18</v>
      </c>
    </row>
    <row r="96" spans="3:23" x14ac:dyDescent="0.3">
      <c r="Q96" s="17">
        <v>5</v>
      </c>
      <c r="R96" s="15" t="s">
        <v>19</v>
      </c>
      <c r="S96" s="15"/>
      <c r="T96" s="15"/>
      <c r="U96" s="15"/>
      <c r="V96" s="17">
        <v>5</v>
      </c>
      <c r="W96" s="15" t="s">
        <v>19</v>
      </c>
    </row>
    <row r="97" spans="16:23" x14ac:dyDescent="0.3">
      <c r="Q97" s="15">
        <v>0.97</v>
      </c>
      <c r="R97" s="18"/>
      <c r="S97" s="15"/>
      <c r="V97" s="15">
        <v>0.97</v>
      </c>
      <c r="W97" s="18"/>
    </row>
    <row r="98" spans="16:23" x14ac:dyDescent="0.3">
      <c r="P98" s="15"/>
      <c r="Q98" s="15">
        <v>0.99</v>
      </c>
      <c r="R98" s="24"/>
      <c r="S98" s="15"/>
      <c r="V98" s="15">
        <v>0.99</v>
      </c>
      <c r="W98" s="18"/>
    </row>
    <row r="99" spans="16:23" x14ac:dyDescent="0.3">
      <c r="P99" s="15"/>
      <c r="Q99" s="15"/>
      <c r="R99" s="20" t="s">
        <v>45</v>
      </c>
      <c r="S99" s="15"/>
      <c r="V99" s="15"/>
      <c r="W99" s="20" t="s">
        <v>26</v>
      </c>
    </row>
    <row r="100" spans="16:23" x14ac:dyDescent="0.3">
      <c r="P100" s="15"/>
    </row>
    <row r="101" spans="16:23" x14ac:dyDescent="0.3">
      <c r="P101" s="15"/>
      <c r="Q101" s="17">
        <v>10</v>
      </c>
      <c r="R101" s="15" t="s">
        <v>19</v>
      </c>
      <c r="V101" s="17">
        <v>10</v>
      </c>
      <c r="W101" s="15" t="s">
        <v>19</v>
      </c>
    </row>
    <row r="102" spans="16:23" x14ac:dyDescent="0.3">
      <c r="Q102" s="15">
        <v>0.97</v>
      </c>
      <c r="R102" s="23"/>
      <c r="S102" s="15"/>
      <c r="V102" s="15">
        <v>0.97</v>
      </c>
      <c r="W102" s="18"/>
    </row>
    <row r="103" spans="16:23" x14ac:dyDescent="0.3">
      <c r="Q103" s="15">
        <v>0.99</v>
      </c>
      <c r="R103" s="23"/>
      <c r="S103" s="15"/>
      <c r="V103" s="15">
        <v>0.99</v>
      </c>
      <c r="W103" s="18"/>
    </row>
    <row r="104" spans="16:23" x14ac:dyDescent="0.3">
      <c r="Q104" s="15"/>
      <c r="R104" s="20" t="s">
        <v>29</v>
      </c>
      <c r="S104" s="15"/>
      <c r="V104" s="15"/>
      <c r="W104" s="20" t="s">
        <v>26</v>
      </c>
    </row>
    <row r="106" spans="16:23" x14ac:dyDescent="0.3">
      <c r="Q106" s="17">
        <v>15</v>
      </c>
      <c r="R106" s="15" t="s">
        <v>19</v>
      </c>
      <c r="V106" s="17">
        <v>15</v>
      </c>
      <c r="W106" s="15" t="s">
        <v>19</v>
      </c>
    </row>
    <row r="107" spans="16:23" x14ac:dyDescent="0.3">
      <c r="P107" s="14"/>
      <c r="Q107" s="15">
        <v>0.97</v>
      </c>
      <c r="R107" s="23"/>
      <c r="S107" s="15"/>
      <c r="V107" s="15">
        <v>0.97</v>
      </c>
      <c r="W107" s="18"/>
    </row>
    <row r="108" spans="16:23" x14ac:dyDescent="0.3">
      <c r="Q108" s="15">
        <v>0.99</v>
      </c>
      <c r="R108" s="23"/>
      <c r="S108" s="15"/>
      <c r="V108" s="15">
        <v>0.99</v>
      </c>
      <c r="W108" s="18"/>
    </row>
    <row r="109" spans="16:23" x14ac:dyDescent="0.3">
      <c r="R109" s="20" t="s">
        <v>46</v>
      </c>
      <c r="S109" s="15"/>
      <c r="V109" s="15"/>
      <c r="W109" s="20" t="s">
        <v>26</v>
      </c>
    </row>
    <row r="110" spans="16:23" x14ac:dyDescent="0.3">
      <c r="Q110" s="15"/>
      <c r="R110" s="15"/>
      <c r="S110" s="15"/>
      <c r="T110" s="15"/>
      <c r="U110" s="15"/>
      <c r="V110" s="15"/>
      <c r="W110" s="15"/>
    </row>
  </sheetData>
  <mergeCells count="123">
    <mergeCell ref="S52:S54"/>
    <mergeCell ref="T52:T54"/>
    <mergeCell ref="Y52:Y54"/>
    <mergeCell ref="Z52:Z54"/>
    <mergeCell ref="Q59:W59"/>
    <mergeCell ref="AG46:AG48"/>
    <mergeCell ref="S49:S51"/>
    <mergeCell ref="T49:T51"/>
    <mergeCell ref="Y49:Y51"/>
    <mergeCell ref="Z49:Z51"/>
    <mergeCell ref="AF49:AF51"/>
    <mergeCell ref="AG49:AG51"/>
    <mergeCell ref="D46:J46"/>
    <mergeCell ref="S46:S48"/>
    <mergeCell ref="T46:T48"/>
    <mergeCell ref="Y46:Y48"/>
    <mergeCell ref="Z46:Z48"/>
    <mergeCell ref="AF46:AF48"/>
    <mergeCell ref="S43:S45"/>
    <mergeCell ref="T43:T45"/>
    <mergeCell ref="Y43:Y45"/>
    <mergeCell ref="Z43:Z45"/>
    <mergeCell ref="AF43:AF45"/>
    <mergeCell ref="AG43:AG45"/>
    <mergeCell ref="S40:S42"/>
    <mergeCell ref="T40:T42"/>
    <mergeCell ref="Y40:Y42"/>
    <mergeCell ref="Z40:Z42"/>
    <mergeCell ref="AF40:AF42"/>
    <mergeCell ref="AG40:AG42"/>
    <mergeCell ref="S37:S39"/>
    <mergeCell ref="T37:T39"/>
    <mergeCell ref="Y37:Y39"/>
    <mergeCell ref="Z37:Z39"/>
    <mergeCell ref="AF37:AF39"/>
    <mergeCell ref="AG37:AG39"/>
    <mergeCell ref="AG31:AG33"/>
    <mergeCell ref="C33:C34"/>
    <mergeCell ref="S34:S36"/>
    <mergeCell ref="T34:T36"/>
    <mergeCell ref="Y34:Y36"/>
    <mergeCell ref="Z34:Z36"/>
    <mergeCell ref="AF34:AF36"/>
    <mergeCell ref="AG34:AG36"/>
    <mergeCell ref="Z28:Z30"/>
    <mergeCell ref="AF28:AF30"/>
    <mergeCell ref="AG28:AG30"/>
    <mergeCell ref="C29:C30"/>
    <mergeCell ref="C31:C32"/>
    <mergeCell ref="S31:S33"/>
    <mergeCell ref="T31:T33"/>
    <mergeCell ref="Y31:Y33"/>
    <mergeCell ref="Z31:Z33"/>
    <mergeCell ref="AF31:AF33"/>
    <mergeCell ref="C26:D26"/>
    <mergeCell ref="E28:F28"/>
    <mergeCell ref="G28:H28"/>
    <mergeCell ref="S28:S30"/>
    <mergeCell ref="T28:T30"/>
    <mergeCell ref="Y28:Y30"/>
    <mergeCell ref="S25:S27"/>
    <mergeCell ref="T25:T27"/>
    <mergeCell ref="Y25:Y27"/>
    <mergeCell ref="Z25:Z27"/>
    <mergeCell ref="AF25:AF27"/>
    <mergeCell ref="AG25:AG27"/>
    <mergeCell ref="AG19:AG21"/>
    <mergeCell ref="C20:C21"/>
    <mergeCell ref="C22:C23"/>
    <mergeCell ref="S22:S24"/>
    <mergeCell ref="T22:T24"/>
    <mergeCell ref="Y22:Y24"/>
    <mergeCell ref="Z22:Z24"/>
    <mergeCell ref="AF22:AF24"/>
    <mergeCell ref="AG22:AG24"/>
    <mergeCell ref="C18:C19"/>
    <mergeCell ref="S19:S21"/>
    <mergeCell ref="T19:T21"/>
    <mergeCell ref="Y19:Y21"/>
    <mergeCell ref="Z19:Z21"/>
    <mergeCell ref="AF19:AF21"/>
    <mergeCell ref="AG13:AG15"/>
    <mergeCell ref="C15:D15"/>
    <mergeCell ref="S16:S18"/>
    <mergeCell ref="T16:T18"/>
    <mergeCell ref="Y16:Y18"/>
    <mergeCell ref="Z16:Z18"/>
    <mergeCell ref="AF16:AF18"/>
    <mergeCell ref="AG16:AG18"/>
    <mergeCell ref="E17:F17"/>
    <mergeCell ref="G17:H17"/>
    <mergeCell ref="C11:C12"/>
    <mergeCell ref="S13:S15"/>
    <mergeCell ref="T13:T15"/>
    <mergeCell ref="Y13:Y15"/>
    <mergeCell ref="Z13:Z15"/>
    <mergeCell ref="AF13:AF15"/>
    <mergeCell ref="Z7:Z9"/>
    <mergeCell ref="AF7:AF9"/>
    <mergeCell ref="AG7:AG9"/>
    <mergeCell ref="C9:C10"/>
    <mergeCell ref="S10:S12"/>
    <mergeCell ref="T10:T12"/>
    <mergeCell ref="Y10:Y12"/>
    <mergeCell ref="Z10:Z12"/>
    <mergeCell ref="AF10:AF12"/>
    <mergeCell ref="AG10:AG12"/>
    <mergeCell ref="E6:F6"/>
    <mergeCell ref="G6:H6"/>
    <mergeCell ref="C7:C8"/>
    <mergeCell ref="S7:S9"/>
    <mergeCell ref="T7:T9"/>
    <mergeCell ref="Y7:Y9"/>
    <mergeCell ref="S2:W2"/>
    <mergeCell ref="Y2:AC2"/>
    <mergeCell ref="AF2:AJ2"/>
    <mergeCell ref="C4:D4"/>
    <mergeCell ref="S4:S6"/>
    <mergeCell ref="T4:T6"/>
    <mergeCell ref="Y4:Y6"/>
    <mergeCell ref="Z4:Z6"/>
    <mergeCell ref="AF4:AF6"/>
    <mergeCell ref="AG4:AG6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AJ111"/>
  <sheetViews>
    <sheetView zoomScale="80" zoomScaleNormal="80" workbookViewId="0">
      <selection activeCell="E20" sqref="E20:F23"/>
    </sheetView>
  </sheetViews>
  <sheetFormatPr defaultRowHeight="14.4" x14ac:dyDescent="0.3"/>
  <cols>
    <col min="6" max="6" width="12.5546875" customWidth="1"/>
    <col min="8" max="8" width="13.5546875" customWidth="1"/>
    <col min="20" max="20" width="19.77734375" bestFit="1" customWidth="1"/>
    <col min="21" max="21" width="12" bestFit="1" customWidth="1"/>
    <col min="24" max="24" width="4.88671875" customWidth="1"/>
    <col min="26" max="26" width="21.109375" bestFit="1" customWidth="1"/>
    <col min="31" max="31" width="4.44140625" bestFit="1" customWidth="1"/>
    <col min="33" max="33" width="21.109375" bestFit="1" customWidth="1"/>
  </cols>
  <sheetData>
    <row r="2" spans="3:36" x14ac:dyDescent="0.3">
      <c r="S2" s="1" t="s">
        <v>0</v>
      </c>
      <c r="T2" s="1"/>
      <c r="U2" s="1"/>
      <c r="V2" s="1"/>
      <c r="W2" s="1"/>
      <c r="Y2" s="1" t="s">
        <v>1</v>
      </c>
      <c r="Z2" s="1"/>
      <c r="AA2" s="1"/>
      <c r="AB2" s="1"/>
      <c r="AC2" s="1"/>
      <c r="AD2" s="2"/>
      <c r="AF2" s="1" t="s">
        <v>2</v>
      </c>
      <c r="AG2" s="1"/>
      <c r="AH2" s="1"/>
      <c r="AI2" s="1"/>
      <c r="AJ2" s="1"/>
    </row>
    <row r="3" spans="3:36" x14ac:dyDescent="0.3">
      <c r="V3" t="s">
        <v>3</v>
      </c>
      <c r="W3" t="s">
        <v>4</v>
      </c>
      <c r="AB3" t="s">
        <v>3</v>
      </c>
      <c r="AC3" t="s">
        <v>4</v>
      </c>
      <c r="AI3" t="s">
        <v>3</v>
      </c>
      <c r="AJ3" t="s">
        <v>4</v>
      </c>
    </row>
    <row r="4" spans="3:36" x14ac:dyDescent="0.3">
      <c r="C4" s="1" t="s">
        <v>0</v>
      </c>
      <c r="D4" s="1"/>
      <c r="R4" s="3" t="s">
        <v>5</v>
      </c>
      <c r="S4" s="4">
        <v>0.97</v>
      </c>
      <c r="T4" s="5" t="s">
        <v>6</v>
      </c>
      <c r="U4">
        <v>0</v>
      </c>
      <c r="Y4" s="4">
        <v>0.97</v>
      </c>
      <c r="Z4" s="5" t="s">
        <v>6</v>
      </c>
      <c r="AA4" s="3">
        <v>0</v>
      </c>
      <c r="AE4" s="3" t="s">
        <v>5</v>
      </c>
      <c r="AF4" s="4">
        <v>0.97</v>
      </c>
      <c r="AG4" s="6" t="s">
        <v>6</v>
      </c>
      <c r="AH4" s="3">
        <v>0.97514478764478785</v>
      </c>
    </row>
    <row r="5" spans="3:36" x14ac:dyDescent="0.3">
      <c r="C5" s="8"/>
      <c r="D5" s="8"/>
      <c r="R5" s="3" t="s">
        <v>5</v>
      </c>
      <c r="S5" s="4"/>
      <c r="T5" s="5"/>
      <c r="U5">
        <v>0</v>
      </c>
      <c r="Y5" s="4"/>
      <c r="Z5" s="5"/>
      <c r="AA5" s="3">
        <v>0</v>
      </c>
      <c r="AE5" s="3" t="s">
        <v>5</v>
      </c>
      <c r="AF5" s="4"/>
      <c r="AG5" s="6"/>
      <c r="AH5" s="3">
        <v>1327.3542600896858</v>
      </c>
    </row>
    <row r="6" spans="3:36" x14ac:dyDescent="0.3">
      <c r="E6" s="9" t="s">
        <v>6</v>
      </c>
      <c r="F6" s="9"/>
      <c r="G6" s="9" t="s">
        <v>7</v>
      </c>
      <c r="H6" s="9"/>
      <c r="R6" s="3" t="s">
        <v>5</v>
      </c>
      <c r="S6" s="4"/>
      <c r="T6" s="5"/>
      <c r="U6">
        <v>0</v>
      </c>
      <c r="V6">
        <f>0</f>
        <v>0</v>
      </c>
      <c r="W6">
        <f>0</f>
        <v>0</v>
      </c>
      <c r="Y6" s="4"/>
      <c r="Z6" s="5"/>
      <c r="AA6" s="3">
        <v>0</v>
      </c>
      <c r="AB6">
        <v>0</v>
      </c>
      <c r="AC6">
        <f>_xlfn.STDEV.P(AA4,AA6)/SQRT(2)</f>
        <v>0</v>
      </c>
      <c r="AE6" s="3" t="s">
        <v>5</v>
      </c>
      <c r="AF6" s="4"/>
      <c r="AG6" s="6"/>
      <c r="AH6" s="3">
        <v>109.46180555555559</v>
      </c>
      <c r="AI6">
        <f>SUM(AH4:AH6)/3</f>
        <v>479.26373681096203</v>
      </c>
      <c r="AJ6">
        <f>_xlfn.STDEV.P(AH4:AH6)/SQRT(3)</f>
        <v>347.1744648340138</v>
      </c>
    </row>
    <row r="7" spans="3:36" x14ac:dyDescent="0.3">
      <c r="C7" s="10" t="s">
        <v>8</v>
      </c>
      <c r="D7">
        <v>0.97</v>
      </c>
      <c r="E7">
        <f>V6</f>
        <v>0</v>
      </c>
      <c r="F7">
        <f>W6</f>
        <v>0</v>
      </c>
      <c r="G7">
        <f>V12</f>
        <v>0</v>
      </c>
      <c r="H7">
        <f>W12</f>
        <v>0</v>
      </c>
      <c r="R7" s="3" t="s">
        <v>5</v>
      </c>
      <c r="S7" s="4">
        <v>0.99</v>
      </c>
      <c r="T7" s="5" t="s">
        <v>6</v>
      </c>
      <c r="U7">
        <v>0</v>
      </c>
      <c r="Y7" s="4">
        <v>0.99</v>
      </c>
      <c r="Z7" s="5" t="s">
        <v>6</v>
      </c>
      <c r="AA7" s="3">
        <v>0</v>
      </c>
      <c r="AE7" s="3" t="s">
        <v>5</v>
      </c>
      <c r="AF7" s="4">
        <v>0.99</v>
      </c>
      <c r="AG7" s="6" t="s">
        <v>6</v>
      </c>
      <c r="AH7" s="3">
        <v>9103.3755274261603</v>
      </c>
    </row>
    <row r="8" spans="3:36" x14ac:dyDescent="0.3">
      <c r="C8" s="10"/>
      <c r="D8">
        <v>0.99</v>
      </c>
      <c r="E8">
        <f>V9</f>
        <v>0</v>
      </c>
      <c r="F8">
        <f>W9</f>
        <v>0</v>
      </c>
      <c r="G8">
        <f>V15</f>
        <v>0</v>
      </c>
      <c r="H8">
        <f>W15</f>
        <v>0</v>
      </c>
      <c r="R8" s="3" t="s">
        <v>5</v>
      </c>
      <c r="S8" s="4"/>
      <c r="T8" s="5"/>
      <c r="U8">
        <v>0</v>
      </c>
      <c r="Y8" s="4"/>
      <c r="Z8" s="5"/>
      <c r="AA8" s="3">
        <v>0</v>
      </c>
      <c r="AE8" s="3" t="s">
        <v>5</v>
      </c>
      <c r="AF8" s="4"/>
      <c r="AG8" s="6"/>
      <c r="AH8" s="3">
        <v>16636.181575433908</v>
      </c>
    </row>
    <row r="9" spans="3:36" x14ac:dyDescent="0.3">
      <c r="C9" s="10" t="s">
        <v>9</v>
      </c>
      <c r="D9">
        <v>0.97</v>
      </c>
      <c r="E9">
        <f>V24</f>
        <v>0</v>
      </c>
      <c r="F9">
        <f>W24</f>
        <v>0</v>
      </c>
      <c r="G9">
        <f>V30</f>
        <v>0</v>
      </c>
      <c r="H9">
        <f>W30</f>
        <v>0</v>
      </c>
      <c r="R9" s="3" t="s">
        <v>5</v>
      </c>
      <c r="S9" s="4"/>
      <c r="T9" s="5"/>
      <c r="U9">
        <v>1.4974308943089425</v>
      </c>
      <c r="Y9" s="4"/>
      <c r="Z9" s="5"/>
      <c r="AA9" s="3">
        <v>0</v>
      </c>
      <c r="AB9">
        <f>AA7</f>
        <v>0</v>
      </c>
      <c r="AC9">
        <v>0</v>
      </c>
      <c r="AE9" s="3" t="s">
        <v>5</v>
      </c>
      <c r="AF9" s="4"/>
      <c r="AG9" s="6"/>
      <c r="AH9" s="3">
        <v>18574.862637362628</v>
      </c>
      <c r="AI9">
        <f>SUM(AH7:AH9)/3</f>
        <v>14771.473246740899</v>
      </c>
      <c r="AJ9">
        <f>_xlfn.STDEV.P(AH7:AH9)/SQRT(3)</f>
        <v>2358.6775900324533</v>
      </c>
    </row>
    <row r="10" spans="3:36" x14ac:dyDescent="0.3">
      <c r="C10" s="10"/>
      <c r="D10">
        <v>0.99</v>
      </c>
      <c r="E10">
        <f>V27</f>
        <v>157.81617910838938</v>
      </c>
      <c r="F10">
        <f>W27</f>
        <v>58.740000839380684</v>
      </c>
      <c r="G10">
        <f>V33</f>
        <v>0</v>
      </c>
      <c r="H10">
        <f>W33</f>
        <v>0</v>
      </c>
      <c r="R10" s="3" t="s">
        <v>5</v>
      </c>
      <c r="S10" s="4">
        <v>0.97</v>
      </c>
      <c r="T10" s="5" t="s">
        <v>7</v>
      </c>
      <c r="U10">
        <v>0</v>
      </c>
      <c r="Y10" s="4">
        <v>0.97</v>
      </c>
      <c r="Z10" s="5" t="s">
        <v>7</v>
      </c>
      <c r="AA10" s="3">
        <v>0</v>
      </c>
      <c r="AE10" s="3" t="s">
        <v>5</v>
      </c>
      <c r="AF10" s="4">
        <v>0.97</v>
      </c>
      <c r="AG10" s="5" t="s">
        <v>7</v>
      </c>
      <c r="AH10" s="3">
        <v>0</v>
      </c>
    </row>
    <row r="11" spans="3:36" x14ac:dyDescent="0.3">
      <c r="C11" s="10" t="s">
        <v>10</v>
      </c>
      <c r="D11">
        <v>0.97</v>
      </c>
      <c r="E11">
        <f>V42</f>
        <v>13476.711499193292</v>
      </c>
      <c r="F11">
        <f>W42</f>
        <v>943.02817563629151</v>
      </c>
      <c r="R11" s="3" t="s">
        <v>5</v>
      </c>
      <c r="S11" s="4"/>
      <c r="T11" s="5"/>
      <c r="U11">
        <v>0</v>
      </c>
      <c r="Y11" s="4"/>
      <c r="Z11" s="5"/>
      <c r="AA11" s="3">
        <v>0</v>
      </c>
      <c r="AE11" s="3" t="s">
        <v>5</v>
      </c>
      <c r="AF11" s="4"/>
      <c r="AG11" s="5"/>
      <c r="AH11" s="3">
        <v>0</v>
      </c>
    </row>
    <row r="12" spans="3:36" x14ac:dyDescent="0.3">
      <c r="C12" s="10"/>
      <c r="D12">
        <v>0.99</v>
      </c>
      <c r="E12">
        <f>V45</f>
        <v>50785.447565615526</v>
      </c>
      <c r="F12">
        <f>W45</f>
        <v>4871.2475709923556</v>
      </c>
      <c r="G12">
        <f>V48</f>
        <v>7.6840000000000002</v>
      </c>
      <c r="H12">
        <f>W48</f>
        <v>0</v>
      </c>
      <c r="R12" s="3" t="s">
        <v>5</v>
      </c>
      <c r="S12" s="4"/>
      <c r="T12" s="5"/>
      <c r="U12">
        <v>0</v>
      </c>
      <c r="V12">
        <f>0</f>
        <v>0</v>
      </c>
      <c r="W12">
        <v>0</v>
      </c>
      <c r="Y12" s="4"/>
      <c r="Z12" s="5"/>
      <c r="AA12" s="3">
        <v>0</v>
      </c>
      <c r="AB12">
        <f>SUM(AA10:AA12)/3</f>
        <v>0</v>
      </c>
      <c r="AC12">
        <f>_xlfn.STDEV.P(AA10:AA12)/SQRT(3)</f>
        <v>0</v>
      </c>
      <c r="AE12" s="3" t="s">
        <v>5</v>
      </c>
      <c r="AF12" s="4"/>
      <c r="AG12" s="5"/>
      <c r="AH12" s="3">
        <v>0</v>
      </c>
      <c r="AI12">
        <f>SUM(AH11,AH12)/2</f>
        <v>0</v>
      </c>
      <c r="AJ12">
        <f>_xlfn.STDEV.P(AH11,AH12)/SQRT(2)</f>
        <v>0</v>
      </c>
    </row>
    <row r="13" spans="3:36" x14ac:dyDescent="0.3">
      <c r="R13" s="3" t="s">
        <v>5</v>
      </c>
      <c r="S13" s="4">
        <v>0.99</v>
      </c>
      <c r="T13" s="5" t="s">
        <v>7</v>
      </c>
      <c r="U13">
        <v>0</v>
      </c>
      <c r="Y13" s="4">
        <v>0.99</v>
      </c>
      <c r="Z13" s="5" t="s">
        <v>7</v>
      </c>
      <c r="AA13" s="3">
        <v>0</v>
      </c>
      <c r="AE13" s="3" t="s">
        <v>5</v>
      </c>
      <c r="AF13" s="4">
        <v>0.99</v>
      </c>
      <c r="AG13" s="5" t="s">
        <v>7</v>
      </c>
      <c r="AH13" s="3">
        <v>0</v>
      </c>
    </row>
    <row r="14" spans="3:36" x14ac:dyDescent="0.3">
      <c r="R14" s="3" t="s">
        <v>5</v>
      </c>
      <c r="S14" s="4"/>
      <c r="T14" s="5"/>
      <c r="U14">
        <v>0</v>
      </c>
      <c r="Y14" s="4"/>
      <c r="Z14" s="5"/>
      <c r="AA14" s="3">
        <v>0</v>
      </c>
      <c r="AE14" s="3" t="s">
        <v>5</v>
      </c>
      <c r="AF14" s="4"/>
      <c r="AG14" s="5"/>
      <c r="AH14" s="3">
        <v>0</v>
      </c>
    </row>
    <row r="15" spans="3:36" x14ac:dyDescent="0.3">
      <c r="C15" s="1" t="s">
        <v>1</v>
      </c>
      <c r="D15" s="1"/>
      <c r="R15" s="3" t="s">
        <v>5</v>
      </c>
      <c r="S15" s="4"/>
      <c r="T15" s="5"/>
      <c r="U15">
        <v>0</v>
      </c>
      <c r="V15">
        <f>0</f>
        <v>0</v>
      </c>
      <c r="W15">
        <v>0</v>
      </c>
      <c r="Y15" s="4"/>
      <c r="Z15" s="5"/>
      <c r="AA15" s="3">
        <v>0</v>
      </c>
      <c r="AB15">
        <f>SUM(AA13:AA15)/3</f>
        <v>0</v>
      </c>
      <c r="AC15">
        <f>_xlfn.STDEV.P(AA13:AA15)/SQRT(3)</f>
        <v>0</v>
      </c>
      <c r="AE15" s="3" t="s">
        <v>5</v>
      </c>
      <c r="AF15" s="4"/>
      <c r="AG15" s="5"/>
      <c r="AH15" s="3">
        <v>0</v>
      </c>
    </row>
    <row r="16" spans="3:36" x14ac:dyDescent="0.3">
      <c r="C16" s="8"/>
      <c r="D16" s="8"/>
      <c r="R16" s="3" t="s">
        <v>5</v>
      </c>
      <c r="S16" s="4">
        <v>0.97</v>
      </c>
      <c r="T16" s="5" t="s">
        <v>11</v>
      </c>
      <c r="U16">
        <v>0</v>
      </c>
      <c r="Y16" s="4">
        <v>0.97</v>
      </c>
      <c r="Z16" s="5" t="s">
        <v>11</v>
      </c>
      <c r="AA16" s="3">
        <v>0</v>
      </c>
      <c r="AE16" s="3" t="s">
        <v>5</v>
      </c>
      <c r="AF16" s="4">
        <v>0.97</v>
      </c>
      <c r="AG16" s="5" t="s">
        <v>11</v>
      </c>
      <c r="AH16" s="3">
        <v>0</v>
      </c>
    </row>
    <row r="17" spans="3:36" x14ac:dyDescent="0.3">
      <c r="E17" s="9" t="s">
        <v>6</v>
      </c>
      <c r="F17" s="9"/>
      <c r="G17" s="9" t="s">
        <v>7</v>
      </c>
      <c r="H17" s="9"/>
      <c r="R17" s="3" t="s">
        <v>5</v>
      </c>
      <c r="S17" s="4"/>
      <c r="T17" s="5"/>
      <c r="U17">
        <v>0</v>
      </c>
      <c r="Y17" s="4"/>
      <c r="Z17" s="5"/>
      <c r="AA17" s="3">
        <v>0</v>
      </c>
      <c r="AE17" s="3" t="s">
        <v>5</v>
      </c>
      <c r="AF17" s="4"/>
      <c r="AG17" s="5"/>
      <c r="AH17" s="3">
        <v>0</v>
      </c>
    </row>
    <row r="18" spans="3:36" x14ac:dyDescent="0.3">
      <c r="C18" s="10" t="s">
        <v>8</v>
      </c>
      <c r="D18">
        <v>0.97</v>
      </c>
      <c r="E18">
        <f>AB6</f>
        <v>0</v>
      </c>
      <c r="F18">
        <f>AC6</f>
        <v>0</v>
      </c>
      <c r="G18">
        <f>AB12</f>
        <v>0</v>
      </c>
      <c r="H18">
        <f>AC12</f>
        <v>0</v>
      </c>
      <c r="R18" s="3" t="s">
        <v>5</v>
      </c>
      <c r="S18" s="4"/>
      <c r="T18" s="5"/>
      <c r="U18">
        <v>0</v>
      </c>
      <c r="V18">
        <f>0</f>
        <v>0</v>
      </c>
      <c r="W18">
        <v>0</v>
      </c>
      <c r="Y18" s="4"/>
      <c r="Z18" s="5"/>
      <c r="AA18" s="3">
        <v>0</v>
      </c>
      <c r="AB18">
        <f>SUM(AA17,AA18)/2</f>
        <v>0</v>
      </c>
      <c r="AC18">
        <f>_xlfn.STDEV.P(AA17,AA18)/SQRT(2)</f>
        <v>0</v>
      </c>
      <c r="AE18" s="3" t="s">
        <v>5</v>
      </c>
      <c r="AF18" s="4"/>
      <c r="AG18" s="5"/>
      <c r="AH18" s="3">
        <v>0</v>
      </c>
      <c r="AI18">
        <f>AH16</f>
        <v>0</v>
      </c>
      <c r="AJ18">
        <v>0</v>
      </c>
    </row>
    <row r="19" spans="3:36" x14ac:dyDescent="0.3">
      <c r="C19" s="10"/>
      <c r="D19">
        <v>0.99</v>
      </c>
      <c r="E19">
        <f>AB9</f>
        <v>0</v>
      </c>
      <c r="F19">
        <f>AC9</f>
        <v>0</v>
      </c>
      <c r="G19">
        <f>AB15</f>
        <v>0</v>
      </c>
      <c r="H19">
        <f>AC15</f>
        <v>0</v>
      </c>
      <c r="R19" s="3" t="s">
        <v>5</v>
      </c>
      <c r="S19" s="4">
        <v>0.99</v>
      </c>
      <c r="T19" s="5" t="s">
        <v>11</v>
      </c>
      <c r="U19">
        <v>0</v>
      </c>
      <c r="Y19" s="4">
        <v>0.99</v>
      </c>
      <c r="Z19" s="5" t="s">
        <v>11</v>
      </c>
      <c r="AA19" s="3">
        <v>0</v>
      </c>
      <c r="AE19" s="3" t="s">
        <v>5</v>
      </c>
      <c r="AF19" s="4">
        <v>0.99</v>
      </c>
      <c r="AG19" s="5" t="s">
        <v>11</v>
      </c>
      <c r="AH19" s="3">
        <v>0</v>
      </c>
    </row>
    <row r="20" spans="3:36" x14ac:dyDescent="0.3">
      <c r="C20" s="10" t="s">
        <v>9</v>
      </c>
      <c r="D20">
        <v>0.97</v>
      </c>
      <c r="E20">
        <f>AB24</f>
        <v>2935.0554845831734</v>
      </c>
      <c r="F20">
        <f>AC24</f>
        <v>370.84738015641545</v>
      </c>
      <c r="G20">
        <f>AB30</f>
        <v>0</v>
      </c>
      <c r="H20">
        <f>AC30</f>
        <v>0</v>
      </c>
      <c r="R20" s="3" t="s">
        <v>5</v>
      </c>
      <c r="S20" s="4"/>
      <c r="T20" s="5"/>
      <c r="U20">
        <v>0</v>
      </c>
      <c r="Y20" s="4"/>
      <c r="Z20" s="5"/>
      <c r="AA20" s="3">
        <v>0</v>
      </c>
      <c r="AE20" s="3" t="s">
        <v>5</v>
      </c>
      <c r="AF20" s="4"/>
      <c r="AG20" s="5"/>
      <c r="AH20" s="3">
        <v>0</v>
      </c>
    </row>
    <row r="21" spans="3:36" x14ac:dyDescent="0.3">
      <c r="C21" s="10"/>
      <c r="D21">
        <v>0.99</v>
      </c>
      <c r="E21">
        <f>AB27</f>
        <v>74173.563468995315</v>
      </c>
      <c r="F21">
        <f>AC27</f>
        <v>8354.789249798845</v>
      </c>
      <c r="G21">
        <f>AB33</f>
        <v>0</v>
      </c>
      <c r="H21">
        <f>AC33</f>
        <v>0</v>
      </c>
      <c r="R21" s="3" t="s">
        <v>5</v>
      </c>
      <c r="S21" s="4"/>
      <c r="T21" s="5"/>
      <c r="U21">
        <v>0</v>
      </c>
      <c r="V21">
        <f>0</f>
        <v>0</v>
      </c>
      <c r="W21">
        <v>0</v>
      </c>
      <c r="Y21" s="4"/>
      <c r="Z21" s="5"/>
      <c r="AA21" s="3">
        <v>0</v>
      </c>
      <c r="AB21">
        <f>AA19</f>
        <v>0</v>
      </c>
      <c r="AC21">
        <v>0</v>
      </c>
      <c r="AE21" s="3" t="s">
        <v>5</v>
      </c>
      <c r="AF21" s="4"/>
      <c r="AG21" s="5"/>
      <c r="AH21" s="3">
        <v>0</v>
      </c>
    </row>
    <row r="22" spans="3:36" x14ac:dyDescent="0.3">
      <c r="C22" s="10" t="s">
        <v>10</v>
      </c>
      <c r="D22">
        <v>0.97</v>
      </c>
      <c r="E22">
        <f>AB42</f>
        <v>48478.858964982501</v>
      </c>
      <c r="F22">
        <f>AC42</f>
        <v>11763.405996332862</v>
      </c>
      <c r="R22" s="3" t="s">
        <v>12</v>
      </c>
      <c r="S22" s="4">
        <v>0.97</v>
      </c>
      <c r="T22" s="5" t="s">
        <v>6</v>
      </c>
      <c r="U22">
        <v>0</v>
      </c>
      <c r="Y22" s="11">
        <v>0.97</v>
      </c>
      <c r="Z22" s="6" t="s">
        <v>6</v>
      </c>
      <c r="AA22" s="7">
        <v>3235.5515370705248</v>
      </c>
      <c r="AE22" s="3" t="s">
        <v>12</v>
      </c>
      <c r="AF22" s="4">
        <v>0.97</v>
      </c>
      <c r="AG22" s="6" t="s">
        <v>6</v>
      </c>
      <c r="AH22" s="3">
        <v>23712.953500255495</v>
      </c>
    </row>
    <row r="23" spans="3:36" x14ac:dyDescent="0.3">
      <c r="C23" s="10"/>
      <c r="D23">
        <v>0.99</v>
      </c>
      <c r="E23">
        <f>AB45</f>
        <v>104901.95965759481</v>
      </c>
      <c r="F23">
        <f>AC45</f>
        <v>1928.961104243373</v>
      </c>
      <c r="G23">
        <f>AB48</f>
        <v>8.1749850295717224</v>
      </c>
      <c r="H23">
        <f>AC48</f>
        <v>1.7407665829971082</v>
      </c>
      <c r="R23" s="3" t="s">
        <v>12</v>
      </c>
      <c r="S23" s="4"/>
      <c r="T23" s="5"/>
      <c r="U23">
        <v>0</v>
      </c>
      <c r="Y23" s="11"/>
      <c r="Z23" s="6"/>
      <c r="AA23" s="7">
        <v>2042.411607738492</v>
      </c>
      <c r="AE23" s="3" t="s">
        <v>12</v>
      </c>
      <c r="AF23" s="4"/>
      <c r="AG23" s="6"/>
      <c r="AH23" s="3">
        <v>28028.343666961897</v>
      </c>
    </row>
    <row r="24" spans="3:36" x14ac:dyDescent="0.3">
      <c r="R24" s="3" t="s">
        <v>12</v>
      </c>
      <c r="S24" s="4"/>
      <c r="T24" s="5"/>
      <c r="U24">
        <v>0</v>
      </c>
      <c r="V24">
        <f>0</f>
        <v>0</v>
      </c>
      <c r="W24">
        <v>0</v>
      </c>
      <c r="Y24" s="11"/>
      <c r="Z24" s="6"/>
      <c r="AA24" s="7">
        <v>3527.2033089405022</v>
      </c>
      <c r="AB24">
        <f>SUM(AA22:AA24)/3</f>
        <v>2935.0554845831734</v>
      </c>
      <c r="AC24">
        <f>_xlfn.STDEV.P(AA22:AA24)/SQRT(3)</f>
        <v>370.84738015641545</v>
      </c>
      <c r="AE24" s="3" t="s">
        <v>12</v>
      </c>
      <c r="AF24" s="4"/>
      <c r="AG24" s="6"/>
      <c r="AH24" s="3">
        <v>28603.071564281185</v>
      </c>
      <c r="AI24">
        <f>SUM(AH22:AH24)/3</f>
        <v>26781.456243832858</v>
      </c>
      <c r="AJ24">
        <f>_xlfn.STDEV.P(AH22:AH24)/SQRT(3)</f>
        <v>1260.0140964375157</v>
      </c>
    </row>
    <row r="25" spans="3:36" x14ac:dyDescent="0.3">
      <c r="R25" s="3" t="s">
        <v>12</v>
      </c>
      <c r="S25" s="11">
        <v>0.99</v>
      </c>
      <c r="T25" s="6" t="s">
        <v>6</v>
      </c>
      <c r="U25" s="12">
        <v>281.47005444646101</v>
      </c>
      <c r="Y25" s="11">
        <v>0.99</v>
      </c>
      <c r="Z25" s="6" t="s">
        <v>6</v>
      </c>
      <c r="AA25" s="7">
        <v>94616.793893129798</v>
      </c>
      <c r="AE25" s="3" t="s">
        <v>12</v>
      </c>
      <c r="AF25" s="4">
        <v>0.99</v>
      </c>
      <c r="AG25" s="6" t="s">
        <v>6</v>
      </c>
      <c r="AH25" s="3">
        <v>105483.73872642797</v>
      </c>
    </row>
    <row r="26" spans="3:36" x14ac:dyDescent="0.3">
      <c r="C26" s="1" t="s">
        <v>2</v>
      </c>
      <c r="D26" s="1"/>
      <c r="R26" s="3" t="s">
        <v>12</v>
      </c>
      <c r="S26" s="11"/>
      <c r="T26" s="6"/>
      <c r="U26" s="12">
        <v>32.278693025810007</v>
      </c>
      <c r="Y26" s="11"/>
      <c r="Z26" s="6"/>
      <c r="AA26" s="7">
        <v>64768.656716417914</v>
      </c>
      <c r="AE26" s="3" t="s">
        <v>12</v>
      </c>
      <c r="AF26" s="4"/>
      <c r="AG26" s="6"/>
      <c r="AH26" s="3">
        <v>116094.92481203012</v>
      </c>
    </row>
    <row r="27" spans="3:36" x14ac:dyDescent="0.3">
      <c r="C27" s="8"/>
      <c r="D27" s="8"/>
      <c r="R27" s="3" t="s">
        <v>12</v>
      </c>
      <c r="S27" s="11"/>
      <c r="T27" s="6"/>
      <c r="U27" s="12">
        <v>159.69978985289706</v>
      </c>
      <c r="V27">
        <f>SUM(U25:U27)/3</f>
        <v>157.81617910838938</v>
      </c>
      <c r="W27">
        <f>_xlfn.STDEV.P(U25:U27)/SQRT(3)</f>
        <v>58.740000839380684</v>
      </c>
      <c r="Y27" s="11"/>
      <c r="Z27" s="6"/>
      <c r="AA27" s="7">
        <v>63135.239797438204</v>
      </c>
      <c r="AB27">
        <f>SUM(AA25:AA27)/3</f>
        <v>74173.563468995315</v>
      </c>
      <c r="AC27">
        <f>_xlfn.STDEV.P(AA25:AA27)/SQRT(3)</f>
        <v>8354.789249798845</v>
      </c>
      <c r="AE27" s="3" t="s">
        <v>12</v>
      </c>
      <c r="AF27" s="4"/>
      <c r="AG27" s="6"/>
      <c r="AH27" s="3">
        <v>110162.20508166967</v>
      </c>
      <c r="AI27">
        <f>SUM(AH25:AH27)/3</f>
        <v>110580.28954004259</v>
      </c>
      <c r="AJ27">
        <f>_xlfn.STDEV.P(AH25:AH27)/SQRT(3)</f>
        <v>2506.8977507211721</v>
      </c>
    </row>
    <row r="28" spans="3:36" x14ac:dyDescent="0.3">
      <c r="E28" s="9" t="s">
        <v>6</v>
      </c>
      <c r="F28" s="9"/>
      <c r="G28" s="9" t="s">
        <v>7</v>
      </c>
      <c r="H28" s="9"/>
      <c r="R28" s="3" t="s">
        <v>12</v>
      </c>
      <c r="S28" s="4">
        <v>0.97</v>
      </c>
      <c r="T28" s="5" t="s">
        <v>7</v>
      </c>
      <c r="U28">
        <v>0</v>
      </c>
      <c r="Y28" s="11">
        <v>0.97</v>
      </c>
      <c r="Z28" s="6" t="s">
        <v>7</v>
      </c>
      <c r="AA28" s="3">
        <v>0</v>
      </c>
      <c r="AE28" s="3" t="s">
        <v>12</v>
      </c>
      <c r="AF28" s="4">
        <v>0.99</v>
      </c>
      <c r="AG28" s="6" t="s">
        <v>7</v>
      </c>
      <c r="AH28" s="3">
        <v>2.8603544776119416</v>
      </c>
    </row>
    <row r="29" spans="3:36" x14ac:dyDescent="0.3">
      <c r="C29" s="10" t="s">
        <v>8</v>
      </c>
      <c r="D29">
        <v>0.97</v>
      </c>
      <c r="E29">
        <f>AI6</f>
        <v>479.26373681096203</v>
      </c>
      <c r="F29">
        <f>AJ6</f>
        <v>347.1744648340138</v>
      </c>
      <c r="G29">
        <f>AI12</f>
        <v>0</v>
      </c>
      <c r="H29">
        <f>AJ12</f>
        <v>0</v>
      </c>
      <c r="R29" s="3" t="s">
        <v>12</v>
      </c>
      <c r="S29" s="4"/>
      <c r="T29" s="5"/>
      <c r="U29">
        <v>0</v>
      </c>
      <c r="Y29" s="11"/>
      <c r="Z29" s="6"/>
      <c r="AA29" s="3">
        <v>0</v>
      </c>
      <c r="AE29" s="3" t="s">
        <v>12</v>
      </c>
      <c r="AF29" s="4"/>
      <c r="AG29" s="6"/>
      <c r="AH29" s="3">
        <v>0</v>
      </c>
    </row>
    <row r="30" spans="3:36" x14ac:dyDescent="0.3">
      <c r="C30" s="10"/>
      <c r="D30">
        <v>0.99</v>
      </c>
      <c r="E30">
        <f>AI9</f>
        <v>14771.473246740899</v>
      </c>
      <c r="F30">
        <f>AJ9</f>
        <v>2358.6775900324533</v>
      </c>
      <c r="G30">
        <f>AI15</f>
        <v>0</v>
      </c>
      <c r="H30">
        <f>AJ15</f>
        <v>0</v>
      </c>
      <c r="R30" s="3" t="s">
        <v>12</v>
      </c>
      <c r="S30" s="4"/>
      <c r="T30" s="5"/>
      <c r="U30">
        <v>0</v>
      </c>
      <c r="V30">
        <f>SUM(U28:U30)/3</f>
        <v>0</v>
      </c>
      <c r="W30">
        <f>_xlfn.STDEV.P(U28:U30)/SQRT(3)</f>
        <v>0</v>
      </c>
      <c r="Y30" s="11"/>
      <c r="Z30" s="6"/>
      <c r="AA30" s="3">
        <v>0</v>
      </c>
      <c r="AB30">
        <f>SUM(AA28:AA30)/3</f>
        <v>0</v>
      </c>
      <c r="AC30">
        <f>_xlfn.STDEV.P(AA28:AA30)/SQRT(3)</f>
        <v>0</v>
      </c>
      <c r="AE30" s="3" t="s">
        <v>12</v>
      </c>
      <c r="AF30" s="4"/>
      <c r="AG30" s="6"/>
      <c r="AH30" s="3">
        <v>0</v>
      </c>
      <c r="AI30">
        <v>0</v>
      </c>
      <c r="AJ30">
        <v>0</v>
      </c>
    </row>
    <row r="31" spans="3:36" x14ac:dyDescent="0.3">
      <c r="C31" s="10" t="s">
        <v>9</v>
      </c>
      <c r="D31">
        <v>0.97</v>
      </c>
      <c r="E31">
        <f>AI24</f>
        <v>26781.456243832858</v>
      </c>
      <c r="F31">
        <f>AJ24</f>
        <v>1260.0140964375157</v>
      </c>
      <c r="R31" s="3" t="s">
        <v>12</v>
      </c>
      <c r="S31" s="4">
        <v>0.99</v>
      </c>
      <c r="T31" s="5" t="s">
        <v>7</v>
      </c>
      <c r="U31">
        <v>0</v>
      </c>
      <c r="Y31" s="11">
        <v>0.99</v>
      </c>
      <c r="Z31" s="6" t="s">
        <v>7</v>
      </c>
      <c r="AA31" s="3">
        <v>0</v>
      </c>
      <c r="AE31" s="3" t="s">
        <v>12</v>
      </c>
      <c r="AF31" s="4">
        <v>0.97</v>
      </c>
      <c r="AG31" s="5" t="s">
        <v>11</v>
      </c>
      <c r="AH31" s="3">
        <v>0</v>
      </c>
    </row>
    <row r="32" spans="3:36" x14ac:dyDescent="0.3">
      <c r="C32" s="10"/>
      <c r="D32">
        <v>0.99</v>
      </c>
      <c r="E32">
        <f>AI27</f>
        <v>110580.28954004259</v>
      </c>
      <c r="F32">
        <f>AJ27</f>
        <v>2506.8977507211721</v>
      </c>
      <c r="G32">
        <f>AI30</f>
        <v>0</v>
      </c>
      <c r="H32">
        <f>AJ30</f>
        <v>0</v>
      </c>
      <c r="R32" s="3" t="s">
        <v>12</v>
      </c>
      <c r="S32" s="4"/>
      <c r="T32" s="5"/>
      <c r="U32">
        <v>0</v>
      </c>
      <c r="Y32" s="11"/>
      <c r="Z32" s="6"/>
      <c r="AA32" s="3">
        <v>0</v>
      </c>
      <c r="AE32" s="3" t="s">
        <v>12</v>
      </c>
      <c r="AF32" s="4"/>
      <c r="AG32" s="5"/>
      <c r="AH32" s="3">
        <v>0</v>
      </c>
    </row>
    <row r="33" spans="3:36" x14ac:dyDescent="0.3">
      <c r="C33" s="10" t="s">
        <v>10</v>
      </c>
      <c r="D33">
        <v>0.97</v>
      </c>
      <c r="E33">
        <f>AI39</f>
        <v>47726.848096472524</v>
      </c>
      <c r="F33">
        <f>AJ39</f>
        <v>891.36273397853563</v>
      </c>
      <c r="R33" s="3" t="s">
        <v>12</v>
      </c>
      <c r="S33" s="4"/>
      <c r="T33" s="5"/>
      <c r="U33">
        <v>0</v>
      </c>
      <c r="V33">
        <f>SUM(U31:U33)/3</f>
        <v>0</v>
      </c>
      <c r="W33">
        <f>_xlfn.STDEV.P(U31:U33)/SQRT(3)</f>
        <v>0</v>
      </c>
      <c r="Y33" s="11"/>
      <c r="Z33" s="6"/>
      <c r="AA33" s="3">
        <v>5.8978352692713827</v>
      </c>
      <c r="AB33">
        <f>SUM(AA32,AA31)/2</f>
        <v>0</v>
      </c>
      <c r="AC33">
        <f>_xlfn.STDEV.P(AA32,AA31)/SQRT(2)</f>
        <v>0</v>
      </c>
      <c r="AE33" s="3" t="s">
        <v>12</v>
      </c>
      <c r="AF33" s="4"/>
      <c r="AG33" s="5"/>
      <c r="AH33" s="3">
        <v>34.473214285714299</v>
      </c>
      <c r="AI33">
        <v>0</v>
      </c>
      <c r="AJ33">
        <v>0</v>
      </c>
    </row>
    <row r="34" spans="3:36" x14ac:dyDescent="0.3">
      <c r="C34" s="10"/>
      <c r="D34">
        <v>0.99</v>
      </c>
      <c r="E34">
        <f>AI42</f>
        <v>119754.11410110019</v>
      </c>
      <c r="F34">
        <f>AJ42</f>
        <v>12712.26849996011</v>
      </c>
      <c r="G34">
        <f>AI45</f>
        <v>7.0088693188474256</v>
      </c>
      <c r="H34">
        <f>AJ45</f>
        <v>0.89360699211896588</v>
      </c>
      <c r="R34" s="3" t="s">
        <v>12</v>
      </c>
      <c r="S34" s="4">
        <v>0.97</v>
      </c>
      <c r="T34" s="5" t="s">
        <v>11</v>
      </c>
      <c r="U34">
        <v>0</v>
      </c>
      <c r="Y34" s="4">
        <v>0.97</v>
      </c>
      <c r="Z34" s="5" t="s">
        <v>11</v>
      </c>
      <c r="AA34" s="3">
        <v>0</v>
      </c>
      <c r="AE34" s="3" t="s">
        <v>12</v>
      </c>
      <c r="AF34" s="4">
        <v>0.99</v>
      </c>
      <c r="AG34" s="5" t="s">
        <v>11</v>
      </c>
      <c r="AH34" s="3">
        <v>0</v>
      </c>
    </row>
    <row r="35" spans="3:36" x14ac:dyDescent="0.3">
      <c r="R35" s="3" t="s">
        <v>12</v>
      </c>
      <c r="S35" s="4"/>
      <c r="T35" s="5"/>
      <c r="U35">
        <v>0</v>
      </c>
      <c r="Y35" s="4"/>
      <c r="Z35" s="5"/>
      <c r="AA35" s="3">
        <v>0</v>
      </c>
      <c r="AE35" s="3" t="s">
        <v>12</v>
      </c>
      <c r="AF35" s="4"/>
      <c r="AG35" s="5"/>
      <c r="AH35" s="3">
        <v>0</v>
      </c>
    </row>
    <row r="36" spans="3:36" x14ac:dyDescent="0.3">
      <c r="R36" s="3" t="s">
        <v>12</v>
      </c>
      <c r="S36" s="4"/>
      <c r="T36" s="5"/>
      <c r="U36">
        <v>0</v>
      </c>
      <c r="V36">
        <f>SUM(U34:U36)/3</f>
        <v>0</v>
      </c>
      <c r="W36">
        <f>_xlfn.STDEV.P(U34:U36)/SQRT(3)</f>
        <v>0</v>
      </c>
      <c r="Y36" s="4"/>
      <c r="Z36" s="5"/>
      <c r="AA36" s="3">
        <v>0</v>
      </c>
      <c r="AB36">
        <f>SUM(AA34,AA36)/2</f>
        <v>0</v>
      </c>
      <c r="AC36">
        <f>_xlfn.STDEV.P(AA34,AA36)/SQRT(2)</f>
        <v>0</v>
      </c>
      <c r="AE36" s="3" t="s">
        <v>12</v>
      </c>
      <c r="AF36" s="4"/>
      <c r="AG36" s="5"/>
      <c r="AH36" s="3">
        <v>0</v>
      </c>
      <c r="AI36">
        <f>AH35</f>
        <v>0</v>
      </c>
      <c r="AJ36">
        <v>0</v>
      </c>
    </row>
    <row r="37" spans="3:36" x14ac:dyDescent="0.3">
      <c r="R37" s="3" t="s">
        <v>12</v>
      </c>
      <c r="S37" s="4">
        <v>0.99</v>
      </c>
      <c r="T37" s="5" t="s">
        <v>11</v>
      </c>
      <c r="U37">
        <v>0</v>
      </c>
      <c r="Y37" s="4">
        <v>0.99</v>
      </c>
      <c r="Z37" s="5" t="s">
        <v>11</v>
      </c>
      <c r="AA37" s="3">
        <v>0</v>
      </c>
      <c r="AE37" s="3" t="s">
        <v>13</v>
      </c>
      <c r="AF37" s="4">
        <v>0.97</v>
      </c>
      <c r="AG37" s="6" t="s">
        <v>6</v>
      </c>
      <c r="AH37" s="3">
        <v>45548.624893677348</v>
      </c>
    </row>
    <row r="38" spans="3:36" x14ac:dyDescent="0.3">
      <c r="R38" s="3" t="s">
        <v>12</v>
      </c>
      <c r="S38" s="4"/>
      <c r="T38" s="5"/>
      <c r="U38">
        <v>0</v>
      </c>
      <c r="Y38" s="4"/>
      <c r="Z38" s="5"/>
      <c r="AA38" s="3">
        <v>0</v>
      </c>
      <c r="AE38" s="3" t="s">
        <v>13</v>
      </c>
      <c r="AF38" s="4"/>
      <c r="AG38" s="6"/>
      <c r="AH38" s="3">
        <v>48945.888966971193</v>
      </c>
    </row>
    <row r="39" spans="3:36" x14ac:dyDescent="0.3">
      <c r="R39" s="3" t="s">
        <v>12</v>
      </c>
      <c r="S39" s="4"/>
      <c r="T39" s="5"/>
      <c r="U39">
        <v>0</v>
      </c>
      <c r="V39">
        <f>SUM(U37:U39)/3</f>
        <v>0</v>
      </c>
      <c r="W39">
        <f>_xlfn.STDEV.P(U37:U39)/SQRT(3)</f>
        <v>0</v>
      </c>
      <c r="Y39" s="4"/>
      <c r="Z39" s="5"/>
      <c r="AA39" s="3">
        <v>0</v>
      </c>
      <c r="AE39" s="3" t="s">
        <v>13</v>
      </c>
      <c r="AF39" s="4"/>
      <c r="AG39" s="6"/>
      <c r="AH39" s="3">
        <v>48686.030428769038</v>
      </c>
      <c r="AI39">
        <f>SUM(AH37:AH39)/3</f>
        <v>47726.848096472524</v>
      </c>
      <c r="AJ39">
        <f>_xlfn.STDEV.P(AH37:AH39)/SQRT(3)</f>
        <v>891.36273397853563</v>
      </c>
    </row>
    <row r="40" spans="3:36" x14ac:dyDescent="0.3">
      <c r="R40" s="3" t="s">
        <v>13</v>
      </c>
      <c r="S40" s="11">
        <v>0.97</v>
      </c>
      <c r="T40" s="6" t="s">
        <v>6</v>
      </c>
      <c r="U40" s="12">
        <v>14825.95383890721</v>
      </c>
      <c r="Y40" s="11">
        <v>0.97</v>
      </c>
      <c r="Z40" s="6" t="s">
        <v>6</v>
      </c>
      <c r="AA40" s="7">
        <v>77046.908315565059</v>
      </c>
      <c r="AE40" s="3" t="s">
        <v>13</v>
      </c>
      <c r="AF40" s="4">
        <v>0.99</v>
      </c>
      <c r="AG40" s="6" t="s">
        <v>6</v>
      </c>
      <c r="AH40" s="3">
        <v>92211.310531662675</v>
      </c>
    </row>
    <row r="41" spans="3:36" x14ac:dyDescent="0.3">
      <c r="R41" s="3" t="s">
        <v>13</v>
      </c>
      <c r="S41" s="11"/>
      <c r="T41" s="6"/>
      <c r="U41" s="12">
        <v>14425.826287471169</v>
      </c>
      <c r="Y41" s="11"/>
      <c r="Z41" s="6"/>
      <c r="AA41" s="7">
        <v>30939.122373300379</v>
      </c>
      <c r="AE41" s="3" t="s">
        <v>13</v>
      </c>
      <c r="AF41" s="4"/>
      <c r="AG41" s="6"/>
      <c r="AH41" s="3">
        <v>120945.6333140544</v>
      </c>
    </row>
    <row r="42" spans="3:36" x14ac:dyDescent="0.3">
      <c r="R42" s="3" t="s">
        <v>13</v>
      </c>
      <c r="S42" s="11"/>
      <c r="T42" s="6"/>
      <c r="U42" s="12">
        <v>11178.354371201503</v>
      </c>
      <c r="V42">
        <f>SUM(U40:U42)/3</f>
        <v>13476.711499193292</v>
      </c>
      <c r="W42">
        <f>_xlfn.STDEV.P(U40:U42)/SQRT(3)</f>
        <v>943.02817563629151</v>
      </c>
      <c r="Y42" s="11"/>
      <c r="Z42" s="6"/>
      <c r="AA42" s="7">
        <v>37450.546206082072</v>
      </c>
      <c r="AB42">
        <f>SUM(AA40:AA42)/3</f>
        <v>48478.858964982501</v>
      </c>
      <c r="AC42">
        <f>_xlfn.STDEV.P(AA40:AA42)/SQRT(3)</f>
        <v>11763.405996332862</v>
      </c>
      <c r="AE42" s="3" t="s">
        <v>13</v>
      </c>
      <c r="AF42" s="4"/>
      <c r="AG42" s="6"/>
      <c r="AH42" s="3">
        <v>146105.39845758351</v>
      </c>
      <c r="AI42">
        <f>SUM(AH40:AH42)/3</f>
        <v>119754.11410110019</v>
      </c>
      <c r="AJ42">
        <f>_xlfn.STDEV.P(AH40:AH42)/SQRT(3)</f>
        <v>12712.26849996011</v>
      </c>
    </row>
    <row r="43" spans="3:36" x14ac:dyDescent="0.3">
      <c r="R43" s="3" t="s">
        <v>13</v>
      </c>
      <c r="S43" s="11">
        <v>0.99</v>
      </c>
      <c r="T43" s="6" t="s">
        <v>6</v>
      </c>
      <c r="U43" s="12">
        <v>47814.898419864548</v>
      </c>
      <c r="Y43" s="11">
        <v>0.99</v>
      </c>
      <c r="Z43" s="6" t="s">
        <v>6</v>
      </c>
      <c r="AA43" s="7">
        <v>107439.56367924521</v>
      </c>
      <c r="AE43" s="3" t="s">
        <v>13</v>
      </c>
      <c r="AF43" s="4">
        <v>0.99</v>
      </c>
      <c r="AG43" s="6" t="s">
        <v>7</v>
      </c>
      <c r="AH43" s="3">
        <v>5.7451181911613558</v>
      </c>
    </row>
    <row r="44" spans="3:36" x14ac:dyDescent="0.3">
      <c r="R44" s="3" t="s">
        <v>13</v>
      </c>
      <c r="S44" s="11"/>
      <c r="T44" s="6"/>
      <c r="U44" s="12">
        <v>62278.849654168145</v>
      </c>
      <c r="Y44" s="11"/>
      <c r="Z44" s="6"/>
      <c r="AA44" s="7">
        <v>107084.88672211068</v>
      </c>
      <c r="AE44" s="3" t="s">
        <v>13</v>
      </c>
      <c r="AF44" s="4"/>
      <c r="AG44" s="6"/>
      <c r="AH44" s="3">
        <v>8.2726204465334945</v>
      </c>
    </row>
    <row r="45" spans="3:36" x14ac:dyDescent="0.3">
      <c r="D45" s="1" t="s">
        <v>14</v>
      </c>
      <c r="E45" s="1"/>
      <c r="F45" s="1"/>
      <c r="G45" s="1"/>
      <c r="H45" s="1"/>
      <c r="I45" s="1"/>
      <c r="J45" s="1"/>
      <c r="R45" s="3" t="s">
        <v>13</v>
      </c>
      <c r="S45" s="11"/>
      <c r="T45" s="6"/>
      <c r="U45" s="12">
        <v>42262.594622813886</v>
      </c>
      <c r="V45">
        <f>SUM(U43:U45)/3</f>
        <v>50785.447565615526</v>
      </c>
      <c r="W45">
        <f>_xlfn.STDEV.P(U43:U45)/SQRT(3)</f>
        <v>4871.2475709923556</v>
      </c>
      <c r="Y45" s="11"/>
      <c r="Z45" s="6"/>
      <c r="AA45" s="7">
        <v>100181.42857142854</v>
      </c>
      <c r="AB45">
        <f>SUM(AA43:AA45)/3</f>
        <v>104901.95965759481</v>
      </c>
      <c r="AC45">
        <f>_xlfn.STDEV.P(AA43:AA45)/SQRT(3)</f>
        <v>1928.961104243373</v>
      </c>
      <c r="AE45" s="3" t="s">
        <v>13</v>
      </c>
      <c r="AF45" s="4"/>
      <c r="AG45" s="6"/>
      <c r="AH45" s="3">
        <v>0</v>
      </c>
      <c r="AI45">
        <f>SUM(AH44,AH43)/2</f>
        <v>7.0088693188474256</v>
      </c>
      <c r="AJ45">
        <f>_xlfn.STDEV.P(AH44,AH43)/SQRT(2)</f>
        <v>0.89360699211896588</v>
      </c>
    </row>
    <row r="46" spans="3:36" x14ac:dyDescent="0.3">
      <c r="C46" s="13" t="s">
        <v>0</v>
      </c>
      <c r="E46" s="14"/>
      <c r="F46" s="14"/>
      <c r="G46" s="14"/>
      <c r="H46" s="14"/>
      <c r="I46" s="14"/>
      <c r="J46" s="14"/>
      <c r="R46" s="3" t="s">
        <v>13</v>
      </c>
      <c r="S46" s="4">
        <v>0.99</v>
      </c>
      <c r="T46" s="5" t="s">
        <v>7</v>
      </c>
      <c r="U46">
        <v>7.6840000000000002</v>
      </c>
      <c r="Y46" s="11">
        <v>0.99</v>
      </c>
      <c r="Z46" s="6" t="s">
        <v>7</v>
      </c>
      <c r="AA46" s="7">
        <v>12.415841584158411</v>
      </c>
      <c r="AE46" s="3" t="s">
        <v>13</v>
      </c>
      <c r="AF46" s="4">
        <v>0.97</v>
      </c>
      <c r="AG46" s="5" t="s">
        <v>11</v>
      </c>
      <c r="AH46" s="3">
        <v>0</v>
      </c>
    </row>
    <row r="47" spans="3:36" x14ac:dyDescent="0.3">
      <c r="D47" s="16" t="s">
        <v>17</v>
      </c>
      <c r="E47" s="8"/>
      <c r="I47" s="16" t="s">
        <v>18</v>
      </c>
      <c r="R47" s="3" t="s">
        <v>13</v>
      </c>
      <c r="S47" s="4"/>
      <c r="T47" s="5"/>
      <c r="U47">
        <v>0</v>
      </c>
      <c r="Y47" s="11"/>
      <c r="Z47" s="6"/>
      <c r="AA47" s="7">
        <v>5.6704225352112676</v>
      </c>
      <c r="AE47" s="3" t="s">
        <v>13</v>
      </c>
      <c r="AF47" s="4"/>
      <c r="AG47" s="5"/>
      <c r="AH47" s="3">
        <v>0</v>
      </c>
    </row>
    <row r="48" spans="3:36" x14ac:dyDescent="0.3">
      <c r="C48" s="15"/>
      <c r="D48" s="17">
        <v>0.97</v>
      </c>
      <c r="E48" s="15" t="s">
        <v>19</v>
      </c>
      <c r="F48" s="15"/>
      <c r="G48" s="15"/>
      <c r="H48" s="15"/>
      <c r="I48" s="17">
        <v>0.97</v>
      </c>
      <c r="J48" s="15" t="s">
        <v>19</v>
      </c>
      <c r="R48" s="3" t="s">
        <v>13</v>
      </c>
      <c r="S48" s="4"/>
      <c r="T48" s="5"/>
      <c r="U48">
        <v>0</v>
      </c>
      <c r="V48">
        <f>U46</f>
        <v>7.6840000000000002</v>
      </c>
      <c r="W48">
        <v>0</v>
      </c>
      <c r="Y48" s="11"/>
      <c r="Z48" s="6"/>
      <c r="AA48" s="7">
        <v>6.4386909693454868</v>
      </c>
      <c r="AB48">
        <f>SUM(AA46:AA48)/3</f>
        <v>8.1749850295717224</v>
      </c>
      <c r="AC48">
        <f>_xlfn.STDEV.P(AA46:AA48)/SQRT(3)</f>
        <v>1.7407665829971082</v>
      </c>
      <c r="AE48" s="3" t="s">
        <v>13</v>
      </c>
      <c r="AF48" s="4"/>
      <c r="AG48" s="5"/>
      <c r="AH48" s="3">
        <v>0</v>
      </c>
    </row>
    <row r="49" spans="3:34" x14ac:dyDescent="0.3">
      <c r="C49" s="15"/>
      <c r="D49" s="15" t="s">
        <v>5</v>
      </c>
      <c r="E49" s="18"/>
      <c r="F49" s="15"/>
      <c r="I49" s="15" t="s">
        <v>5</v>
      </c>
      <c r="J49" s="18"/>
      <c r="R49" s="3" t="s">
        <v>13</v>
      </c>
      <c r="S49" s="4">
        <v>0.97</v>
      </c>
      <c r="T49" s="5" t="s">
        <v>11</v>
      </c>
      <c r="U49">
        <v>0</v>
      </c>
      <c r="Y49" s="4">
        <v>0.97</v>
      </c>
      <c r="Z49" s="5" t="s">
        <v>11</v>
      </c>
      <c r="AA49" s="3">
        <v>1.3588033012379637</v>
      </c>
      <c r="AE49" s="3" t="s">
        <v>13</v>
      </c>
      <c r="AF49" s="4">
        <v>0.99</v>
      </c>
      <c r="AG49" s="5" t="s">
        <v>11</v>
      </c>
      <c r="AH49" s="3">
        <v>0</v>
      </c>
    </row>
    <row r="50" spans="3:34" x14ac:dyDescent="0.3">
      <c r="C50" s="15"/>
      <c r="D50" s="15" t="s">
        <v>12</v>
      </c>
      <c r="E50" s="18"/>
      <c r="F50" s="15"/>
      <c r="I50" s="15" t="s">
        <v>12</v>
      </c>
      <c r="J50" s="18"/>
      <c r="R50" s="3" t="s">
        <v>13</v>
      </c>
      <c r="S50" s="4"/>
      <c r="T50" s="5"/>
      <c r="U50">
        <v>0</v>
      </c>
      <c r="Y50" s="4"/>
      <c r="Z50" s="5"/>
      <c r="AA50" s="3">
        <v>1.9323252160251378</v>
      </c>
      <c r="AE50" s="3" t="s">
        <v>13</v>
      </c>
      <c r="AF50" s="4"/>
      <c r="AG50" s="5"/>
      <c r="AH50" s="3">
        <v>0</v>
      </c>
    </row>
    <row r="51" spans="3:34" x14ac:dyDescent="0.3">
      <c r="C51" s="15"/>
      <c r="D51" s="15" t="s">
        <v>13</v>
      </c>
      <c r="E51" s="23"/>
      <c r="F51" s="15"/>
      <c r="I51" s="15" t="s">
        <v>13</v>
      </c>
      <c r="R51" s="3" t="s">
        <v>13</v>
      </c>
      <c r="S51" s="4"/>
      <c r="T51" s="5"/>
      <c r="U51">
        <v>0</v>
      </c>
      <c r="V51">
        <f>SUM(U49:U51)/3</f>
        <v>0</v>
      </c>
      <c r="W51">
        <f>_xlfn.STDEV.P(U49:U51)/SQRT(3)</f>
        <v>0</v>
      </c>
      <c r="Y51" s="4"/>
      <c r="Z51" s="5"/>
      <c r="AA51" s="3">
        <v>0</v>
      </c>
      <c r="AB51">
        <v>0</v>
      </c>
      <c r="AC51">
        <v>0</v>
      </c>
      <c r="AE51" s="3" t="s">
        <v>13</v>
      </c>
      <c r="AF51" s="4"/>
      <c r="AG51" s="5"/>
      <c r="AH51" s="3">
        <v>0</v>
      </c>
    </row>
    <row r="52" spans="3:34" x14ac:dyDescent="0.3">
      <c r="E52" s="20" t="s">
        <v>47</v>
      </c>
      <c r="J52" s="20" t="s">
        <v>26</v>
      </c>
      <c r="R52" s="3" t="s">
        <v>13</v>
      </c>
      <c r="S52" s="4">
        <v>0.99</v>
      </c>
      <c r="T52" s="5" t="s">
        <v>11</v>
      </c>
      <c r="U52">
        <v>0</v>
      </c>
      <c r="Y52" s="4">
        <v>0.99</v>
      </c>
      <c r="Z52" s="5" t="s">
        <v>11</v>
      </c>
      <c r="AA52" s="3">
        <v>0</v>
      </c>
    </row>
    <row r="53" spans="3:34" x14ac:dyDescent="0.3">
      <c r="E53" s="20"/>
      <c r="I53" s="15"/>
      <c r="J53" s="20"/>
      <c r="R53" s="3" t="s">
        <v>13</v>
      </c>
      <c r="S53" s="4"/>
      <c r="T53" s="5"/>
      <c r="U53">
        <v>0</v>
      </c>
      <c r="Y53" s="4"/>
      <c r="Z53" s="5"/>
      <c r="AA53" s="3">
        <v>0</v>
      </c>
    </row>
    <row r="54" spans="3:34" x14ac:dyDescent="0.3">
      <c r="R54" s="3" t="s">
        <v>13</v>
      </c>
      <c r="S54" s="4"/>
      <c r="T54" s="5"/>
      <c r="U54">
        <v>0</v>
      </c>
      <c r="V54">
        <f>SUM(U52:U54)/3</f>
        <v>0</v>
      </c>
      <c r="W54">
        <f>_xlfn.STDEV.P(U52:U54)/SQRT(3)</f>
        <v>0</v>
      </c>
      <c r="Y54" s="4"/>
      <c r="Z54" s="5"/>
      <c r="AA54" s="3">
        <v>0</v>
      </c>
      <c r="AB54">
        <f>AA53</f>
        <v>0</v>
      </c>
      <c r="AC54">
        <v>0</v>
      </c>
    </row>
    <row r="55" spans="3:34" x14ac:dyDescent="0.3">
      <c r="D55" s="17">
        <v>0.99</v>
      </c>
      <c r="E55" s="15" t="s">
        <v>19</v>
      </c>
      <c r="I55" s="17">
        <v>0.99</v>
      </c>
      <c r="J55" s="15" t="s">
        <v>19</v>
      </c>
    </row>
    <row r="56" spans="3:34" x14ac:dyDescent="0.3">
      <c r="D56" s="15" t="s">
        <v>5</v>
      </c>
      <c r="E56" s="18"/>
      <c r="F56" s="15"/>
      <c r="I56" s="15" t="s">
        <v>5</v>
      </c>
      <c r="J56" s="18"/>
    </row>
    <row r="57" spans="3:34" x14ac:dyDescent="0.3">
      <c r="C57" s="14"/>
      <c r="D57" s="15" t="s">
        <v>12</v>
      </c>
      <c r="E57" s="23"/>
      <c r="F57" s="15"/>
      <c r="I57" s="15" t="s">
        <v>12</v>
      </c>
      <c r="J57" s="18"/>
    </row>
    <row r="58" spans="3:34" x14ac:dyDescent="0.3">
      <c r="D58" s="15" t="s">
        <v>13</v>
      </c>
      <c r="E58" s="23"/>
      <c r="F58" s="15"/>
      <c r="I58" s="15" t="s">
        <v>13</v>
      </c>
      <c r="J58" s="18"/>
    </row>
    <row r="59" spans="3:34" x14ac:dyDescent="0.3">
      <c r="E59" s="20" t="s">
        <v>48</v>
      </c>
      <c r="J59" s="20" t="s">
        <v>26</v>
      </c>
    </row>
    <row r="60" spans="3:34" x14ac:dyDescent="0.3">
      <c r="E60" s="20"/>
      <c r="I60" s="15"/>
      <c r="J60" s="20"/>
      <c r="P60" s="1" t="s">
        <v>24</v>
      </c>
      <c r="Q60" s="1"/>
      <c r="R60" s="1"/>
      <c r="S60" s="1"/>
      <c r="T60" s="1"/>
      <c r="U60" s="1"/>
      <c r="V60" s="1"/>
    </row>
    <row r="61" spans="3:34" x14ac:dyDescent="0.3">
      <c r="C61" s="15"/>
      <c r="D61" s="15"/>
      <c r="E61" s="15"/>
      <c r="F61" s="15"/>
      <c r="G61" s="15"/>
      <c r="H61" s="15"/>
      <c r="I61" s="15"/>
      <c r="J61" s="15"/>
      <c r="O61" s="13" t="s">
        <v>0</v>
      </c>
      <c r="Q61" s="14"/>
      <c r="R61" s="14"/>
      <c r="S61" s="14"/>
      <c r="T61" s="14"/>
      <c r="U61" s="14"/>
      <c r="V61" s="14"/>
    </row>
    <row r="62" spans="3:34" x14ac:dyDescent="0.3">
      <c r="C62" s="13" t="s">
        <v>1</v>
      </c>
      <c r="E62" s="14"/>
      <c r="P62" s="16" t="s">
        <v>17</v>
      </c>
      <c r="Q62" s="8"/>
      <c r="U62" s="16" t="s">
        <v>18</v>
      </c>
    </row>
    <row r="63" spans="3:34" x14ac:dyDescent="0.3">
      <c r="D63" s="16" t="s">
        <v>17</v>
      </c>
      <c r="E63" s="8"/>
      <c r="I63" s="16" t="s">
        <v>18</v>
      </c>
      <c r="O63" s="15"/>
      <c r="P63" s="17">
        <v>5</v>
      </c>
      <c r="Q63" s="15" t="s">
        <v>19</v>
      </c>
      <c r="R63" s="15"/>
      <c r="S63" s="15"/>
      <c r="T63" s="15"/>
      <c r="U63" s="17">
        <v>5</v>
      </c>
      <c r="V63" s="15" t="s">
        <v>19</v>
      </c>
    </row>
    <row r="64" spans="3:34" x14ac:dyDescent="0.3">
      <c r="C64" s="15"/>
      <c r="D64" s="17">
        <v>0.97</v>
      </c>
      <c r="E64" s="15" t="s">
        <v>19</v>
      </c>
      <c r="I64" s="17">
        <v>0.97</v>
      </c>
      <c r="J64" s="15" t="s">
        <v>19</v>
      </c>
      <c r="O64" s="15"/>
      <c r="P64" s="15">
        <v>0.97</v>
      </c>
      <c r="Q64" s="18"/>
      <c r="R64" s="15"/>
      <c r="U64" s="15">
        <v>0.97</v>
      </c>
      <c r="V64" s="18"/>
    </row>
    <row r="65" spans="3:22" x14ac:dyDescent="0.3">
      <c r="C65" s="15"/>
      <c r="D65" s="15" t="s">
        <v>5</v>
      </c>
      <c r="F65" s="15"/>
      <c r="I65" s="15" t="s">
        <v>5</v>
      </c>
      <c r="J65" s="18"/>
      <c r="O65" s="15"/>
      <c r="P65" s="15">
        <v>0.99</v>
      </c>
      <c r="Q65" s="18"/>
      <c r="R65" s="15"/>
      <c r="U65" s="15">
        <v>0.99</v>
      </c>
      <c r="V65" s="18"/>
    </row>
    <row r="66" spans="3:22" x14ac:dyDescent="0.3">
      <c r="C66" s="15"/>
      <c r="D66" s="15" t="s">
        <v>12</v>
      </c>
      <c r="E66" s="23"/>
      <c r="F66" s="15"/>
      <c r="I66" s="15" t="s">
        <v>12</v>
      </c>
      <c r="J66" s="18"/>
      <c r="O66" s="15"/>
      <c r="P66" s="15"/>
      <c r="Q66" s="20" t="s">
        <v>26</v>
      </c>
      <c r="R66" s="15"/>
      <c r="U66" s="15"/>
      <c r="V66" s="20" t="s">
        <v>26</v>
      </c>
    </row>
    <row r="67" spans="3:22" x14ac:dyDescent="0.3">
      <c r="C67" s="15"/>
      <c r="D67" s="15" t="s">
        <v>13</v>
      </c>
      <c r="E67" s="23"/>
      <c r="F67" s="15"/>
      <c r="I67" s="15" t="s">
        <v>13</v>
      </c>
    </row>
    <row r="68" spans="3:22" x14ac:dyDescent="0.3">
      <c r="E68" s="20" t="s">
        <v>49</v>
      </c>
      <c r="J68" s="20" t="s">
        <v>26</v>
      </c>
      <c r="P68" s="17">
        <v>10</v>
      </c>
      <c r="Q68" s="15" t="s">
        <v>19</v>
      </c>
      <c r="U68" s="17">
        <v>10</v>
      </c>
      <c r="V68" s="15" t="s">
        <v>19</v>
      </c>
    </row>
    <row r="69" spans="3:22" x14ac:dyDescent="0.3">
      <c r="E69" s="20"/>
      <c r="I69" s="15"/>
      <c r="J69" s="20"/>
      <c r="P69" s="15">
        <v>0.97</v>
      </c>
      <c r="Q69" s="18"/>
      <c r="R69" s="15"/>
      <c r="U69" s="15">
        <v>0.97</v>
      </c>
      <c r="V69" s="18"/>
    </row>
    <row r="70" spans="3:22" x14ac:dyDescent="0.3">
      <c r="O70" s="14"/>
      <c r="P70" s="15">
        <v>0.99</v>
      </c>
      <c r="Q70" s="23"/>
      <c r="R70" s="15"/>
      <c r="U70" s="15">
        <v>0.99</v>
      </c>
      <c r="V70" s="18"/>
    </row>
    <row r="71" spans="3:22" x14ac:dyDescent="0.3">
      <c r="D71" s="17">
        <v>0.99</v>
      </c>
      <c r="E71" s="15" t="s">
        <v>19</v>
      </c>
      <c r="I71" s="17">
        <v>0.99</v>
      </c>
      <c r="J71" s="15" t="s">
        <v>19</v>
      </c>
      <c r="P71" s="15"/>
      <c r="Q71" s="20" t="s">
        <v>27</v>
      </c>
      <c r="R71" s="15"/>
      <c r="U71" s="15"/>
      <c r="V71" s="20" t="s">
        <v>26</v>
      </c>
    </row>
    <row r="72" spans="3:22" x14ac:dyDescent="0.3">
      <c r="D72" s="15" t="s">
        <v>5</v>
      </c>
      <c r="F72" s="15"/>
      <c r="I72" s="15" t="s">
        <v>5</v>
      </c>
    </row>
    <row r="73" spans="3:22" x14ac:dyDescent="0.3">
      <c r="C73" s="14"/>
      <c r="D73" s="15" t="s">
        <v>12</v>
      </c>
      <c r="E73" s="18"/>
      <c r="F73" s="15"/>
      <c r="I73" s="15" t="s">
        <v>12</v>
      </c>
      <c r="J73" s="18"/>
      <c r="P73" s="17">
        <v>15</v>
      </c>
      <c r="Q73" s="15" t="s">
        <v>19</v>
      </c>
      <c r="U73" s="17">
        <v>15</v>
      </c>
      <c r="V73" s="15" t="s">
        <v>19</v>
      </c>
    </row>
    <row r="74" spans="3:22" x14ac:dyDescent="0.3">
      <c r="D74" s="15" t="s">
        <v>13</v>
      </c>
      <c r="F74" s="15"/>
      <c r="I74" s="15" t="s">
        <v>13</v>
      </c>
      <c r="J74" s="23"/>
      <c r="P74" s="15">
        <v>0.97</v>
      </c>
      <c r="Q74" s="23"/>
      <c r="R74" s="15"/>
      <c r="U74" s="15">
        <v>0.97</v>
      </c>
      <c r="V74" s="18"/>
    </row>
    <row r="75" spans="3:22" x14ac:dyDescent="0.3">
      <c r="E75" s="20" t="s">
        <v>49</v>
      </c>
      <c r="J75" s="20" t="s">
        <v>26</v>
      </c>
      <c r="P75" s="15">
        <v>0.99</v>
      </c>
      <c r="Q75" s="23"/>
      <c r="R75" s="15"/>
      <c r="U75" s="15">
        <v>0.99</v>
      </c>
      <c r="V75" s="18"/>
    </row>
    <row r="76" spans="3:22" x14ac:dyDescent="0.3">
      <c r="E76" s="20"/>
      <c r="I76" s="15"/>
      <c r="J76" s="20"/>
      <c r="P76" s="15"/>
      <c r="Q76" s="20" t="s">
        <v>50</v>
      </c>
      <c r="R76" s="15"/>
      <c r="U76" s="15"/>
      <c r="V76" s="20" t="s">
        <v>26</v>
      </c>
    </row>
    <row r="77" spans="3:22" x14ac:dyDescent="0.3">
      <c r="C77" s="13" t="s">
        <v>2</v>
      </c>
      <c r="E77" s="14"/>
      <c r="O77" s="15"/>
      <c r="P77" s="15"/>
      <c r="Q77" s="15"/>
      <c r="R77" s="15"/>
      <c r="S77" s="15"/>
      <c r="T77" s="15"/>
      <c r="U77" s="15"/>
      <c r="V77" s="15"/>
    </row>
    <row r="78" spans="3:22" x14ac:dyDescent="0.3">
      <c r="D78" s="16" t="s">
        <v>17</v>
      </c>
      <c r="E78" s="8"/>
      <c r="I78" s="16" t="s">
        <v>18</v>
      </c>
      <c r="O78" s="13" t="s">
        <v>1</v>
      </c>
    </row>
    <row r="79" spans="3:22" x14ac:dyDescent="0.3">
      <c r="C79" s="15"/>
      <c r="D79" s="17">
        <v>0.97</v>
      </c>
      <c r="E79" s="15" t="s">
        <v>19</v>
      </c>
      <c r="I79" s="17">
        <v>0.97</v>
      </c>
      <c r="J79" s="15" t="s">
        <v>19</v>
      </c>
      <c r="P79" s="16" t="s">
        <v>17</v>
      </c>
      <c r="Q79" s="8"/>
      <c r="U79" s="16" t="s">
        <v>18</v>
      </c>
    </row>
    <row r="80" spans="3:22" x14ac:dyDescent="0.3">
      <c r="C80" s="15"/>
      <c r="D80" s="15" t="s">
        <v>5</v>
      </c>
      <c r="E80" s="23"/>
      <c r="F80" s="15"/>
      <c r="I80" s="15" t="s">
        <v>5</v>
      </c>
      <c r="P80" s="17">
        <v>5</v>
      </c>
      <c r="Q80" s="15" t="s">
        <v>19</v>
      </c>
      <c r="R80" s="15"/>
      <c r="S80" s="15"/>
      <c r="T80" s="15"/>
      <c r="U80" s="17">
        <v>5</v>
      </c>
      <c r="V80" s="15" t="s">
        <v>19</v>
      </c>
    </row>
    <row r="81" spans="3:22" x14ac:dyDescent="0.3">
      <c r="C81" s="15"/>
      <c r="D81" s="15" t="s">
        <v>12</v>
      </c>
      <c r="E81" s="23"/>
      <c r="F81" s="15"/>
      <c r="I81" s="15" t="s">
        <v>12</v>
      </c>
      <c r="P81" s="15">
        <v>0.97</v>
      </c>
      <c r="R81" s="15"/>
      <c r="U81" s="15">
        <v>0.97</v>
      </c>
      <c r="V81" s="18"/>
    </row>
    <row r="82" spans="3:22" x14ac:dyDescent="0.3">
      <c r="C82" s="15"/>
      <c r="D82" s="15" t="s">
        <v>13</v>
      </c>
      <c r="E82" s="23"/>
      <c r="F82" s="15"/>
      <c r="I82" s="15" t="s">
        <v>13</v>
      </c>
      <c r="J82" s="18"/>
      <c r="O82" s="15"/>
      <c r="P82" s="15">
        <v>0.99</v>
      </c>
      <c r="R82" s="15"/>
      <c r="U82" s="15">
        <v>0.99</v>
      </c>
    </row>
    <row r="83" spans="3:22" x14ac:dyDescent="0.3">
      <c r="E83" s="20" t="s">
        <v>51</v>
      </c>
      <c r="J83" s="20" t="s">
        <v>26</v>
      </c>
      <c r="O83" s="15"/>
      <c r="P83" s="15"/>
      <c r="Q83" s="20" t="s">
        <v>26</v>
      </c>
      <c r="R83" s="15"/>
      <c r="U83" s="15"/>
      <c r="V83" s="20" t="s">
        <v>26</v>
      </c>
    </row>
    <row r="84" spans="3:22" x14ac:dyDescent="0.3">
      <c r="E84" s="20"/>
      <c r="I84" s="15"/>
      <c r="J84" s="20"/>
      <c r="O84" s="15"/>
    </row>
    <row r="85" spans="3:22" x14ac:dyDescent="0.3">
      <c r="O85" s="15"/>
      <c r="P85" s="17">
        <v>10</v>
      </c>
      <c r="Q85" s="15" t="s">
        <v>19</v>
      </c>
      <c r="U85" s="17">
        <v>10</v>
      </c>
      <c r="V85" s="15" t="s">
        <v>19</v>
      </c>
    </row>
    <row r="86" spans="3:22" x14ac:dyDescent="0.3">
      <c r="D86" s="17">
        <v>0.99</v>
      </c>
      <c r="E86" s="15" t="s">
        <v>19</v>
      </c>
      <c r="I86" s="17">
        <v>0.99</v>
      </c>
      <c r="J86" s="15" t="s">
        <v>19</v>
      </c>
      <c r="P86" s="15">
        <v>0.97</v>
      </c>
      <c r="Q86" s="23"/>
      <c r="R86" s="15"/>
      <c r="U86" s="15">
        <v>0.97</v>
      </c>
      <c r="V86" s="18"/>
    </row>
    <row r="87" spans="3:22" x14ac:dyDescent="0.3">
      <c r="D87" s="15" t="s">
        <v>5</v>
      </c>
      <c r="E87" s="23"/>
      <c r="F87" s="15"/>
      <c r="I87" s="15" t="s">
        <v>5</v>
      </c>
      <c r="J87" s="18"/>
      <c r="P87" s="15">
        <v>0.99</v>
      </c>
      <c r="Q87" s="18"/>
      <c r="R87" s="15"/>
      <c r="U87" s="15">
        <v>0.99</v>
      </c>
      <c r="V87" s="18"/>
    </row>
    <row r="88" spans="3:22" x14ac:dyDescent="0.3">
      <c r="C88" s="14"/>
      <c r="D88" s="15" t="s">
        <v>12</v>
      </c>
      <c r="E88" s="23"/>
      <c r="F88" s="15"/>
      <c r="I88" s="15" t="s">
        <v>12</v>
      </c>
      <c r="J88" s="18"/>
      <c r="P88" s="15"/>
      <c r="Q88" s="20" t="s">
        <v>29</v>
      </c>
      <c r="R88" s="15"/>
      <c r="U88" s="15"/>
      <c r="V88" s="20" t="s">
        <v>26</v>
      </c>
    </row>
    <row r="89" spans="3:22" x14ac:dyDescent="0.3">
      <c r="D89" s="15" t="s">
        <v>13</v>
      </c>
      <c r="E89" s="23"/>
      <c r="F89" s="15"/>
      <c r="I89" s="15" t="s">
        <v>13</v>
      </c>
      <c r="J89" s="23"/>
    </row>
    <row r="90" spans="3:22" x14ac:dyDescent="0.3">
      <c r="E90" s="20" t="s">
        <v>52</v>
      </c>
      <c r="J90" s="20" t="s">
        <v>26</v>
      </c>
      <c r="P90" s="17">
        <v>15</v>
      </c>
      <c r="Q90" s="15" t="s">
        <v>19</v>
      </c>
      <c r="U90" s="17">
        <v>15</v>
      </c>
      <c r="V90" s="15" t="s">
        <v>19</v>
      </c>
    </row>
    <row r="91" spans="3:22" x14ac:dyDescent="0.3">
      <c r="E91" s="20"/>
      <c r="I91" s="15"/>
      <c r="J91" s="20"/>
      <c r="O91" s="14"/>
      <c r="P91" s="15">
        <v>0.97</v>
      </c>
      <c r="Q91" s="23"/>
      <c r="R91" s="15"/>
      <c r="U91" s="15">
        <v>0.97</v>
      </c>
    </row>
    <row r="92" spans="3:22" x14ac:dyDescent="0.3">
      <c r="P92" s="15">
        <v>0.99</v>
      </c>
      <c r="R92" s="15"/>
      <c r="U92" s="15">
        <v>0.99</v>
      </c>
      <c r="V92" s="23"/>
    </row>
    <row r="93" spans="3:22" x14ac:dyDescent="0.3">
      <c r="P93" s="15"/>
      <c r="Q93" s="20" t="s">
        <v>29</v>
      </c>
      <c r="R93" s="15"/>
      <c r="U93" s="15"/>
      <c r="V93" s="20" t="s">
        <v>26</v>
      </c>
    </row>
    <row r="94" spans="3:22" x14ac:dyDescent="0.3">
      <c r="P94" s="15"/>
      <c r="Q94" s="15"/>
      <c r="R94" s="15"/>
      <c r="S94" s="15"/>
      <c r="T94" s="15"/>
      <c r="U94" s="15"/>
      <c r="V94" s="15"/>
    </row>
    <row r="95" spans="3:22" x14ac:dyDescent="0.3">
      <c r="O95" s="13" t="s">
        <v>2</v>
      </c>
    </row>
    <row r="96" spans="3:22" x14ac:dyDescent="0.3">
      <c r="P96" s="16" t="s">
        <v>17</v>
      </c>
      <c r="Q96" s="8"/>
      <c r="U96" s="16" t="s">
        <v>18</v>
      </c>
    </row>
    <row r="97" spans="15:22" x14ac:dyDescent="0.3">
      <c r="P97" s="17">
        <v>5</v>
      </c>
      <c r="Q97" s="15" t="s">
        <v>19</v>
      </c>
      <c r="R97" s="15"/>
      <c r="S97" s="15"/>
      <c r="T97" s="15"/>
      <c r="U97" s="17">
        <v>5</v>
      </c>
      <c r="V97" s="15" t="s">
        <v>19</v>
      </c>
    </row>
    <row r="98" spans="15:22" x14ac:dyDescent="0.3">
      <c r="P98" s="15">
        <v>0.97</v>
      </c>
      <c r="Q98" s="23"/>
      <c r="R98" s="15"/>
      <c r="U98" s="15">
        <v>0.97</v>
      </c>
    </row>
    <row r="99" spans="15:22" x14ac:dyDescent="0.3">
      <c r="O99" s="15"/>
      <c r="P99" s="15">
        <v>0.99</v>
      </c>
      <c r="Q99" s="23"/>
      <c r="R99" s="15"/>
      <c r="U99" s="15">
        <v>0.99</v>
      </c>
      <c r="V99" s="18"/>
    </row>
    <row r="100" spans="15:22" x14ac:dyDescent="0.3">
      <c r="O100" s="15"/>
      <c r="P100" s="15"/>
      <c r="Q100" s="20" t="s">
        <v>29</v>
      </c>
      <c r="R100" s="15"/>
      <c r="U100" s="15"/>
      <c r="V100" s="20" t="s">
        <v>26</v>
      </c>
    </row>
    <row r="101" spans="15:22" x14ac:dyDescent="0.3">
      <c r="O101" s="15"/>
    </row>
    <row r="102" spans="15:22" x14ac:dyDescent="0.3">
      <c r="O102" s="15"/>
      <c r="P102" s="17">
        <v>10</v>
      </c>
      <c r="Q102" s="15" t="s">
        <v>19</v>
      </c>
      <c r="U102" s="17">
        <v>10</v>
      </c>
      <c r="V102" s="15" t="s">
        <v>19</v>
      </c>
    </row>
    <row r="103" spans="15:22" x14ac:dyDescent="0.3">
      <c r="P103" s="15">
        <v>0.97</v>
      </c>
      <c r="Q103" s="23"/>
      <c r="R103" s="15"/>
      <c r="U103" s="15">
        <v>0.97</v>
      </c>
    </row>
    <row r="104" spans="15:22" x14ac:dyDescent="0.3">
      <c r="P104" s="15">
        <v>0.99</v>
      </c>
      <c r="Q104" s="23"/>
      <c r="R104" s="15"/>
      <c r="U104" s="15">
        <v>0.99</v>
      </c>
      <c r="V104" s="18"/>
    </row>
    <row r="105" spans="15:22" x14ac:dyDescent="0.3">
      <c r="P105" s="15"/>
      <c r="Q105" s="20" t="s">
        <v>53</v>
      </c>
      <c r="R105" s="15"/>
      <c r="U105" s="15"/>
      <c r="V105" s="20" t="s">
        <v>26</v>
      </c>
    </row>
    <row r="107" spans="15:22" x14ac:dyDescent="0.3">
      <c r="P107" s="17">
        <v>15</v>
      </c>
      <c r="Q107" s="15" t="s">
        <v>19</v>
      </c>
      <c r="U107" s="17">
        <v>15</v>
      </c>
      <c r="V107" s="15" t="s">
        <v>19</v>
      </c>
    </row>
    <row r="108" spans="15:22" x14ac:dyDescent="0.3">
      <c r="O108" s="14"/>
      <c r="P108" s="15">
        <v>0.97</v>
      </c>
      <c r="Q108" s="23"/>
      <c r="R108" s="15"/>
      <c r="U108" s="15">
        <v>0.97</v>
      </c>
      <c r="V108" s="18"/>
    </row>
    <row r="109" spans="15:22" x14ac:dyDescent="0.3">
      <c r="P109" s="15">
        <v>0.99</v>
      </c>
      <c r="Q109" s="23"/>
      <c r="R109" s="15"/>
      <c r="U109" s="15">
        <v>0.99</v>
      </c>
      <c r="V109" s="23"/>
    </row>
    <row r="110" spans="15:22" x14ac:dyDescent="0.3">
      <c r="P110" s="15"/>
      <c r="Q110" s="20" t="s">
        <v>54</v>
      </c>
      <c r="R110" s="15"/>
      <c r="U110" s="15"/>
      <c r="V110" s="20" t="s">
        <v>26</v>
      </c>
    </row>
    <row r="111" spans="15:22" x14ac:dyDescent="0.3">
      <c r="P111" s="15"/>
      <c r="Q111" s="15"/>
      <c r="R111" s="15"/>
      <c r="S111" s="15"/>
      <c r="T111" s="15"/>
      <c r="U111" s="15"/>
      <c r="V111" s="15"/>
    </row>
  </sheetData>
  <mergeCells count="123">
    <mergeCell ref="S52:S54"/>
    <mergeCell ref="T52:T54"/>
    <mergeCell ref="Y52:Y54"/>
    <mergeCell ref="Z52:Z54"/>
    <mergeCell ref="P60:V60"/>
    <mergeCell ref="AG46:AG48"/>
    <mergeCell ref="S49:S51"/>
    <mergeCell ref="T49:T51"/>
    <mergeCell ref="Y49:Y51"/>
    <mergeCell ref="Z49:Z51"/>
    <mergeCell ref="AF49:AF51"/>
    <mergeCell ref="AG49:AG51"/>
    <mergeCell ref="D45:J45"/>
    <mergeCell ref="S46:S48"/>
    <mergeCell ref="T46:T48"/>
    <mergeCell ref="Y46:Y48"/>
    <mergeCell ref="Z46:Z48"/>
    <mergeCell ref="AF46:AF48"/>
    <mergeCell ref="S43:S45"/>
    <mergeCell ref="T43:T45"/>
    <mergeCell ref="Y43:Y45"/>
    <mergeCell ref="Z43:Z45"/>
    <mergeCell ref="AF43:AF45"/>
    <mergeCell ref="AG43:AG45"/>
    <mergeCell ref="S40:S42"/>
    <mergeCell ref="T40:T42"/>
    <mergeCell ref="Y40:Y42"/>
    <mergeCell ref="Z40:Z42"/>
    <mergeCell ref="AF40:AF42"/>
    <mergeCell ref="AG40:AG42"/>
    <mergeCell ref="S37:S39"/>
    <mergeCell ref="T37:T39"/>
    <mergeCell ref="Y37:Y39"/>
    <mergeCell ref="Z37:Z39"/>
    <mergeCell ref="AF37:AF39"/>
    <mergeCell ref="AG37:AG39"/>
    <mergeCell ref="AG31:AG33"/>
    <mergeCell ref="C33:C34"/>
    <mergeCell ref="S34:S36"/>
    <mergeCell ref="T34:T36"/>
    <mergeCell ref="Y34:Y36"/>
    <mergeCell ref="Z34:Z36"/>
    <mergeCell ref="AF34:AF36"/>
    <mergeCell ref="AG34:AG36"/>
    <mergeCell ref="Z28:Z30"/>
    <mergeCell ref="AF28:AF30"/>
    <mergeCell ref="AG28:AG30"/>
    <mergeCell ref="C29:C30"/>
    <mergeCell ref="C31:C32"/>
    <mergeCell ref="S31:S33"/>
    <mergeCell ref="T31:T33"/>
    <mergeCell ref="Y31:Y33"/>
    <mergeCell ref="Z31:Z33"/>
    <mergeCell ref="AF31:AF33"/>
    <mergeCell ref="C26:D26"/>
    <mergeCell ref="E28:F28"/>
    <mergeCell ref="G28:H28"/>
    <mergeCell ref="S28:S30"/>
    <mergeCell ref="T28:T30"/>
    <mergeCell ref="Y28:Y30"/>
    <mergeCell ref="S25:S27"/>
    <mergeCell ref="T25:T27"/>
    <mergeCell ref="Y25:Y27"/>
    <mergeCell ref="Z25:Z27"/>
    <mergeCell ref="AF25:AF27"/>
    <mergeCell ref="AG25:AG27"/>
    <mergeCell ref="AG19:AG21"/>
    <mergeCell ref="C20:C21"/>
    <mergeCell ref="C22:C23"/>
    <mergeCell ref="S22:S24"/>
    <mergeCell ref="T22:T24"/>
    <mergeCell ref="Y22:Y24"/>
    <mergeCell ref="Z22:Z24"/>
    <mergeCell ref="AF22:AF24"/>
    <mergeCell ref="AG22:AG24"/>
    <mergeCell ref="C18:C19"/>
    <mergeCell ref="S19:S21"/>
    <mergeCell ref="T19:T21"/>
    <mergeCell ref="Y19:Y21"/>
    <mergeCell ref="Z19:Z21"/>
    <mergeCell ref="AF19:AF21"/>
    <mergeCell ref="AG13:AG15"/>
    <mergeCell ref="C15:D15"/>
    <mergeCell ref="S16:S18"/>
    <mergeCell ref="T16:T18"/>
    <mergeCell ref="Y16:Y18"/>
    <mergeCell ref="Z16:Z18"/>
    <mergeCell ref="AF16:AF18"/>
    <mergeCell ref="AG16:AG18"/>
    <mergeCell ref="E17:F17"/>
    <mergeCell ref="G17:H17"/>
    <mergeCell ref="C11:C12"/>
    <mergeCell ref="S13:S15"/>
    <mergeCell ref="T13:T15"/>
    <mergeCell ref="Y13:Y15"/>
    <mergeCell ref="Z13:Z15"/>
    <mergeCell ref="AF13:AF15"/>
    <mergeCell ref="Z7:Z9"/>
    <mergeCell ref="AF7:AF9"/>
    <mergeCell ref="AG7:AG9"/>
    <mergeCell ref="C9:C10"/>
    <mergeCell ref="S10:S12"/>
    <mergeCell ref="T10:T12"/>
    <mergeCell ref="Y10:Y12"/>
    <mergeCell ref="Z10:Z12"/>
    <mergeCell ref="AF10:AF12"/>
    <mergeCell ref="AG10:AG12"/>
    <mergeCell ref="E6:F6"/>
    <mergeCell ref="G6:H6"/>
    <mergeCell ref="C7:C8"/>
    <mergeCell ref="S7:S9"/>
    <mergeCell ref="T7:T9"/>
    <mergeCell ref="Y7:Y9"/>
    <mergeCell ref="S2:W2"/>
    <mergeCell ref="Y2:AC2"/>
    <mergeCell ref="AF2:AJ2"/>
    <mergeCell ref="C4:D4"/>
    <mergeCell ref="S4:S6"/>
    <mergeCell ref="T4:T6"/>
    <mergeCell ref="Y4:Y6"/>
    <mergeCell ref="Z4:Z6"/>
    <mergeCell ref="AF4:AF6"/>
    <mergeCell ref="AG4:AG6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AJ109"/>
  <sheetViews>
    <sheetView zoomScale="70" zoomScaleNormal="70" workbookViewId="0">
      <selection activeCell="E20" sqref="E20:F23"/>
    </sheetView>
  </sheetViews>
  <sheetFormatPr defaultRowHeight="14.4" x14ac:dyDescent="0.3"/>
  <cols>
    <col min="6" max="6" width="12.5546875" customWidth="1"/>
    <col min="8" max="8" width="13.5546875" customWidth="1"/>
    <col min="20" max="20" width="19.77734375" bestFit="1" customWidth="1"/>
    <col min="21" max="21" width="12" bestFit="1" customWidth="1"/>
    <col min="24" max="24" width="4.88671875" customWidth="1"/>
    <col min="26" max="26" width="21.109375" bestFit="1" customWidth="1"/>
    <col min="31" max="31" width="4.44140625" bestFit="1" customWidth="1"/>
    <col min="33" max="33" width="21.109375" bestFit="1" customWidth="1"/>
  </cols>
  <sheetData>
    <row r="2" spans="3:36" x14ac:dyDescent="0.3">
      <c r="S2" s="1" t="s">
        <v>0</v>
      </c>
      <c r="T2" s="1"/>
      <c r="U2" s="1"/>
      <c r="V2" s="1"/>
      <c r="W2" s="1"/>
      <c r="Y2" s="1" t="s">
        <v>1</v>
      </c>
      <c r="Z2" s="1"/>
      <c r="AA2" s="1"/>
      <c r="AB2" s="1"/>
      <c r="AC2" s="1"/>
      <c r="AD2" s="2"/>
      <c r="AF2" s="1" t="s">
        <v>2</v>
      </c>
      <c r="AG2" s="1"/>
      <c r="AH2" s="1"/>
      <c r="AI2" s="1"/>
      <c r="AJ2" s="1"/>
    </row>
    <row r="3" spans="3:36" x14ac:dyDescent="0.3">
      <c r="V3" t="s">
        <v>3</v>
      </c>
      <c r="W3" t="s">
        <v>4</v>
      </c>
      <c r="AB3" t="s">
        <v>3</v>
      </c>
      <c r="AC3" t="s">
        <v>4</v>
      </c>
      <c r="AI3" t="s">
        <v>3</v>
      </c>
      <c r="AJ3" t="s">
        <v>4</v>
      </c>
    </row>
    <row r="4" spans="3:36" x14ac:dyDescent="0.3">
      <c r="C4" s="1" t="s">
        <v>0</v>
      </c>
      <c r="D4" s="1"/>
      <c r="R4" s="3" t="s">
        <v>5</v>
      </c>
      <c r="S4" s="4">
        <v>0.97</v>
      </c>
      <c r="T4" s="5" t="s">
        <v>6</v>
      </c>
      <c r="U4">
        <v>0</v>
      </c>
      <c r="Y4" s="4">
        <v>0.97</v>
      </c>
      <c r="Z4" s="5" t="s">
        <v>6</v>
      </c>
      <c r="AA4" s="3">
        <v>0</v>
      </c>
      <c r="AE4" s="3" t="s">
        <v>5</v>
      </c>
      <c r="AF4" s="4">
        <v>0.97</v>
      </c>
      <c r="AG4" s="6" t="s">
        <v>6</v>
      </c>
      <c r="AH4" s="7">
        <v>0</v>
      </c>
    </row>
    <row r="5" spans="3:36" x14ac:dyDescent="0.3">
      <c r="C5" s="8"/>
      <c r="D5" s="8"/>
      <c r="R5" s="3" t="s">
        <v>5</v>
      </c>
      <c r="S5" s="4"/>
      <c r="T5" s="5"/>
      <c r="U5">
        <v>0</v>
      </c>
      <c r="Y5" s="4"/>
      <c r="Z5" s="5"/>
      <c r="AA5" s="3">
        <v>0</v>
      </c>
      <c r="AE5" s="3" t="s">
        <v>5</v>
      </c>
      <c r="AF5" s="4"/>
      <c r="AG5" s="6"/>
      <c r="AH5" s="7">
        <v>0</v>
      </c>
    </row>
    <row r="6" spans="3:36" x14ac:dyDescent="0.3">
      <c r="E6" s="9" t="s">
        <v>6</v>
      </c>
      <c r="F6" s="9"/>
      <c r="G6" s="9" t="s">
        <v>7</v>
      </c>
      <c r="H6" s="9"/>
      <c r="R6" s="3" t="s">
        <v>5</v>
      </c>
      <c r="S6" s="4"/>
      <c r="T6" s="5"/>
      <c r="U6">
        <v>0</v>
      </c>
      <c r="V6">
        <f>0</f>
        <v>0</v>
      </c>
      <c r="W6">
        <f>0</f>
        <v>0</v>
      </c>
      <c r="Y6" s="4"/>
      <c r="Z6" s="5"/>
      <c r="AA6" s="3">
        <v>0</v>
      </c>
      <c r="AB6">
        <v>0</v>
      </c>
      <c r="AC6">
        <f>_xlfn.STDEV.P(AA4,AA6)/SQRT(2)</f>
        <v>0</v>
      </c>
      <c r="AE6" s="3" t="s">
        <v>5</v>
      </c>
      <c r="AF6" s="4"/>
      <c r="AG6" s="6"/>
      <c r="AH6" s="7">
        <v>0</v>
      </c>
      <c r="AI6">
        <f>SUM(AH4:AH6)/3</f>
        <v>0</v>
      </c>
      <c r="AJ6">
        <f>_xlfn.STDEV.P(AH4:AH6)/SQRT(3)</f>
        <v>0</v>
      </c>
    </row>
    <row r="7" spans="3:36" x14ac:dyDescent="0.3">
      <c r="C7" s="10" t="s">
        <v>8</v>
      </c>
      <c r="D7">
        <v>0.97</v>
      </c>
      <c r="E7">
        <f>V6</f>
        <v>0</v>
      </c>
      <c r="F7">
        <f>W6</f>
        <v>0</v>
      </c>
      <c r="G7">
        <f>V12</f>
        <v>0</v>
      </c>
      <c r="H7">
        <f>W12</f>
        <v>0</v>
      </c>
      <c r="R7" s="3" t="s">
        <v>5</v>
      </c>
      <c r="S7" s="4">
        <v>0.99</v>
      </c>
      <c r="T7" s="5" t="s">
        <v>6</v>
      </c>
      <c r="U7">
        <v>0</v>
      </c>
      <c r="Y7" s="4">
        <v>0.99</v>
      </c>
      <c r="Z7" s="5" t="s">
        <v>6</v>
      </c>
      <c r="AA7" s="3">
        <v>0</v>
      </c>
      <c r="AE7" s="3" t="s">
        <v>5</v>
      </c>
      <c r="AF7" s="4">
        <v>0.99</v>
      </c>
      <c r="AG7" s="6" t="s">
        <v>6</v>
      </c>
      <c r="AH7" s="7">
        <v>210.58368495077357</v>
      </c>
    </row>
    <row r="8" spans="3:36" x14ac:dyDescent="0.3">
      <c r="C8" s="10"/>
      <c r="D8">
        <v>0.99</v>
      </c>
      <c r="E8">
        <f>V9</f>
        <v>0</v>
      </c>
      <c r="F8">
        <f>W9</f>
        <v>0</v>
      </c>
      <c r="G8">
        <f>V15</f>
        <v>0</v>
      </c>
      <c r="H8">
        <f>W15</f>
        <v>0</v>
      </c>
      <c r="R8" s="3" t="s">
        <v>5</v>
      </c>
      <c r="S8" s="4"/>
      <c r="T8" s="5"/>
      <c r="U8">
        <v>88.652503793626678</v>
      </c>
      <c r="Y8" s="4"/>
      <c r="Z8" s="5"/>
      <c r="AA8" s="3">
        <v>0</v>
      </c>
      <c r="AE8" s="3" t="s">
        <v>5</v>
      </c>
      <c r="AF8" s="4"/>
      <c r="AG8" s="6"/>
      <c r="AH8" s="7">
        <v>421.80740987983967</v>
      </c>
    </row>
    <row r="9" spans="3:36" x14ac:dyDescent="0.3">
      <c r="C9" s="10" t="s">
        <v>9</v>
      </c>
      <c r="D9">
        <v>0.97</v>
      </c>
      <c r="E9">
        <f>V24</f>
        <v>0</v>
      </c>
      <c r="F9">
        <f>W24</f>
        <v>0</v>
      </c>
      <c r="G9">
        <f>V30</f>
        <v>0</v>
      </c>
      <c r="H9">
        <f>W30</f>
        <v>0</v>
      </c>
      <c r="R9" s="3" t="s">
        <v>5</v>
      </c>
      <c r="S9" s="4"/>
      <c r="T9" s="5"/>
      <c r="U9">
        <v>0</v>
      </c>
      <c r="Y9" s="4"/>
      <c r="Z9" s="5"/>
      <c r="AA9" s="3">
        <v>0</v>
      </c>
      <c r="AB9">
        <f>AA7</f>
        <v>0</v>
      </c>
      <c r="AC9">
        <v>0</v>
      </c>
      <c r="AE9" s="3" t="s">
        <v>5</v>
      </c>
      <c r="AF9" s="4"/>
      <c r="AG9" s="6"/>
      <c r="AH9" s="7">
        <v>654.87637362637327</v>
      </c>
      <c r="AI9">
        <f>SUM(AH7:AH9)/3</f>
        <v>429.08915615232883</v>
      </c>
      <c r="AJ9">
        <f>_xlfn.STDEV.P(AH7:AH9)/SQRT(3)</f>
        <v>104.76297710570913</v>
      </c>
    </row>
    <row r="10" spans="3:36" x14ac:dyDescent="0.3">
      <c r="C10" s="10"/>
      <c r="D10">
        <v>0.99</v>
      </c>
      <c r="E10">
        <f>V27</f>
        <v>45.492861065348727</v>
      </c>
      <c r="F10">
        <f>W27</f>
        <v>32.168310554885551</v>
      </c>
      <c r="G10">
        <f>V33</f>
        <v>0.61379593175853031</v>
      </c>
      <c r="H10">
        <f>W33</f>
        <v>0.50116227966818783</v>
      </c>
      <c r="R10" s="3" t="s">
        <v>5</v>
      </c>
      <c r="S10" s="4">
        <v>0.97</v>
      </c>
      <c r="T10" s="5" t="s">
        <v>7</v>
      </c>
      <c r="U10">
        <v>29.949293246578417</v>
      </c>
      <c r="Y10" s="4">
        <v>0.97</v>
      </c>
      <c r="Z10" s="5" t="s">
        <v>7</v>
      </c>
      <c r="AA10" s="3">
        <v>0</v>
      </c>
      <c r="AE10" s="3" t="s">
        <v>5</v>
      </c>
      <c r="AF10" s="4">
        <v>0.97</v>
      </c>
      <c r="AG10" s="5" t="s">
        <v>7</v>
      </c>
      <c r="AH10" s="3">
        <v>0</v>
      </c>
    </row>
    <row r="11" spans="3:36" x14ac:dyDescent="0.3">
      <c r="C11" s="10" t="s">
        <v>10</v>
      </c>
      <c r="D11">
        <v>0.97</v>
      </c>
      <c r="E11">
        <f>V42</f>
        <v>249.16427007978757</v>
      </c>
      <c r="F11">
        <f>W42</f>
        <v>81.563687545085671</v>
      </c>
      <c r="R11" s="3" t="s">
        <v>5</v>
      </c>
      <c r="S11" s="4"/>
      <c r="T11" s="5"/>
      <c r="U11">
        <v>0</v>
      </c>
      <c r="Y11" s="4"/>
      <c r="Z11" s="5"/>
      <c r="AA11" s="3">
        <v>0</v>
      </c>
      <c r="AE11" s="3" t="s">
        <v>5</v>
      </c>
      <c r="AF11" s="4"/>
      <c r="AG11" s="5"/>
      <c r="AH11" s="3">
        <v>0</v>
      </c>
    </row>
    <row r="12" spans="3:36" x14ac:dyDescent="0.3">
      <c r="C12" s="10"/>
      <c r="D12">
        <v>0.99</v>
      </c>
      <c r="E12">
        <f>V45</f>
        <v>240.72499651321527</v>
      </c>
      <c r="F12">
        <f>W45</f>
        <v>18.39806569062268</v>
      </c>
      <c r="G12">
        <f>V48</f>
        <v>0</v>
      </c>
      <c r="H12">
        <f>W48</f>
        <v>0</v>
      </c>
      <c r="R12" s="3" t="s">
        <v>5</v>
      </c>
      <c r="S12" s="4"/>
      <c r="T12" s="5"/>
      <c r="U12">
        <v>0</v>
      </c>
      <c r="V12">
        <f>0</f>
        <v>0</v>
      </c>
      <c r="W12">
        <v>0</v>
      </c>
      <c r="Y12" s="4"/>
      <c r="Z12" s="5"/>
      <c r="AA12" s="3">
        <v>0</v>
      </c>
      <c r="AB12">
        <f>SUM(AA10:AA12)/3</f>
        <v>0</v>
      </c>
      <c r="AC12">
        <f>_xlfn.STDEV.P(AA10:AA12)/SQRT(3)</f>
        <v>0</v>
      </c>
      <c r="AE12" s="3" t="s">
        <v>5</v>
      </c>
      <c r="AF12" s="4"/>
      <c r="AG12" s="5"/>
      <c r="AH12" s="3">
        <v>0</v>
      </c>
      <c r="AI12">
        <f>SUM(AH11,AH12)/2</f>
        <v>0</v>
      </c>
      <c r="AJ12">
        <f>_xlfn.STDEV.P(AH11,AH12)/SQRT(2)</f>
        <v>0</v>
      </c>
    </row>
    <row r="13" spans="3:36" x14ac:dyDescent="0.3">
      <c r="R13" s="3" t="s">
        <v>5</v>
      </c>
      <c r="S13" s="4">
        <v>0.99</v>
      </c>
      <c r="T13" s="5" t="s">
        <v>7</v>
      </c>
      <c r="U13">
        <v>37.634469163615883</v>
      </c>
      <c r="Y13" s="4">
        <v>0.99</v>
      </c>
      <c r="Z13" s="5" t="s">
        <v>7</v>
      </c>
      <c r="AA13" s="3">
        <v>0</v>
      </c>
      <c r="AE13" s="3" t="s">
        <v>5</v>
      </c>
      <c r="AF13" s="4">
        <v>0.99</v>
      </c>
      <c r="AG13" s="5" t="s">
        <v>7</v>
      </c>
      <c r="AH13" s="3">
        <v>0</v>
      </c>
    </row>
    <row r="14" spans="3:36" x14ac:dyDescent="0.3">
      <c r="R14" s="3" t="s">
        <v>5</v>
      </c>
      <c r="S14" s="4"/>
      <c r="T14" s="5"/>
      <c r="U14">
        <v>114.11336032388662</v>
      </c>
      <c r="Y14" s="4"/>
      <c r="Z14" s="5"/>
      <c r="AA14" s="3">
        <v>0</v>
      </c>
      <c r="AE14" s="3" t="s">
        <v>5</v>
      </c>
      <c r="AF14" s="4"/>
      <c r="AG14" s="5"/>
      <c r="AH14" s="3">
        <v>0</v>
      </c>
    </row>
    <row r="15" spans="3:36" x14ac:dyDescent="0.3">
      <c r="C15" s="1" t="s">
        <v>1</v>
      </c>
      <c r="D15" s="1"/>
      <c r="R15" s="3" t="s">
        <v>5</v>
      </c>
      <c r="S15" s="4"/>
      <c r="T15" s="5"/>
      <c r="U15">
        <v>83.265034592868531</v>
      </c>
      <c r="V15">
        <f>0</f>
        <v>0</v>
      </c>
      <c r="W15">
        <v>0</v>
      </c>
      <c r="Y15" s="4"/>
      <c r="Z15" s="5"/>
      <c r="AA15" s="3">
        <v>0</v>
      </c>
      <c r="AB15">
        <f>SUM(AA13:AA15)/3</f>
        <v>0</v>
      </c>
      <c r="AC15">
        <f>_xlfn.STDEV.P(AA13:AA15)/SQRT(3)</f>
        <v>0</v>
      </c>
      <c r="AE15" s="3" t="s">
        <v>5</v>
      </c>
      <c r="AF15" s="4"/>
      <c r="AG15" s="5"/>
      <c r="AH15" s="3">
        <v>0</v>
      </c>
    </row>
    <row r="16" spans="3:36" x14ac:dyDescent="0.3">
      <c r="C16" s="8"/>
      <c r="D16" s="8"/>
      <c r="R16" s="3" t="s">
        <v>5</v>
      </c>
      <c r="S16" s="4">
        <v>0.97</v>
      </c>
      <c r="T16" s="5" t="s">
        <v>11</v>
      </c>
      <c r="U16">
        <v>0</v>
      </c>
      <c r="Y16" s="4">
        <v>0.97</v>
      </c>
      <c r="Z16" s="5" t="s">
        <v>11</v>
      </c>
      <c r="AA16" s="3">
        <v>0</v>
      </c>
      <c r="AE16" s="3" t="s">
        <v>5</v>
      </c>
      <c r="AF16" s="4">
        <v>0.97</v>
      </c>
      <c r="AG16" s="5" t="s">
        <v>11</v>
      </c>
      <c r="AH16" s="3">
        <v>0</v>
      </c>
    </row>
    <row r="17" spans="3:36" x14ac:dyDescent="0.3">
      <c r="E17" s="9" t="s">
        <v>6</v>
      </c>
      <c r="F17" s="9"/>
      <c r="G17" s="9" t="s">
        <v>7</v>
      </c>
      <c r="H17" s="9"/>
      <c r="R17" s="3" t="s">
        <v>5</v>
      </c>
      <c r="S17" s="4"/>
      <c r="T17" s="5"/>
      <c r="U17">
        <v>0</v>
      </c>
      <c r="Y17" s="4"/>
      <c r="Z17" s="5"/>
      <c r="AA17" s="3">
        <v>0</v>
      </c>
      <c r="AE17" s="3" t="s">
        <v>5</v>
      </c>
      <c r="AF17" s="4"/>
      <c r="AG17" s="5"/>
      <c r="AH17" s="3">
        <v>0</v>
      </c>
    </row>
    <row r="18" spans="3:36" x14ac:dyDescent="0.3">
      <c r="C18" s="10" t="s">
        <v>8</v>
      </c>
      <c r="D18">
        <v>0.97</v>
      </c>
      <c r="E18">
        <f>AB6</f>
        <v>0</v>
      </c>
      <c r="F18">
        <f>AC6</f>
        <v>0</v>
      </c>
      <c r="G18">
        <f>AB12</f>
        <v>0</v>
      </c>
      <c r="H18">
        <f>AC12</f>
        <v>0</v>
      </c>
      <c r="R18" s="3" t="s">
        <v>5</v>
      </c>
      <c r="S18" s="4"/>
      <c r="T18" s="5"/>
      <c r="U18">
        <v>0</v>
      </c>
      <c r="V18">
        <f>0</f>
        <v>0</v>
      </c>
      <c r="W18">
        <v>0</v>
      </c>
      <c r="Y18" s="4"/>
      <c r="Z18" s="5"/>
      <c r="AA18" s="3">
        <v>0</v>
      </c>
      <c r="AB18">
        <f>SUM(AA17,AA18)/2</f>
        <v>0</v>
      </c>
      <c r="AC18">
        <f>_xlfn.STDEV.P(AA17,AA18)/SQRT(2)</f>
        <v>0</v>
      </c>
      <c r="AE18" s="3" t="s">
        <v>5</v>
      </c>
      <c r="AF18" s="4"/>
      <c r="AG18" s="5"/>
      <c r="AH18" s="3">
        <v>0</v>
      </c>
      <c r="AI18">
        <f>AH16</f>
        <v>0</v>
      </c>
      <c r="AJ18">
        <v>0</v>
      </c>
    </row>
    <row r="19" spans="3:36" x14ac:dyDescent="0.3">
      <c r="C19" s="10"/>
      <c r="D19">
        <v>0.99</v>
      </c>
      <c r="E19">
        <f>AB9</f>
        <v>0</v>
      </c>
      <c r="F19">
        <f>AC9</f>
        <v>0</v>
      </c>
      <c r="G19">
        <f>AB15</f>
        <v>0</v>
      </c>
      <c r="H19">
        <f>AC15</f>
        <v>0</v>
      </c>
      <c r="R19" s="3" t="s">
        <v>5</v>
      </c>
      <c r="S19" s="4">
        <v>0.99</v>
      </c>
      <c r="T19" s="5" t="s">
        <v>11</v>
      </c>
      <c r="U19">
        <v>80.523993381136293</v>
      </c>
      <c r="Y19" s="4">
        <v>0.99</v>
      </c>
      <c r="Z19" s="5" t="s">
        <v>11</v>
      </c>
      <c r="AA19" s="3">
        <v>0</v>
      </c>
      <c r="AE19" s="3" t="s">
        <v>5</v>
      </c>
      <c r="AF19" s="4">
        <v>0.99</v>
      </c>
      <c r="AG19" s="5" t="s">
        <v>11</v>
      </c>
      <c r="AH19" s="3">
        <v>0</v>
      </c>
    </row>
    <row r="20" spans="3:36" x14ac:dyDescent="0.3">
      <c r="C20" s="10" t="s">
        <v>9</v>
      </c>
      <c r="D20">
        <v>0.97</v>
      </c>
      <c r="E20">
        <f>AB24</f>
        <v>82.336673963398923</v>
      </c>
      <c r="F20">
        <f>AC24</f>
        <v>28.281857357962835</v>
      </c>
      <c r="G20">
        <f>AB30</f>
        <v>0</v>
      </c>
      <c r="H20">
        <f>AC30</f>
        <v>0</v>
      </c>
      <c r="R20" s="3" t="s">
        <v>5</v>
      </c>
      <c r="S20" s="4"/>
      <c r="T20" s="5"/>
      <c r="U20">
        <v>0</v>
      </c>
      <c r="Y20" s="4"/>
      <c r="Z20" s="5"/>
      <c r="AA20" s="3">
        <v>0</v>
      </c>
      <c r="AE20" s="3" t="s">
        <v>5</v>
      </c>
      <c r="AF20" s="4"/>
      <c r="AG20" s="5"/>
      <c r="AH20" s="3">
        <v>0</v>
      </c>
    </row>
    <row r="21" spans="3:36" x14ac:dyDescent="0.3">
      <c r="C21" s="10"/>
      <c r="D21">
        <v>0.99</v>
      </c>
      <c r="E21">
        <f>AB27</f>
        <v>869.53542981551982</v>
      </c>
      <c r="F21">
        <f>AC27</f>
        <v>256.87437366990878</v>
      </c>
      <c r="G21">
        <f>AB33</f>
        <v>0</v>
      </c>
      <c r="H21">
        <f>AC33</f>
        <v>0</v>
      </c>
      <c r="R21" s="3" t="s">
        <v>5</v>
      </c>
      <c r="S21" s="4"/>
      <c r="T21" s="5"/>
      <c r="U21">
        <v>0</v>
      </c>
      <c r="V21">
        <f>0</f>
        <v>0</v>
      </c>
      <c r="W21">
        <v>0</v>
      </c>
      <c r="Y21" s="4"/>
      <c r="Z21" s="5"/>
      <c r="AA21" s="3">
        <v>0</v>
      </c>
      <c r="AB21">
        <f>AA19</f>
        <v>0</v>
      </c>
      <c r="AC21">
        <v>0</v>
      </c>
      <c r="AE21" s="3" t="s">
        <v>5</v>
      </c>
      <c r="AF21" s="4"/>
      <c r="AG21" s="5"/>
      <c r="AH21" s="3">
        <v>0</v>
      </c>
    </row>
    <row r="22" spans="3:36" x14ac:dyDescent="0.3">
      <c r="C22" s="10" t="s">
        <v>10</v>
      </c>
      <c r="D22">
        <v>0.97</v>
      </c>
      <c r="E22">
        <f>AB42</f>
        <v>547.266662250379</v>
      </c>
      <c r="F22">
        <f>AC42</f>
        <v>48.194100423364496</v>
      </c>
      <c r="R22" s="3" t="s">
        <v>12</v>
      </c>
      <c r="S22" s="4">
        <v>0.97</v>
      </c>
      <c r="T22" s="5" t="s">
        <v>6</v>
      </c>
      <c r="U22">
        <v>131.16036893781609</v>
      </c>
      <c r="Y22" s="11">
        <v>0.97</v>
      </c>
      <c r="Z22" s="6" t="s">
        <v>6</v>
      </c>
      <c r="AA22" s="7">
        <v>151.27486437613021</v>
      </c>
      <c r="AE22" s="3" t="s">
        <v>12</v>
      </c>
      <c r="AF22" s="4">
        <v>0.97</v>
      </c>
      <c r="AG22" s="6" t="s">
        <v>6</v>
      </c>
      <c r="AH22" s="7">
        <v>556.88553909044447</v>
      </c>
    </row>
    <row r="23" spans="3:36" x14ac:dyDescent="0.3">
      <c r="C23" s="10"/>
      <c r="D23">
        <v>0.99</v>
      </c>
      <c r="E23">
        <f>AB45</f>
        <v>1412.5035460165091</v>
      </c>
      <c r="F23">
        <f>AC45</f>
        <v>33.127771581608435</v>
      </c>
      <c r="G23">
        <f>AB48</f>
        <v>0</v>
      </c>
      <c r="H23">
        <f>AC48</f>
        <v>0</v>
      </c>
      <c r="R23" s="3" t="s">
        <v>12</v>
      </c>
      <c r="S23" s="4"/>
      <c r="T23" s="5"/>
      <c r="U23">
        <v>111.04500616522812</v>
      </c>
      <c r="Y23" s="11"/>
      <c r="Z23" s="6"/>
      <c r="AA23" s="7">
        <v>41.948965977318203</v>
      </c>
      <c r="AE23" s="3" t="s">
        <v>12</v>
      </c>
      <c r="AF23" s="4"/>
      <c r="AG23" s="6"/>
      <c r="AH23" s="7">
        <v>1003.6315323294947</v>
      </c>
    </row>
    <row r="24" spans="3:36" x14ac:dyDescent="0.3">
      <c r="R24" s="3" t="s">
        <v>12</v>
      </c>
      <c r="S24" s="4"/>
      <c r="T24" s="5"/>
      <c r="U24">
        <v>0</v>
      </c>
      <c r="V24">
        <f>0</f>
        <v>0</v>
      </c>
      <c r="W24">
        <v>0</v>
      </c>
      <c r="Y24" s="11"/>
      <c r="Z24" s="6"/>
      <c r="AA24" s="7">
        <v>53.786191536748319</v>
      </c>
      <c r="AB24">
        <f>SUM(AA22:AA24)/3</f>
        <v>82.336673963398923</v>
      </c>
      <c r="AC24">
        <f>_xlfn.STDEV.P(AA22:AA24)/SQRT(3)</f>
        <v>28.281857357962835</v>
      </c>
      <c r="AE24" s="3" t="s">
        <v>12</v>
      </c>
      <c r="AF24" s="4"/>
      <c r="AG24" s="6"/>
      <c r="AH24" s="7">
        <v>1022.973400886637</v>
      </c>
      <c r="AI24">
        <f>SUM(AH22:AH24)/3</f>
        <v>861.16349076885865</v>
      </c>
      <c r="AJ24">
        <f>_xlfn.STDEV.P(AH22:AH24)/SQRT(3)</f>
        <v>124.30458191075061</v>
      </c>
    </row>
    <row r="25" spans="3:36" x14ac:dyDescent="0.3">
      <c r="R25" s="3" t="s">
        <v>12</v>
      </c>
      <c r="S25" s="11">
        <v>0.99</v>
      </c>
      <c r="T25" s="6" t="s">
        <v>6</v>
      </c>
      <c r="U25">
        <v>0</v>
      </c>
      <c r="Y25" s="11">
        <v>0.99</v>
      </c>
      <c r="Z25" s="6" t="s">
        <v>6</v>
      </c>
      <c r="AA25" s="7">
        <v>1436.8854961832064</v>
      </c>
      <c r="AE25" s="3" t="s">
        <v>12</v>
      </c>
      <c r="AF25" s="4">
        <v>0.99</v>
      </c>
      <c r="AG25" s="6" t="s">
        <v>6</v>
      </c>
      <c r="AH25" s="7">
        <v>1891.2544411041265</v>
      </c>
    </row>
    <row r="26" spans="3:36" x14ac:dyDescent="0.3">
      <c r="C26" s="1" t="s">
        <v>2</v>
      </c>
      <c r="D26" s="1"/>
      <c r="R26" s="3" t="s">
        <v>12</v>
      </c>
      <c r="S26" s="11"/>
      <c r="T26" s="6"/>
      <c r="U26">
        <v>90.985722130697454</v>
      </c>
      <c r="Y26" s="11"/>
      <c r="Z26" s="6"/>
      <c r="AA26" s="7">
        <v>350.24328358208953</v>
      </c>
      <c r="AE26" s="3" t="s">
        <v>12</v>
      </c>
      <c r="AF26" s="4"/>
      <c r="AG26" s="6"/>
      <c r="AH26" s="7">
        <v>1746.7105263157898</v>
      </c>
    </row>
    <row r="27" spans="3:36" x14ac:dyDescent="0.3">
      <c r="C27" s="8"/>
      <c r="D27" s="8"/>
      <c r="R27" s="3" t="s">
        <v>12</v>
      </c>
      <c r="S27" s="11"/>
      <c r="T27" s="6"/>
      <c r="U27">
        <v>0</v>
      </c>
      <c r="V27">
        <f>SUM(U26,U25)/2</f>
        <v>45.492861065348727</v>
      </c>
      <c r="W27">
        <f>_xlfn.STDEV.P(U26,U25)/SQRT(2)</f>
        <v>32.168310554885551</v>
      </c>
      <c r="Y27" s="11"/>
      <c r="Z27" s="6"/>
      <c r="AA27" s="7">
        <v>821.47750968126331</v>
      </c>
      <c r="AB27">
        <f>SUM(AA25:AA27)/3</f>
        <v>869.53542981551982</v>
      </c>
      <c r="AC27">
        <f>_xlfn.STDEV.P(AA25:AA27)/SQRT(3)</f>
        <v>256.87437366990878</v>
      </c>
      <c r="AE27" s="3" t="s">
        <v>12</v>
      </c>
      <c r="AF27" s="4"/>
      <c r="AG27" s="6"/>
      <c r="AH27" s="7">
        <v>1784.7549909255893</v>
      </c>
      <c r="AI27">
        <f>SUM(AH25:AH27)/3</f>
        <v>1807.5733194485019</v>
      </c>
      <c r="AJ27">
        <f>_xlfn.STDEV.P(AH25:AH27)/SQRT(3)</f>
        <v>35.319943730353941</v>
      </c>
    </row>
    <row r="28" spans="3:36" x14ac:dyDescent="0.3">
      <c r="E28" s="9" t="s">
        <v>6</v>
      </c>
      <c r="F28" s="9"/>
      <c r="G28" s="9" t="s">
        <v>7</v>
      </c>
      <c r="H28" s="9"/>
      <c r="R28" s="3" t="s">
        <v>12</v>
      </c>
      <c r="S28" s="4">
        <v>0.97</v>
      </c>
      <c r="T28" s="5" t="s">
        <v>7</v>
      </c>
      <c r="U28">
        <v>0</v>
      </c>
      <c r="Y28" s="11">
        <v>0.97</v>
      </c>
      <c r="Z28" s="6" t="s">
        <v>7</v>
      </c>
      <c r="AA28" s="3">
        <v>0</v>
      </c>
      <c r="AE28" s="3" t="s">
        <v>12</v>
      </c>
      <c r="AF28" s="4">
        <v>0.99</v>
      </c>
      <c r="AG28" s="6" t="s">
        <v>7</v>
      </c>
      <c r="AH28" s="3">
        <v>0</v>
      </c>
    </row>
    <row r="29" spans="3:36" x14ac:dyDescent="0.3">
      <c r="C29" s="10" t="s">
        <v>8</v>
      </c>
      <c r="D29">
        <v>0.97</v>
      </c>
      <c r="E29">
        <f>AI6</f>
        <v>0</v>
      </c>
      <c r="F29">
        <f>AJ6</f>
        <v>0</v>
      </c>
      <c r="G29">
        <f>AI12</f>
        <v>0</v>
      </c>
      <c r="H29">
        <f>AJ12</f>
        <v>0</v>
      </c>
      <c r="R29" s="3" t="s">
        <v>12</v>
      </c>
      <c r="S29" s="4"/>
      <c r="T29" s="5"/>
      <c r="U29">
        <v>0</v>
      </c>
      <c r="Y29" s="11"/>
      <c r="Z29" s="6"/>
      <c r="AA29" s="3">
        <v>0</v>
      </c>
      <c r="AE29" s="3" t="s">
        <v>12</v>
      </c>
      <c r="AF29" s="4"/>
      <c r="AG29" s="6"/>
      <c r="AH29" s="3">
        <v>0</v>
      </c>
    </row>
    <row r="30" spans="3:36" x14ac:dyDescent="0.3">
      <c r="C30" s="10"/>
      <c r="D30">
        <v>0.99</v>
      </c>
      <c r="E30">
        <f>AI9</f>
        <v>429.08915615232883</v>
      </c>
      <c r="F30">
        <f>AJ9</f>
        <v>104.76297710570913</v>
      </c>
      <c r="G30">
        <f>AI15</f>
        <v>0</v>
      </c>
      <c r="H30">
        <f>AJ15</f>
        <v>0</v>
      </c>
      <c r="R30" s="3" t="s">
        <v>12</v>
      </c>
      <c r="S30" s="4"/>
      <c r="T30" s="5"/>
      <c r="U30">
        <v>0</v>
      </c>
      <c r="V30">
        <f>SUM(U28:U30)/3</f>
        <v>0</v>
      </c>
      <c r="W30">
        <f>_xlfn.STDEV.P(U28:U30)/SQRT(3)</f>
        <v>0</v>
      </c>
      <c r="Y30" s="11"/>
      <c r="Z30" s="6"/>
      <c r="AA30" s="3">
        <v>0</v>
      </c>
      <c r="AB30">
        <f>SUM(AA28:AA30)/3</f>
        <v>0</v>
      </c>
      <c r="AC30">
        <f>_xlfn.STDEV.P(AA28:AA30)/SQRT(3)</f>
        <v>0</v>
      </c>
      <c r="AE30" s="3" t="s">
        <v>12</v>
      </c>
      <c r="AF30" s="4"/>
      <c r="AG30" s="6"/>
      <c r="AH30" s="3">
        <v>0</v>
      </c>
      <c r="AI30">
        <v>0</v>
      </c>
      <c r="AJ30">
        <v>0</v>
      </c>
    </row>
    <row r="31" spans="3:36" x14ac:dyDescent="0.3">
      <c r="C31" s="10" t="s">
        <v>9</v>
      </c>
      <c r="D31">
        <v>0.97</v>
      </c>
      <c r="E31">
        <f>AI24</f>
        <v>861.16349076885865</v>
      </c>
      <c r="F31">
        <f>AJ24</f>
        <v>124.30458191075061</v>
      </c>
      <c r="R31" s="3" t="s">
        <v>12</v>
      </c>
      <c r="S31" s="4">
        <v>0.99</v>
      </c>
      <c r="T31" s="5" t="s">
        <v>7</v>
      </c>
      <c r="U31">
        <v>0</v>
      </c>
      <c r="Y31" s="11">
        <v>0.99</v>
      </c>
      <c r="Z31" s="6" t="s">
        <v>7</v>
      </c>
      <c r="AA31" s="3">
        <v>0</v>
      </c>
      <c r="AE31" s="3" t="s">
        <v>12</v>
      </c>
      <c r="AF31" s="4">
        <v>0.97</v>
      </c>
      <c r="AG31" s="5" t="s">
        <v>11</v>
      </c>
      <c r="AH31" s="3">
        <v>0</v>
      </c>
    </row>
    <row r="32" spans="3:36" x14ac:dyDescent="0.3">
      <c r="C32" s="10"/>
      <c r="D32">
        <v>0.99</v>
      </c>
      <c r="E32">
        <f>AI27</f>
        <v>1807.5733194485019</v>
      </c>
      <c r="F32">
        <f>AJ27</f>
        <v>35.319943730353941</v>
      </c>
      <c r="G32">
        <f>AI30</f>
        <v>0</v>
      </c>
      <c r="H32">
        <f>AJ30</f>
        <v>0</v>
      </c>
      <c r="R32" s="3" t="s">
        <v>12</v>
      </c>
      <c r="S32" s="4"/>
      <c r="T32" s="5"/>
      <c r="U32">
        <v>1.8413877952755908</v>
      </c>
      <c r="Y32" s="11"/>
      <c r="Z32" s="6"/>
      <c r="AA32" s="3">
        <v>0</v>
      </c>
      <c r="AE32" s="3" t="s">
        <v>12</v>
      </c>
      <c r="AF32" s="4"/>
      <c r="AG32" s="5"/>
      <c r="AH32" s="3">
        <v>0</v>
      </c>
    </row>
    <row r="33" spans="3:36" x14ac:dyDescent="0.3">
      <c r="C33" s="10" t="s">
        <v>10</v>
      </c>
      <c r="D33">
        <v>0.97</v>
      </c>
      <c r="E33">
        <f>AI39</f>
        <v>609.54535556092208</v>
      </c>
      <c r="F33">
        <f>AJ39</f>
        <v>30.370003510026201</v>
      </c>
      <c r="R33" s="3" t="s">
        <v>12</v>
      </c>
      <c r="S33" s="4"/>
      <c r="T33" s="5"/>
      <c r="U33">
        <v>0</v>
      </c>
      <c r="V33">
        <f>SUM(U31:U33)/3</f>
        <v>0.61379593175853031</v>
      </c>
      <c r="W33">
        <f>_xlfn.STDEV.P(U31:U33)/SQRT(3)</f>
        <v>0.50116227966818783</v>
      </c>
      <c r="Y33" s="11"/>
      <c r="Z33" s="6"/>
      <c r="AA33" s="3">
        <v>0</v>
      </c>
      <c r="AB33">
        <f>SUM(AA32,AA31)/2</f>
        <v>0</v>
      </c>
      <c r="AC33">
        <f>_xlfn.STDEV.P(AA32,AA31)/SQRT(2)</f>
        <v>0</v>
      </c>
      <c r="AE33" s="3" t="s">
        <v>12</v>
      </c>
      <c r="AF33" s="4"/>
      <c r="AG33" s="5"/>
      <c r="AH33" s="3">
        <v>0</v>
      </c>
      <c r="AI33">
        <v>0</v>
      </c>
      <c r="AJ33">
        <v>0</v>
      </c>
    </row>
    <row r="34" spans="3:36" x14ac:dyDescent="0.3">
      <c r="C34" s="10"/>
      <c r="D34">
        <v>0.99</v>
      </c>
      <c r="E34">
        <f>AI42</f>
        <v>570.2418967588402</v>
      </c>
      <c r="F34">
        <f>AJ42</f>
        <v>65.846147833276291</v>
      </c>
      <c r="G34">
        <f>AI45</f>
        <v>0</v>
      </c>
      <c r="H34">
        <f>AJ45</f>
        <v>0</v>
      </c>
      <c r="R34" s="3" t="s">
        <v>12</v>
      </c>
      <c r="S34" s="4">
        <v>0.97</v>
      </c>
      <c r="T34" s="5" t="s">
        <v>11</v>
      </c>
      <c r="U34">
        <v>0</v>
      </c>
      <c r="Y34" s="4">
        <v>0.97</v>
      </c>
      <c r="Z34" s="5" t="s">
        <v>11</v>
      </c>
      <c r="AA34" s="3">
        <v>0</v>
      </c>
      <c r="AE34" s="3" t="s">
        <v>12</v>
      </c>
      <c r="AF34" s="4">
        <v>0.99</v>
      </c>
      <c r="AG34" s="5" t="s">
        <v>11</v>
      </c>
      <c r="AH34" s="3">
        <v>0</v>
      </c>
    </row>
    <row r="35" spans="3:36" x14ac:dyDescent="0.3">
      <c r="R35" s="3" t="s">
        <v>12</v>
      </c>
      <c r="S35" s="4"/>
      <c r="T35" s="5"/>
      <c r="U35">
        <v>73.748427672955955</v>
      </c>
      <c r="Y35" s="4"/>
      <c r="Z35" s="5"/>
      <c r="AA35" s="3">
        <v>0</v>
      </c>
      <c r="AE35" s="3" t="s">
        <v>12</v>
      </c>
      <c r="AF35" s="4"/>
      <c r="AG35" s="5"/>
      <c r="AH35" s="3">
        <v>0</v>
      </c>
    </row>
    <row r="36" spans="3:36" x14ac:dyDescent="0.3">
      <c r="R36" s="3" t="s">
        <v>12</v>
      </c>
      <c r="S36" s="4"/>
      <c r="T36" s="5"/>
      <c r="U36">
        <v>0</v>
      </c>
      <c r="V36">
        <f>SUM(U34:U36)/3</f>
        <v>24.582809224318652</v>
      </c>
      <c r="W36">
        <f>_xlfn.STDEV.P(U34:U36)/SQRT(3)</f>
        <v>20.071779681254746</v>
      </c>
      <c r="Y36" s="4"/>
      <c r="Z36" s="5"/>
      <c r="AA36" s="3">
        <v>0</v>
      </c>
      <c r="AB36">
        <f>SUM(AA34,AA36)/2</f>
        <v>0</v>
      </c>
      <c r="AC36">
        <f>_xlfn.STDEV.P(AA34,AA36)/SQRT(2)</f>
        <v>0</v>
      </c>
      <c r="AE36" s="3" t="s">
        <v>12</v>
      </c>
      <c r="AF36" s="4"/>
      <c r="AG36" s="5"/>
      <c r="AH36" s="3">
        <v>0</v>
      </c>
      <c r="AI36">
        <f>AH35</f>
        <v>0</v>
      </c>
      <c r="AJ36">
        <v>0</v>
      </c>
    </row>
    <row r="37" spans="3:36" x14ac:dyDescent="0.3">
      <c r="E37" s="25" t="s">
        <v>0</v>
      </c>
      <c r="F37" s="26"/>
      <c r="G37" s="27"/>
      <c r="R37" s="3" t="s">
        <v>12</v>
      </c>
      <c r="S37" s="4">
        <v>0.99</v>
      </c>
      <c r="T37" s="5" t="s">
        <v>11</v>
      </c>
      <c r="U37">
        <v>0</v>
      </c>
      <c r="Y37" s="4">
        <v>0.99</v>
      </c>
      <c r="Z37" s="5" t="s">
        <v>11</v>
      </c>
      <c r="AA37" s="3">
        <v>0</v>
      </c>
      <c r="AE37" s="3" t="s">
        <v>13</v>
      </c>
      <c r="AF37" s="4">
        <v>0.97</v>
      </c>
      <c r="AG37" s="6" t="s">
        <v>6</v>
      </c>
      <c r="AH37" s="7">
        <v>545.43521406294303</v>
      </c>
    </row>
    <row r="38" spans="3:36" x14ac:dyDescent="0.3">
      <c r="E38" s="25"/>
      <c r="F38" s="27"/>
      <c r="R38" s="3" t="s">
        <v>12</v>
      </c>
      <c r="S38" s="4"/>
      <c r="T38" s="5"/>
      <c r="U38">
        <v>0</v>
      </c>
      <c r="Y38" s="4"/>
      <c r="Z38" s="5"/>
      <c r="AA38" s="3">
        <v>0</v>
      </c>
      <c r="AE38" s="3" t="s">
        <v>13</v>
      </c>
      <c r="AF38" s="4"/>
      <c r="AG38" s="6"/>
      <c r="AH38" s="7">
        <v>674.27969079409706</v>
      </c>
    </row>
    <row r="39" spans="3:36" x14ac:dyDescent="0.3">
      <c r="E39" s="25" t="s">
        <v>1</v>
      </c>
      <c r="F39" s="27" t="s">
        <v>55</v>
      </c>
      <c r="G39" t="s">
        <v>56</v>
      </c>
      <c r="R39" s="3" t="s">
        <v>12</v>
      </c>
      <c r="S39" s="4"/>
      <c r="T39" s="5"/>
      <c r="U39">
        <v>0</v>
      </c>
      <c r="V39">
        <f>SUM(U37:U39)/3</f>
        <v>0</v>
      </c>
      <c r="W39">
        <f>_xlfn.STDEV.P(U37:U39)/SQRT(3)</f>
        <v>0</v>
      </c>
      <c r="Y39" s="4"/>
      <c r="Z39" s="5"/>
      <c r="AA39" s="3">
        <v>0</v>
      </c>
      <c r="AE39" s="3" t="s">
        <v>13</v>
      </c>
      <c r="AF39" s="4"/>
      <c r="AG39" s="6"/>
      <c r="AH39" s="7">
        <v>608.92116182572636</v>
      </c>
      <c r="AI39">
        <f>SUM(AH37:AH39)/3</f>
        <v>609.54535556092208</v>
      </c>
      <c r="AJ39">
        <f>_xlfn.STDEV.P(AH37:AH39)/SQRT(3)</f>
        <v>30.370003510026201</v>
      </c>
    </row>
    <row r="40" spans="3:36" x14ac:dyDescent="0.3">
      <c r="E40" s="25"/>
      <c r="F40" s="27" t="s">
        <v>55</v>
      </c>
      <c r="G40" t="s">
        <v>56</v>
      </c>
      <c r="R40" s="3" t="s">
        <v>13</v>
      </c>
      <c r="S40" s="11">
        <v>0.97</v>
      </c>
      <c r="T40" s="6" t="s">
        <v>6</v>
      </c>
      <c r="U40">
        <v>446.42016015073023</v>
      </c>
      <c r="Y40" s="11">
        <v>0.97</v>
      </c>
      <c r="Z40" s="6" t="s">
        <v>6</v>
      </c>
      <c r="AA40" s="7">
        <v>662.46268656716438</v>
      </c>
      <c r="AE40" s="3" t="s">
        <v>13</v>
      </c>
      <c r="AF40" s="4">
        <v>0.99</v>
      </c>
      <c r="AG40" s="6" t="s">
        <v>6</v>
      </c>
      <c r="AH40" s="7">
        <v>483.91466305452064</v>
      </c>
    </row>
    <row r="41" spans="3:36" x14ac:dyDescent="0.3">
      <c r="E41" s="25" t="s">
        <v>2</v>
      </c>
      <c r="F41" s="27" t="s">
        <v>55</v>
      </c>
      <c r="G41" t="s">
        <v>56</v>
      </c>
      <c r="R41" s="3" t="s">
        <v>13</v>
      </c>
      <c r="S41" s="11"/>
      <c r="T41" s="6"/>
      <c r="U41">
        <v>178.00345887778627</v>
      </c>
      <c r="Y41" s="11"/>
      <c r="Z41" s="6"/>
      <c r="AA41" s="7">
        <v>467.32076637824491</v>
      </c>
      <c r="AE41" s="3" t="s">
        <v>13</v>
      </c>
      <c r="AF41" s="4"/>
      <c r="AG41" s="6"/>
      <c r="AH41" s="7">
        <v>495.41642567958377</v>
      </c>
    </row>
    <row r="42" spans="3:36" x14ac:dyDescent="0.3">
      <c r="E42" s="25"/>
      <c r="F42" s="27" t="s">
        <v>57</v>
      </c>
      <c r="R42" s="3" t="s">
        <v>13</v>
      </c>
      <c r="S42" s="11"/>
      <c r="T42" s="6"/>
      <c r="U42">
        <v>123.06919121084627</v>
      </c>
      <c r="V42">
        <f>SUM(U40:U42)/3</f>
        <v>249.16427007978757</v>
      </c>
      <c r="W42">
        <f>_xlfn.STDEV.P(U40:U42)/SQRT(3)</f>
        <v>81.563687545085671</v>
      </c>
      <c r="Y42" s="11"/>
      <c r="Z42" s="6"/>
      <c r="AA42" s="7">
        <v>512.01653380572782</v>
      </c>
      <c r="AB42">
        <f>SUM(AA40:AA42)/3</f>
        <v>547.266662250379</v>
      </c>
      <c r="AC42">
        <f>_xlfn.STDEV.P(AA40:AA42)/SQRT(3)</f>
        <v>48.194100423364496</v>
      </c>
      <c r="AE42" s="3" t="s">
        <v>13</v>
      </c>
      <c r="AF42" s="4"/>
      <c r="AG42" s="6"/>
      <c r="AH42" s="7">
        <v>731.39460154241613</v>
      </c>
      <c r="AI42">
        <f>SUM(AH40:AH42)/3</f>
        <v>570.2418967588402</v>
      </c>
      <c r="AJ42">
        <f>_xlfn.STDEV.P(AH40:AH42)/SQRT(3)</f>
        <v>65.846147833276291</v>
      </c>
    </row>
    <row r="43" spans="3:36" x14ac:dyDescent="0.3">
      <c r="R43" s="3" t="s">
        <v>13</v>
      </c>
      <c r="S43" s="11">
        <v>0.99</v>
      </c>
      <c r="T43" s="6" t="s">
        <v>6</v>
      </c>
      <c r="U43">
        <v>232.28216704288937</v>
      </c>
      <c r="Y43" s="11">
        <v>0.99</v>
      </c>
      <c r="Z43" s="6" t="s">
        <v>6</v>
      </c>
      <c r="AA43" s="7">
        <v>1372.4056603773577</v>
      </c>
      <c r="AE43" s="3" t="s">
        <v>13</v>
      </c>
      <c r="AF43" s="4">
        <v>0.99</v>
      </c>
      <c r="AG43" s="6" t="s">
        <v>7</v>
      </c>
      <c r="AH43" s="7">
        <v>0</v>
      </c>
    </row>
    <row r="44" spans="3:36" x14ac:dyDescent="0.3">
      <c r="R44" s="3" t="s">
        <v>13</v>
      </c>
      <c r="S44" s="11"/>
      <c r="T44" s="6"/>
      <c r="U44">
        <v>283.28358208955206</v>
      </c>
      <c r="Y44" s="11"/>
      <c r="Z44" s="6"/>
      <c r="AA44" s="7">
        <v>1493.647834815027</v>
      </c>
      <c r="AE44" s="3" t="s">
        <v>13</v>
      </c>
      <c r="AF44" s="4"/>
      <c r="AG44" s="6"/>
      <c r="AH44" s="7">
        <v>0</v>
      </c>
    </row>
    <row r="45" spans="3:36" x14ac:dyDescent="0.3">
      <c r="D45" s="1" t="s">
        <v>14</v>
      </c>
      <c r="E45" s="1"/>
      <c r="F45" s="1"/>
      <c r="G45" s="1"/>
      <c r="H45" s="1"/>
      <c r="I45" s="1"/>
      <c r="J45" s="1"/>
      <c r="R45" s="3" t="s">
        <v>13</v>
      </c>
      <c r="S45" s="11"/>
      <c r="T45" s="6"/>
      <c r="U45">
        <v>206.6092404072044</v>
      </c>
      <c r="V45">
        <f>SUM(U43:U45)/3</f>
        <v>240.72499651321527</v>
      </c>
      <c r="W45">
        <f>_xlfn.STDEV.P(U43:U45)/SQRT(3)</f>
        <v>18.39806569062268</v>
      </c>
      <c r="Y45" s="11"/>
      <c r="Z45" s="6"/>
      <c r="AA45" s="7">
        <v>1371.4571428571423</v>
      </c>
      <c r="AB45">
        <f>SUM(AA43:AA45)/3</f>
        <v>1412.5035460165091</v>
      </c>
      <c r="AC45">
        <f>_xlfn.STDEV.P(AA43:AA45)/SQRT(3)</f>
        <v>33.127771581608435</v>
      </c>
      <c r="AE45" s="3" t="s">
        <v>13</v>
      </c>
      <c r="AF45" s="4"/>
      <c r="AG45" s="6"/>
      <c r="AH45" s="7">
        <v>0</v>
      </c>
      <c r="AI45">
        <f>SUM(AH44,AH43)/2</f>
        <v>0</v>
      </c>
      <c r="AJ45">
        <f>_xlfn.STDEV.P(AH44,AH43)/SQRT(2)</f>
        <v>0</v>
      </c>
    </row>
    <row r="46" spans="3:36" x14ac:dyDescent="0.3">
      <c r="C46" s="13" t="s">
        <v>0</v>
      </c>
      <c r="E46" s="14"/>
      <c r="F46" s="14"/>
      <c r="G46" s="14"/>
      <c r="H46" s="14"/>
      <c r="I46" s="14"/>
      <c r="J46" s="14"/>
      <c r="R46" s="3" t="s">
        <v>13</v>
      </c>
      <c r="S46" s="4">
        <v>0.99</v>
      </c>
      <c r="T46" s="5" t="s">
        <v>7</v>
      </c>
      <c r="U46">
        <v>0</v>
      </c>
      <c r="Y46" s="11">
        <v>0.99</v>
      </c>
      <c r="Z46" s="6" t="s">
        <v>7</v>
      </c>
      <c r="AA46" s="7">
        <v>0</v>
      </c>
      <c r="AE46" s="3" t="s">
        <v>13</v>
      </c>
      <c r="AF46" s="4">
        <v>0.97</v>
      </c>
      <c r="AG46" s="5" t="s">
        <v>11</v>
      </c>
      <c r="AH46" s="3">
        <v>0</v>
      </c>
    </row>
    <row r="47" spans="3:36" x14ac:dyDescent="0.3">
      <c r="D47" s="16" t="s">
        <v>17</v>
      </c>
      <c r="E47" s="8"/>
      <c r="I47" s="16"/>
      <c r="R47" s="3" t="s">
        <v>13</v>
      </c>
      <c r="S47" s="4"/>
      <c r="T47" s="5"/>
      <c r="U47">
        <v>67.908624480820919</v>
      </c>
      <c r="Y47" s="11"/>
      <c r="Z47" s="6"/>
      <c r="AA47" s="7">
        <v>0</v>
      </c>
      <c r="AE47" s="3" t="s">
        <v>13</v>
      </c>
      <c r="AF47" s="4"/>
      <c r="AG47" s="5"/>
      <c r="AH47" s="3">
        <v>0</v>
      </c>
    </row>
    <row r="48" spans="3:36" x14ac:dyDescent="0.3">
      <c r="C48" s="15"/>
      <c r="D48" s="17">
        <v>0.97</v>
      </c>
      <c r="E48" s="15" t="s">
        <v>19</v>
      </c>
      <c r="F48" s="15"/>
      <c r="G48" s="15"/>
      <c r="H48" s="15"/>
      <c r="I48" s="17"/>
      <c r="J48" s="15"/>
      <c r="R48" s="3" t="s">
        <v>13</v>
      </c>
      <c r="S48" s="4"/>
      <c r="T48" s="5"/>
      <c r="U48">
        <v>0</v>
      </c>
      <c r="V48">
        <f>U46</f>
        <v>0</v>
      </c>
      <c r="W48">
        <v>0</v>
      </c>
      <c r="Y48" s="11"/>
      <c r="Z48" s="6"/>
      <c r="AA48" s="7">
        <v>0</v>
      </c>
      <c r="AB48">
        <f>SUM(AA46:AA48)/3</f>
        <v>0</v>
      </c>
      <c r="AC48">
        <f>_xlfn.STDEV.P(AA46:AA48)/SQRT(3)</f>
        <v>0</v>
      </c>
      <c r="AE48" s="3" t="s">
        <v>13</v>
      </c>
      <c r="AF48" s="4"/>
      <c r="AG48" s="5"/>
      <c r="AH48" s="3">
        <v>0</v>
      </c>
    </row>
    <row r="49" spans="3:34" x14ac:dyDescent="0.3">
      <c r="C49" s="15"/>
      <c r="D49" s="15" t="s">
        <v>5</v>
      </c>
      <c r="E49" s="18"/>
      <c r="F49" s="15"/>
      <c r="I49" s="15"/>
      <c r="R49" s="3" t="s">
        <v>13</v>
      </c>
      <c r="S49" s="4">
        <v>0.97</v>
      </c>
      <c r="T49" s="5" t="s">
        <v>11</v>
      </c>
      <c r="U49">
        <v>0</v>
      </c>
      <c r="Y49" s="4">
        <v>0.97</v>
      </c>
      <c r="Z49" s="5" t="s">
        <v>11</v>
      </c>
      <c r="AA49" s="3">
        <v>0</v>
      </c>
      <c r="AE49" s="3" t="s">
        <v>13</v>
      </c>
      <c r="AF49" s="4">
        <v>0.99</v>
      </c>
      <c r="AG49" s="5" t="s">
        <v>11</v>
      </c>
      <c r="AH49" s="3">
        <v>0</v>
      </c>
    </row>
    <row r="50" spans="3:34" x14ac:dyDescent="0.3">
      <c r="C50" s="15"/>
      <c r="D50" s="15" t="s">
        <v>12</v>
      </c>
      <c r="E50" s="23"/>
      <c r="F50" s="15"/>
      <c r="I50" s="15"/>
      <c r="R50" s="3" t="s">
        <v>13</v>
      </c>
      <c r="S50" s="4"/>
      <c r="T50" s="5"/>
      <c r="U50">
        <v>0</v>
      </c>
      <c r="Y50" s="4"/>
      <c r="Z50" s="5"/>
      <c r="AA50" s="3">
        <v>0</v>
      </c>
      <c r="AE50" s="3" t="s">
        <v>13</v>
      </c>
      <c r="AF50" s="4"/>
      <c r="AG50" s="5"/>
      <c r="AH50" s="3">
        <v>0</v>
      </c>
    </row>
    <row r="51" spans="3:34" x14ac:dyDescent="0.3">
      <c r="C51" s="15"/>
      <c r="D51" s="15" t="s">
        <v>13</v>
      </c>
      <c r="E51" s="23"/>
      <c r="F51" s="15"/>
      <c r="I51" s="15"/>
      <c r="R51" s="3" t="s">
        <v>13</v>
      </c>
      <c r="S51" s="4"/>
      <c r="T51" s="5"/>
      <c r="U51">
        <v>0</v>
      </c>
      <c r="V51">
        <f>SUM(U49:U51)/3</f>
        <v>0</v>
      </c>
      <c r="W51">
        <f>_xlfn.STDEV.P(U49:U51)/SQRT(3)</f>
        <v>0</v>
      </c>
      <c r="Y51" s="4"/>
      <c r="Z51" s="5"/>
      <c r="AA51" s="3">
        <v>0</v>
      </c>
      <c r="AB51">
        <v>0</v>
      </c>
      <c r="AC51">
        <v>0</v>
      </c>
      <c r="AE51" s="3" t="s">
        <v>13</v>
      </c>
      <c r="AF51" s="4"/>
      <c r="AG51" s="5"/>
      <c r="AH51" s="3">
        <v>0</v>
      </c>
    </row>
    <row r="52" spans="3:34" x14ac:dyDescent="0.3">
      <c r="E52" s="20"/>
      <c r="J52" s="20"/>
      <c r="R52" s="3" t="s">
        <v>13</v>
      </c>
      <c r="S52" s="4">
        <v>0.99</v>
      </c>
      <c r="T52" s="5" t="s">
        <v>11</v>
      </c>
      <c r="U52">
        <v>124.49759119064007</v>
      </c>
      <c r="Y52" s="4">
        <v>0.99</v>
      </c>
      <c r="Z52" s="5" t="s">
        <v>11</v>
      </c>
      <c r="AA52" s="3">
        <v>0</v>
      </c>
    </row>
    <row r="53" spans="3:34" x14ac:dyDescent="0.3">
      <c r="E53" s="20" t="s">
        <v>26</v>
      </c>
      <c r="I53" s="15"/>
      <c r="J53" s="20"/>
      <c r="R53" s="3" t="s">
        <v>13</v>
      </c>
      <c r="S53" s="4"/>
      <c r="T53" s="5"/>
      <c r="U53">
        <v>0</v>
      </c>
      <c r="Y53" s="4"/>
      <c r="Z53" s="5"/>
      <c r="AA53" s="3">
        <v>0</v>
      </c>
    </row>
    <row r="54" spans="3:34" x14ac:dyDescent="0.3">
      <c r="R54" s="3" t="s">
        <v>13</v>
      </c>
      <c r="S54" s="4"/>
      <c r="T54" s="5"/>
      <c r="U54">
        <v>0</v>
      </c>
      <c r="V54">
        <f>SUM(U52:U54)/3</f>
        <v>41.499197063546688</v>
      </c>
      <c r="W54">
        <f>_xlfn.STDEV.P(U52:U54)/SQRT(3)</f>
        <v>33.883952513631804</v>
      </c>
      <c r="Y54" s="4"/>
      <c r="Z54" s="5"/>
      <c r="AA54" s="3">
        <v>0</v>
      </c>
      <c r="AB54">
        <f>AA53</f>
        <v>0</v>
      </c>
      <c r="AC54">
        <v>0</v>
      </c>
    </row>
    <row r="55" spans="3:34" x14ac:dyDescent="0.3">
      <c r="D55" s="17">
        <v>0.99</v>
      </c>
      <c r="E55" s="15" t="s">
        <v>19</v>
      </c>
      <c r="I55" s="17"/>
      <c r="J55" s="15"/>
    </row>
    <row r="56" spans="3:34" x14ac:dyDescent="0.3">
      <c r="D56" s="15" t="s">
        <v>5</v>
      </c>
      <c r="E56" s="18"/>
      <c r="F56" s="15"/>
      <c r="I56" s="15"/>
    </row>
    <row r="57" spans="3:34" x14ac:dyDescent="0.3">
      <c r="C57" s="14"/>
      <c r="D57" s="15" t="s">
        <v>12</v>
      </c>
      <c r="E57" s="18"/>
      <c r="I57" s="15"/>
    </row>
    <row r="58" spans="3:34" x14ac:dyDescent="0.3">
      <c r="D58" s="15" t="s">
        <v>13</v>
      </c>
      <c r="E58" s="23"/>
      <c r="F58" s="15"/>
      <c r="I58" s="15"/>
      <c r="P58" s="1" t="s">
        <v>24</v>
      </c>
      <c r="Q58" s="1"/>
      <c r="R58" s="1"/>
      <c r="S58" s="1"/>
      <c r="T58" s="1"/>
      <c r="U58" s="1"/>
      <c r="V58" s="1"/>
    </row>
    <row r="59" spans="3:34" x14ac:dyDescent="0.3">
      <c r="E59" s="20" t="s">
        <v>58</v>
      </c>
      <c r="J59" s="20"/>
      <c r="O59" s="13" t="s">
        <v>0</v>
      </c>
      <c r="Q59" s="14"/>
      <c r="R59" s="14"/>
      <c r="S59" s="14"/>
      <c r="T59" s="14"/>
      <c r="U59" s="14"/>
      <c r="V59" s="14"/>
    </row>
    <row r="60" spans="3:34" x14ac:dyDescent="0.3">
      <c r="E60" s="20"/>
      <c r="I60" s="15"/>
      <c r="J60" s="20"/>
      <c r="P60" s="16" t="s">
        <v>17</v>
      </c>
      <c r="Q60" s="8"/>
      <c r="U60" s="16"/>
    </row>
    <row r="61" spans="3:34" x14ac:dyDescent="0.3">
      <c r="C61" s="15"/>
      <c r="D61" s="15"/>
      <c r="E61" s="15"/>
      <c r="F61" s="15"/>
      <c r="G61" s="15"/>
      <c r="H61" s="15"/>
      <c r="I61" s="15"/>
      <c r="J61" s="15"/>
      <c r="O61" s="15"/>
      <c r="P61" s="17">
        <v>5</v>
      </c>
      <c r="Q61" s="15" t="s">
        <v>19</v>
      </c>
      <c r="R61" s="15"/>
      <c r="S61" s="15"/>
      <c r="T61" s="15"/>
      <c r="U61" s="17"/>
      <c r="V61" s="15"/>
    </row>
    <row r="62" spans="3:34" x14ac:dyDescent="0.3">
      <c r="C62" s="13" t="s">
        <v>1</v>
      </c>
      <c r="E62" s="14"/>
      <c r="O62" s="15"/>
      <c r="P62" s="15">
        <v>0.97</v>
      </c>
      <c r="Q62" s="18"/>
      <c r="R62" s="15"/>
      <c r="U62" s="15"/>
    </row>
    <row r="63" spans="3:34" x14ac:dyDescent="0.3">
      <c r="D63" s="16" t="s">
        <v>17</v>
      </c>
      <c r="E63" s="8"/>
      <c r="I63" s="16"/>
      <c r="O63" s="15"/>
      <c r="P63" s="15">
        <v>0.99</v>
      </c>
      <c r="Q63" s="18"/>
      <c r="R63" s="15"/>
      <c r="U63" s="15"/>
    </row>
    <row r="64" spans="3:34" x14ac:dyDescent="0.3">
      <c r="C64" s="15"/>
      <c r="D64" s="17">
        <v>0.97</v>
      </c>
      <c r="E64" s="15" t="s">
        <v>19</v>
      </c>
      <c r="I64" s="17"/>
      <c r="J64" s="15"/>
      <c r="O64" s="15"/>
      <c r="P64" s="15"/>
      <c r="Q64" s="20" t="s">
        <v>26</v>
      </c>
      <c r="R64" s="15"/>
      <c r="U64" s="15"/>
      <c r="V64" s="20"/>
    </row>
    <row r="65" spans="3:22" x14ac:dyDescent="0.3">
      <c r="C65" s="15"/>
      <c r="D65" s="15" t="s">
        <v>5</v>
      </c>
      <c r="E65" s="18"/>
      <c r="F65" s="15"/>
      <c r="I65" s="15"/>
    </row>
    <row r="66" spans="3:22" x14ac:dyDescent="0.3">
      <c r="C66" s="15"/>
      <c r="D66" s="15" t="s">
        <v>12</v>
      </c>
      <c r="E66" s="23"/>
      <c r="F66" s="15"/>
      <c r="I66" s="15"/>
      <c r="P66" s="17">
        <v>10</v>
      </c>
      <c r="Q66" s="15" t="s">
        <v>19</v>
      </c>
      <c r="U66" s="17"/>
      <c r="V66" s="15"/>
    </row>
    <row r="67" spans="3:22" x14ac:dyDescent="0.3">
      <c r="C67" s="15"/>
      <c r="D67" s="15" t="s">
        <v>13</v>
      </c>
      <c r="E67" s="23"/>
      <c r="F67" s="15"/>
      <c r="I67" s="15"/>
      <c r="P67" s="15">
        <v>0.97</v>
      </c>
      <c r="Q67" s="23"/>
      <c r="R67" s="15"/>
      <c r="U67" s="15"/>
    </row>
    <row r="68" spans="3:22" x14ac:dyDescent="0.3">
      <c r="E68" s="20" t="s">
        <v>59</v>
      </c>
      <c r="J68" s="20"/>
      <c r="O68" s="14"/>
      <c r="P68" s="15">
        <v>0.99</v>
      </c>
      <c r="Q68" s="18"/>
      <c r="R68" s="15"/>
      <c r="U68" s="15"/>
    </row>
    <row r="69" spans="3:22" x14ac:dyDescent="0.3">
      <c r="E69" s="20"/>
      <c r="I69" s="15"/>
      <c r="J69" s="20"/>
      <c r="P69" s="15"/>
      <c r="Q69" s="20" t="s">
        <v>26</v>
      </c>
      <c r="R69" s="15"/>
      <c r="U69" s="15"/>
      <c r="V69" s="20"/>
    </row>
    <row r="71" spans="3:22" x14ac:dyDescent="0.3">
      <c r="D71" s="17">
        <v>0.99</v>
      </c>
      <c r="E71" s="15" t="s">
        <v>19</v>
      </c>
      <c r="I71" s="17"/>
      <c r="J71" s="15"/>
      <c r="P71" s="17">
        <v>15</v>
      </c>
      <c r="Q71" s="15" t="s">
        <v>19</v>
      </c>
      <c r="U71" s="17"/>
      <c r="V71" s="15"/>
    </row>
    <row r="72" spans="3:22" x14ac:dyDescent="0.3">
      <c r="D72" s="15" t="s">
        <v>5</v>
      </c>
      <c r="E72" s="18"/>
      <c r="F72" s="15"/>
      <c r="I72" s="15"/>
      <c r="P72" s="15">
        <v>0.97</v>
      </c>
      <c r="Q72" s="23"/>
      <c r="R72" s="15"/>
      <c r="U72" s="15"/>
    </row>
    <row r="73" spans="3:22" x14ac:dyDescent="0.3">
      <c r="C73" s="14"/>
      <c r="D73" s="15" t="s">
        <v>12</v>
      </c>
      <c r="E73" s="23"/>
      <c r="F73" s="15"/>
      <c r="I73" s="15"/>
      <c r="P73" s="15">
        <v>0.99</v>
      </c>
      <c r="Q73" s="23"/>
      <c r="R73" s="15"/>
      <c r="U73" s="15"/>
    </row>
    <row r="74" spans="3:22" x14ac:dyDescent="0.3">
      <c r="D74" s="15" t="s">
        <v>13</v>
      </c>
      <c r="E74" s="18"/>
      <c r="F74" s="15"/>
      <c r="I74" s="15"/>
      <c r="P74" s="15"/>
      <c r="Q74" s="20" t="s">
        <v>26</v>
      </c>
      <c r="R74" s="15"/>
      <c r="U74" s="15"/>
      <c r="V74" s="20"/>
    </row>
    <row r="75" spans="3:22" x14ac:dyDescent="0.3">
      <c r="E75" s="20" t="s">
        <v>59</v>
      </c>
      <c r="J75" s="20"/>
      <c r="O75" s="15"/>
      <c r="P75" s="15"/>
      <c r="Q75" s="15"/>
      <c r="R75" s="15"/>
      <c r="S75" s="15"/>
      <c r="T75" s="15"/>
      <c r="U75" s="15"/>
      <c r="V75" s="15"/>
    </row>
    <row r="76" spans="3:22" x14ac:dyDescent="0.3">
      <c r="E76" s="20"/>
      <c r="I76" s="15"/>
      <c r="J76" s="20"/>
      <c r="O76" s="13" t="s">
        <v>1</v>
      </c>
    </row>
    <row r="77" spans="3:22" x14ac:dyDescent="0.3">
      <c r="C77" s="13" t="s">
        <v>2</v>
      </c>
      <c r="E77" s="14"/>
      <c r="P77" s="16" t="s">
        <v>17</v>
      </c>
      <c r="Q77" s="8"/>
      <c r="U77" s="16"/>
    </row>
    <row r="78" spans="3:22" x14ac:dyDescent="0.3">
      <c r="D78" s="16" t="s">
        <v>17</v>
      </c>
      <c r="E78" s="8"/>
      <c r="I78" s="16"/>
      <c r="P78" s="17">
        <v>5</v>
      </c>
      <c r="Q78" s="15" t="s">
        <v>19</v>
      </c>
      <c r="R78" s="15"/>
      <c r="S78" s="15"/>
      <c r="T78" s="15"/>
      <c r="U78" s="17"/>
      <c r="V78" s="15"/>
    </row>
    <row r="79" spans="3:22" x14ac:dyDescent="0.3">
      <c r="C79" s="15"/>
      <c r="D79" s="17">
        <v>0.97</v>
      </c>
      <c r="E79" s="15" t="s">
        <v>19</v>
      </c>
      <c r="I79" s="17"/>
      <c r="J79" s="15"/>
      <c r="P79" s="15">
        <v>0.97</v>
      </c>
      <c r="Q79" s="18"/>
      <c r="R79" s="15"/>
      <c r="U79" s="15"/>
    </row>
    <row r="80" spans="3:22" x14ac:dyDescent="0.3">
      <c r="C80" s="15"/>
      <c r="D80" s="15" t="s">
        <v>5</v>
      </c>
      <c r="E80" s="18"/>
      <c r="F80" s="15"/>
      <c r="I80" s="15"/>
      <c r="O80" s="15"/>
      <c r="P80" s="15">
        <v>0.99</v>
      </c>
      <c r="Q80" s="18"/>
      <c r="R80" s="15"/>
      <c r="U80" s="15"/>
    </row>
    <row r="81" spans="3:22" x14ac:dyDescent="0.3">
      <c r="C81" s="15"/>
      <c r="D81" s="15" t="s">
        <v>12</v>
      </c>
      <c r="E81" s="23"/>
      <c r="F81" s="15"/>
      <c r="I81" s="15"/>
      <c r="O81" s="15"/>
      <c r="P81" s="15"/>
      <c r="Q81" s="20" t="s">
        <v>26</v>
      </c>
      <c r="R81" s="15"/>
      <c r="U81" s="15"/>
      <c r="V81" s="20"/>
    </row>
    <row r="82" spans="3:22" x14ac:dyDescent="0.3">
      <c r="C82" s="15"/>
      <c r="D82" s="15" t="s">
        <v>13</v>
      </c>
      <c r="E82" s="23"/>
      <c r="F82" s="15"/>
      <c r="I82" s="15"/>
      <c r="O82" s="15"/>
    </row>
    <row r="83" spans="3:22" x14ac:dyDescent="0.3">
      <c r="E83" s="20" t="s">
        <v>59</v>
      </c>
      <c r="J83" s="20"/>
      <c r="O83" s="15"/>
      <c r="P83" s="17">
        <v>10</v>
      </c>
      <c r="Q83" s="15" t="s">
        <v>19</v>
      </c>
      <c r="U83" s="17"/>
      <c r="V83" s="15"/>
    </row>
    <row r="84" spans="3:22" x14ac:dyDescent="0.3">
      <c r="E84" s="20"/>
      <c r="I84" s="15"/>
      <c r="J84" s="20"/>
      <c r="P84" s="15">
        <v>0.97</v>
      </c>
      <c r="Q84" s="18"/>
      <c r="R84" s="15"/>
      <c r="U84" s="15"/>
    </row>
    <row r="85" spans="3:22" x14ac:dyDescent="0.3">
      <c r="P85" s="15">
        <v>0.99</v>
      </c>
      <c r="Q85" s="23"/>
      <c r="R85" s="15"/>
      <c r="U85" s="15"/>
    </row>
    <row r="86" spans="3:22" x14ac:dyDescent="0.3">
      <c r="D86" s="17">
        <v>0.99</v>
      </c>
      <c r="E86" s="15" t="s">
        <v>19</v>
      </c>
      <c r="I86" s="17"/>
      <c r="J86" s="15"/>
      <c r="P86" s="15"/>
      <c r="Q86" s="20" t="s">
        <v>60</v>
      </c>
      <c r="R86" s="15"/>
      <c r="U86" s="15"/>
      <c r="V86" s="20"/>
    </row>
    <row r="87" spans="3:22" x14ac:dyDescent="0.3">
      <c r="D87" s="15" t="s">
        <v>5</v>
      </c>
      <c r="E87" s="23"/>
      <c r="F87" s="15"/>
      <c r="I87" s="15"/>
    </row>
    <row r="88" spans="3:22" x14ac:dyDescent="0.3">
      <c r="C88" s="14"/>
      <c r="D88" s="15" t="s">
        <v>12</v>
      </c>
      <c r="E88" s="23"/>
      <c r="F88" s="15"/>
      <c r="I88" s="15"/>
      <c r="P88" s="17">
        <v>15</v>
      </c>
      <c r="Q88" s="15" t="s">
        <v>19</v>
      </c>
      <c r="U88" s="17"/>
      <c r="V88" s="15"/>
    </row>
    <row r="89" spans="3:22" x14ac:dyDescent="0.3">
      <c r="D89" s="15" t="s">
        <v>13</v>
      </c>
      <c r="E89" s="23"/>
      <c r="F89" s="15"/>
      <c r="I89" s="15"/>
      <c r="O89" s="14"/>
      <c r="P89" s="15">
        <v>0.97</v>
      </c>
      <c r="Q89" s="23"/>
      <c r="R89" s="15"/>
      <c r="U89" s="15"/>
    </row>
    <row r="90" spans="3:22" x14ac:dyDescent="0.3">
      <c r="E90" s="20"/>
      <c r="J90" s="20"/>
      <c r="P90" s="15">
        <v>0.99</v>
      </c>
      <c r="Q90" s="23"/>
      <c r="R90" s="15"/>
      <c r="U90" s="15"/>
    </row>
    <row r="91" spans="3:22" x14ac:dyDescent="0.3">
      <c r="E91" s="20" t="s">
        <v>61</v>
      </c>
      <c r="I91" s="15"/>
      <c r="J91" s="20"/>
      <c r="P91" s="15"/>
      <c r="Q91" s="20" t="s">
        <v>35</v>
      </c>
      <c r="R91" s="15"/>
      <c r="U91" s="15"/>
      <c r="V91" s="20"/>
    </row>
    <row r="92" spans="3:22" x14ac:dyDescent="0.3">
      <c r="P92" s="15"/>
      <c r="Q92" s="15"/>
      <c r="R92" s="15"/>
      <c r="S92" s="15"/>
      <c r="T92" s="15"/>
      <c r="U92" s="15"/>
      <c r="V92" s="15"/>
    </row>
    <row r="93" spans="3:22" x14ac:dyDescent="0.3">
      <c r="O93" s="13" t="s">
        <v>2</v>
      </c>
    </row>
    <row r="94" spans="3:22" x14ac:dyDescent="0.3">
      <c r="P94" s="16" t="s">
        <v>17</v>
      </c>
      <c r="Q94" s="8"/>
      <c r="U94" s="16"/>
    </row>
    <row r="95" spans="3:22" x14ac:dyDescent="0.3">
      <c r="P95" s="17">
        <v>5</v>
      </c>
      <c r="Q95" s="15" t="s">
        <v>19</v>
      </c>
      <c r="R95" s="15"/>
      <c r="S95" s="15"/>
      <c r="T95" s="15"/>
      <c r="U95" s="17"/>
      <c r="V95" s="15"/>
    </row>
    <row r="96" spans="3:22" x14ac:dyDescent="0.3">
      <c r="P96" s="15">
        <v>0.97</v>
      </c>
      <c r="Q96" s="18"/>
      <c r="R96" s="15"/>
      <c r="U96" s="15"/>
    </row>
    <row r="97" spans="15:22" x14ac:dyDescent="0.3">
      <c r="O97" s="15"/>
      <c r="P97" s="15">
        <v>0.99</v>
      </c>
      <c r="Q97" s="23"/>
      <c r="R97" s="15"/>
      <c r="U97" s="15"/>
    </row>
    <row r="98" spans="15:22" x14ac:dyDescent="0.3">
      <c r="O98" s="15"/>
      <c r="P98" s="15"/>
      <c r="Q98" s="20" t="s">
        <v>27</v>
      </c>
      <c r="R98" s="15"/>
      <c r="U98" s="15"/>
      <c r="V98" s="20"/>
    </row>
    <row r="99" spans="15:22" x14ac:dyDescent="0.3">
      <c r="O99" s="15"/>
    </row>
    <row r="100" spans="15:22" x14ac:dyDescent="0.3">
      <c r="O100" s="15"/>
      <c r="P100" s="17">
        <v>10</v>
      </c>
      <c r="Q100" s="15" t="s">
        <v>19</v>
      </c>
      <c r="U100" s="17"/>
      <c r="V100" s="15"/>
    </row>
    <row r="101" spans="15:22" x14ac:dyDescent="0.3">
      <c r="P101" s="15">
        <v>0.97</v>
      </c>
      <c r="Q101" s="23"/>
      <c r="R101" s="15"/>
      <c r="U101" s="15"/>
    </row>
    <row r="102" spans="15:22" x14ac:dyDescent="0.3">
      <c r="P102" s="15">
        <v>0.99</v>
      </c>
      <c r="Q102" s="23"/>
      <c r="R102" s="15"/>
      <c r="U102" s="15"/>
    </row>
    <row r="103" spans="15:22" x14ac:dyDescent="0.3">
      <c r="P103" s="15"/>
      <c r="Q103" s="20" t="s">
        <v>62</v>
      </c>
      <c r="R103" s="15"/>
      <c r="U103" s="15"/>
      <c r="V103" s="20"/>
    </row>
    <row r="105" spans="15:22" x14ac:dyDescent="0.3">
      <c r="P105" s="17">
        <v>15</v>
      </c>
      <c r="Q105" s="15" t="s">
        <v>19</v>
      </c>
      <c r="U105" s="17"/>
      <c r="V105" s="15"/>
    </row>
    <row r="106" spans="15:22" x14ac:dyDescent="0.3">
      <c r="O106" s="14"/>
      <c r="P106" s="15">
        <v>0.97</v>
      </c>
      <c r="Q106" s="23"/>
      <c r="R106" s="15"/>
      <c r="U106" s="15"/>
    </row>
    <row r="107" spans="15:22" x14ac:dyDescent="0.3">
      <c r="P107" s="15">
        <v>0.99</v>
      </c>
      <c r="Q107" s="23"/>
      <c r="R107" s="15"/>
      <c r="U107" s="15"/>
    </row>
    <row r="108" spans="15:22" x14ac:dyDescent="0.3">
      <c r="P108" s="15"/>
      <c r="Q108" s="20"/>
      <c r="R108" s="15"/>
      <c r="U108" s="15"/>
      <c r="V108" s="20"/>
    </row>
    <row r="109" spans="15:22" x14ac:dyDescent="0.3">
      <c r="Q109" t="s">
        <v>26</v>
      </c>
    </row>
  </sheetData>
  <mergeCells count="126">
    <mergeCell ref="S52:S54"/>
    <mergeCell ref="T52:T54"/>
    <mergeCell ref="Y52:Y54"/>
    <mergeCell ref="Z52:Z54"/>
    <mergeCell ref="P58:V58"/>
    <mergeCell ref="AG46:AG48"/>
    <mergeCell ref="S49:S51"/>
    <mergeCell ref="T49:T51"/>
    <mergeCell ref="Y49:Y51"/>
    <mergeCell ref="Z49:Z51"/>
    <mergeCell ref="AF49:AF51"/>
    <mergeCell ref="AG49:AG51"/>
    <mergeCell ref="D45:J45"/>
    <mergeCell ref="S46:S48"/>
    <mergeCell ref="T46:T48"/>
    <mergeCell ref="Y46:Y48"/>
    <mergeCell ref="Z46:Z48"/>
    <mergeCell ref="AF46:AF48"/>
    <mergeCell ref="S43:S45"/>
    <mergeCell ref="T43:T45"/>
    <mergeCell ref="Y43:Y45"/>
    <mergeCell ref="Z43:Z45"/>
    <mergeCell ref="AF43:AF45"/>
    <mergeCell ref="AG43:AG45"/>
    <mergeCell ref="AG37:AG39"/>
    <mergeCell ref="E39:E40"/>
    <mergeCell ref="S40:S42"/>
    <mergeCell ref="T40:T42"/>
    <mergeCell ref="Y40:Y42"/>
    <mergeCell ref="Z40:Z42"/>
    <mergeCell ref="AF40:AF42"/>
    <mergeCell ref="AG40:AG42"/>
    <mergeCell ref="E41:E42"/>
    <mergeCell ref="E37:E38"/>
    <mergeCell ref="S37:S39"/>
    <mergeCell ref="T37:T39"/>
    <mergeCell ref="Y37:Y39"/>
    <mergeCell ref="Z37:Z39"/>
    <mergeCell ref="AF37:AF39"/>
    <mergeCell ref="AG31:AG33"/>
    <mergeCell ref="C33:C34"/>
    <mergeCell ref="S34:S36"/>
    <mergeCell ref="T34:T36"/>
    <mergeCell ref="Y34:Y36"/>
    <mergeCell ref="Z34:Z36"/>
    <mergeCell ref="AF34:AF36"/>
    <mergeCell ref="AG34:AG36"/>
    <mergeCell ref="Z28:Z30"/>
    <mergeCell ref="AF28:AF30"/>
    <mergeCell ref="AG28:AG30"/>
    <mergeCell ref="C29:C30"/>
    <mergeCell ref="C31:C32"/>
    <mergeCell ref="S31:S33"/>
    <mergeCell ref="T31:T33"/>
    <mergeCell ref="Y31:Y33"/>
    <mergeCell ref="Z31:Z33"/>
    <mergeCell ref="AF31:AF33"/>
    <mergeCell ref="C26:D26"/>
    <mergeCell ref="E28:F28"/>
    <mergeCell ref="G28:H28"/>
    <mergeCell ref="S28:S30"/>
    <mergeCell ref="T28:T30"/>
    <mergeCell ref="Y28:Y30"/>
    <mergeCell ref="S25:S27"/>
    <mergeCell ref="T25:T27"/>
    <mergeCell ref="Y25:Y27"/>
    <mergeCell ref="Z25:Z27"/>
    <mergeCell ref="AF25:AF27"/>
    <mergeCell ref="AG25:AG27"/>
    <mergeCell ref="AG19:AG21"/>
    <mergeCell ref="C20:C21"/>
    <mergeCell ref="C22:C23"/>
    <mergeCell ref="S22:S24"/>
    <mergeCell ref="T22:T24"/>
    <mergeCell ref="Y22:Y24"/>
    <mergeCell ref="Z22:Z24"/>
    <mergeCell ref="AF22:AF24"/>
    <mergeCell ref="AG22:AG24"/>
    <mergeCell ref="C18:C19"/>
    <mergeCell ref="S19:S21"/>
    <mergeCell ref="T19:T21"/>
    <mergeCell ref="Y19:Y21"/>
    <mergeCell ref="Z19:Z21"/>
    <mergeCell ref="AF19:AF21"/>
    <mergeCell ref="AG13:AG15"/>
    <mergeCell ref="C15:D15"/>
    <mergeCell ref="S16:S18"/>
    <mergeCell ref="T16:T18"/>
    <mergeCell ref="Y16:Y18"/>
    <mergeCell ref="Z16:Z18"/>
    <mergeCell ref="AF16:AF18"/>
    <mergeCell ref="AG16:AG18"/>
    <mergeCell ref="E17:F17"/>
    <mergeCell ref="G17:H17"/>
    <mergeCell ref="C11:C12"/>
    <mergeCell ref="S13:S15"/>
    <mergeCell ref="T13:T15"/>
    <mergeCell ref="Y13:Y15"/>
    <mergeCell ref="Z13:Z15"/>
    <mergeCell ref="AF13:AF15"/>
    <mergeCell ref="Z7:Z9"/>
    <mergeCell ref="AF7:AF9"/>
    <mergeCell ref="AG7:AG9"/>
    <mergeCell ref="C9:C10"/>
    <mergeCell ref="S10:S12"/>
    <mergeCell ref="T10:T12"/>
    <mergeCell ref="Y10:Y12"/>
    <mergeCell ref="Z10:Z12"/>
    <mergeCell ref="AF10:AF12"/>
    <mergeCell ref="AG10:AG12"/>
    <mergeCell ref="E6:F6"/>
    <mergeCell ref="G6:H6"/>
    <mergeCell ref="C7:C8"/>
    <mergeCell ref="S7:S9"/>
    <mergeCell ref="T7:T9"/>
    <mergeCell ref="Y7:Y9"/>
    <mergeCell ref="S2:W2"/>
    <mergeCell ref="Y2:AC2"/>
    <mergeCell ref="AF2:AJ2"/>
    <mergeCell ref="C4:D4"/>
    <mergeCell ref="S4:S6"/>
    <mergeCell ref="T4:T6"/>
    <mergeCell ref="Y4:Y6"/>
    <mergeCell ref="Z4:Z6"/>
    <mergeCell ref="AF4:AF6"/>
    <mergeCell ref="AG4:AG6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AJ108"/>
  <sheetViews>
    <sheetView zoomScale="90" zoomScaleNormal="90" workbookViewId="0">
      <selection activeCell="E20" sqref="E20:F23"/>
    </sheetView>
  </sheetViews>
  <sheetFormatPr defaultRowHeight="14.4" x14ac:dyDescent="0.3"/>
  <cols>
    <col min="6" max="6" width="12.5546875" customWidth="1"/>
    <col min="8" max="8" width="13.5546875" customWidth="1"/>
    <col min="20" max="20" width="19.77734375" bestFit="1" customWidth="1"/>
    <col min="21" max="21" width="12" bestFit="1" customWidth="1"/>
    <col min="24" max="24" width="4.88671875" customWidth="1"/>
    <col min="26" max="26" width="21.109375" bestFit="1" customWidth="1"/>
    <col min="31" max="31" width="4.44140625" bestFit="1" customWidth="1"/>
    <col min="33" max="33" width="21.109375" bestFit="1" customWidth="1"/>
  </cols>
  <sheetData>
    <row r="2" spans="3:36" x14ac:dyDescent="0.3">
      <c r="S2" s="1" t="s">
        <v>0</v>
      </c>
      <c r="T2" s="1"/>
      <c r="U2" s="1"/>
      <c r="V2" s="1"/>
      <c r="W2" s="1"/>
      <c r="Y2" s="1" t="s">
        <v>1</v>
      </c>
      <c r="Z2" s="1"/>
      <c r="AA2" s="1"/>
      <c r="AB2" s="1"/>
      <c r="AC2" s="1"/>
      <c r="AD2" s="2"/>
      <c r="AF2" s="1" t="s">
        <v>2</v>
      </c>
      <c r="AG2" s="1"/>
      <c r="AH2" s="1"/>
      <c r="AI2" s="1"/>
      <c r="AJ2" s="1"/>
    </row>
    <row r="3" spans="3:36" x14ac:dyDescent="0.3">
      <c r="V3" t="s">
        <v>3</v>
      </c>
      <c r="W3" t="s">
        <v>4</v>
      </c>
      <c r="AB3" t="s">
        <v>3</v>
      </c>
      <c r="AC3" t="s">
        <v>4</v>
      </c>
      <c r="AI3" t="s">
        <v>3</v>
      </c>
      <c r="AJ3" t="s">
        <v>4</v>
      </c>
    </row>
    <row r="4" spans="3:36" x14ac:dyDescent="0.3">
      <c r="C4" s="1" t="s">
        <v>0</v>
      </c>
      <c r="D4" s="1"/>
      <c r="R4" s="3" t="s">
        <v>5</v>
      </c>
      <c r="S4" s="4">
        <v>0.97</v>
      </c>
      <c r="T4" s="5" t="s">
        <v>6</v>
      </c>
      <c r="U4">
        <v>0</v>
      </c>
      <c r="Y4" s="4">
        <v>0.97</v>
      </c>
      <c r="Z4" s="5" t="s">
        <v>6</v>
      </c>
      <c r="AA4" s="3">
        <v>0</v>
      </c>
      <c r="AE4" s="3" t="s">
        <v>5</v>
      </c>
      <c r="AF4" s="4">
        <v>0.97</v>
      </c>
      <c r="AG4" s="6" t="s">
        <v>6</v>
      </c>
      <c r="AH4" s="7">
        <v>0</v>
      </c>
    </row>
    <row r="5" spans="3:36" x14ac:dyDescent="0.3">
      <c r="C5" s="8"/>
      <c r="D5" s="8"/>
      <c r="R5" s="3" t="s">
        <v>5</v>
      </c>
      <c r="S5" s="4"/>
      <c r="T5" s="5"/>
      <c r="U5">
        <v>0</v>
      </c>
      <c r="Y5" s="4"/>
      <c r="Z5" s="5"/>
      <c r="AA5" s="3">
        <v>0</v>
      </c>
      <c r="AE5" s="3" t="s">
        <v>5</v>
      </c>
      <c r="AF5" s="4"/>
      <c r="AG5" s="6"/>
      <c r="AH5" s="7">
        <v>221.93232776192409</v>
      </c>
    </row>
    <row r="6" spans="3:36" x14ac:dyDescent="0.3">
      <c r="E6" s="9" t="s">
        <v>6</v>
      </c>
      <c r="F6" s="9"/>
      <c r="G6" s="9" t="s">
        <v>7</v>
      </c>
      <c r="H6" s="9"/>
      <c r="R6" s="3" t="s">
        <v>5</v>
      </c>
      <c r="S6" s="4"/>
      <c r="T6" s="5"/>
      <c r="U6">
        <v>0</v>
      </c>
      <c r="V6">
        <f>0</f>
        <v>0</v>
      </c>
      <c r="W6">
        <f>0</f>
        <v>0</v>
      </c>
      <c r="Y6" s="4"/>
      <c r="Z6" s="5"/>
      <c r="AA6" s="3">
        <v>0</v>
      </c>
      <c r="AB6">
        <v>0</v>
      </c>
      <c r="AC6">
        <f>_xlfn.STDEV.P(AA4,AA6)/SQRT(2)</f>
        <v>0</v>
      </c>
      <c r="AE6" s="3" t="s">
        <v>5</v>
      </c>
      <c r="AF6" s="4"/>
      <c r="AG6" s="6"/>
      <c r="AH6" s="7">
        <v>14.027777777777782</v>
      </c>
      <c r="AI6">
        <f>SUM(AH4:AH6)/3</f>
        <v>78.653368513233957</v>
      </c>
      <c r="AJ6">
        <f>_xlfn.STDEV.P(AH4:AH6)/SQRT(3)</f>
        <v>58.586763313314577</v>
      </c>
    </row>
    <row r="7" spans="3:36" x14ac:dyDescent="0.3">
      <c r="C7" s="10" t="s">
        <v>8</v>
      </c>
      <c r="D7">
        <v>0.97</v>
      </c>
      <c r="E7">
        <f>V6</f>
        <v>0</v>
      </c>
      <c r="F7">
        <f>W6</f>
        <v>0</v>
      </c>
      <c r="G7">
        <f>V12</f>
        <v>0</v>
      </c>
      <c r="H7">
        <f>W12</f>
        <v>0</v>
      </c>
      <c r="R7" s="3" t="s">
        <v>5</v>
      </c>
      <c r="S7" s="4">
        <v>0.99</v>
      </c>
      <c r="T7" s="5" t="s">
        <v>6</v>
      </c>
      <c r="U7">
        <v>0</v>
      </c>
      <c r="Y7" s="4">
        <v>0.99</v>
      </c>
      <c r="Z7" s="5" t="s">
        <v>6</v>
      </c>
      <c r="AA7" s="3">
        <v>0</v>
      </c>
      <c r="AE7" s="3" t="s">
        <v>5</v>
      </c>
      <c r="AF7" s="4">
        <v>0.99</v>
      </c>
      <c r="AG7" s="6" t="s">
        <v>6</v>
      </c>
      <c r="AH7" s="7">
        <v>952.88326300984534</v>
      </c>
    </row>
    <row r="8" spans="3:36" x14ac:dyDescent="0.3">
      <c r="C8" s="10"/>
      <c r="D8">
        <v>0.99</v>
      </c>
      <c r="E8">
        <f>V9</f>
        <v>0</v>
      </c>
      <c r="F8">
        <f>W9</f>
        <v>0</v>
      </c>
      <c r="G8">
        <f>V15</f>
        <v>0</v>
      </c>
      <c r="H8">
        <f>W15</f>
        <v>0</v>
      </c>
      <c r="R8" s="3" t="s">
        <v>5</v>
      </c>
      <c r="S8" s="4"/>
      <c r="T8" s="5"/>
      <c r="U8">
        <v>0</v>
      </c>
      <c r="Y8" s="4"/>
      <c r="Z8" s="5"/>
      <c r="AA8" s="3">
        <v>0</v>
      </c>
      <c r="AE8" s="3" t="s">
        <v>5</v>
      </c>
      <c r="AF8" s="4"/>
      <c r="AG8" s="6"/>
      <c r="AH8" s="7">
        <v>2118.7249666221624</v>
      </c>
    </row>
    <row r="9" spans="3:36" x14ac:dyDescent="0.3">
      <c r="C9" s="10" t="s">
        <v>9</v>
      </c>
      <c r="D9">
        <v>0.97</v>
      </c>
      <c r="E9">
        <f>V24</f>
        <v>0</v>
      </c>
      <c r="F9">
        <f>W24</f>
        <v>0</v>
      </c>
      <c r="G9">
        <f>V30</f>
        <v>0</v>
      </c>
      <c r="H9">
        <f>W30</f>
        <v>0</v>
      </c>
      <c r="R9" s="3" t="s">
        <v>5</v>
      </c>
      <c r="S9" s="4"/>
      <c r="T9" s="5"/>
      <c r="U9">
        <v>0</v>
      </c>
      <c r="Y9" s="4"/>
      <c r="Z9" s="5"/>
      <c r="AA9" s="3">
        <v>0</v>
      </c>
      <c r="AB9">
        <f>AA7</f>
        <v>0</v>
      </c>
      <c r="AC9">
        <v>0</v>
      </c>
      <c r="AE9" s="3" t="s">
        <v>5</v>
      </c>
      <c r="AF9" s="4"/>
      <c r="AG9" s="6"/>
      <c r="AH9" s="7">
        <v>2285.7142857142849</v>
      </c>
      <c r="AI9">
        <f>SUM(AH7:AH9)/3</f>
        <v>1785.7741717820975</v>
      </c>
      <c r="AJ9">
        <f>_xlfn.STDEV.P(AH7:AH9)/SQRT(3)</f>
        <v>342.29675481608803</v>
      </c>
    </row>
    <row r="10" spans="3:36" x14ac:dyDescent="0.3">
      <c r="C10" s="10"/>
      <c r="D10">
        <v>0.99</v>
      </c>
      <c r="E10">
        <f>V27</f>
        <v>13.431254237312762</v>
      </c>
      <c r="F10">
        <f>W27</f>
        <v>5.5786305065221375</v>
      </c>
      <c r="G10">
        <f>V33</f>
        <v>0</v>
      </c>
      <c r="H10">
        <f>W33</f>
        <v>0</v>
      </c>
      <c r="R10" s="3" t="s">
        <v>5</v>
      </c>
      <c r="S10" s="4">
        <v>0.97</v>
      </c>
      <c r="T10" s="5" t="s">
        <v>7</v>
      </c>
      <c r="U10">
        <v>0</v>
      </c>
      <c r="Y10" s="4">
        <v>0.97</v>
      </c>
      <c r="Z10" s="5" t="s">
        <v>7</v>
      </c>
      <c r="AA10" s="3">
        <v>0</v>
      </c>
      <c r="AE10" s="3" t="s">
        <v>5</v>
      </c>
      <c r="AF10" s="4">
        <v>0.97</v>
      </c>
      <c r="AG10" s="5" t="s">
        <v>7</v>
      </c>
      <c r="AH10" s="3">
        <v>0</v>
      </c>
    </row>
    <row r="11" spans="3:36" x14ac:dyDescent="0.3">
      <c r="C11" s="10" t="s">
        <v>10</v>
      </c>
      <c r="D11">
        <v>0.97</v>
      </c>
      <c r="E11">
        <f>V42</f>
        <v>10791.307594619675</v>
      </c>
      <c r="F11">
        <f>W42</f>
        <v>475.24974200505858</v>
      </c>
      <c r="R11" s="3" t="s">
        <v>5</v>
      </c>
      <c r="S11" s="4"/>
      <c r="T11" s="5"/>
      <c r="U11">
        <v>0</v>
      </c>
      <c r="Y11" s="4"/>
      <c r="Z11" s="5"/>
      <c r="AA11" s="3">
        <v>0</v>
      </c>
      <c r="AE11" s="3" t="s">
        <v>5</v>
      </c>
      <c r="AF11" s="4"/>
      <c r="AG11" s="5"/>
      <c r="AH11" s="3">
        <v>0</v>
      </c>
    </row>
    <row r="12" spans="3:36" x14ac:dyDescent="0.3">
      <c r="C12" s="10"/>
      <c r="D12">
        <v>0.99</v>
      </c>
      <c r="E12">
        <f>V45</f>
        <v>16513.354450165687</v>
      </c>
      <c r="F12">
        <f>W45</f>
        <v>1986.67930820023</v>
      </c>
      <c r="G12">
        <f>V48</f>
        <v>0</v>
      </c>
      <c r="H12">
        <f>W48</f>
        <v>0</v>
      </c>
      <c r="R12" s="3" t="s">
        <v>5</v>
      </c>
      <c r="S12" s="4"/>
      <c r="T12" s="5"/>
      <c r="U12">
        <v>0</v>
      </c>
      <c r="V12">
        <f>0</f>
        <v>0</v>
      </c>
      <c r="W12">
        <v>0</v>
      </c>
      <c r="Y12" s="4"/>
      <c r="Z12" s="5"/>
      <c r="AA12" s="3">
        <v>0</v>
      </c>
      <c r="AB12">
        <f>SUM(AA10:AA12)/3</f>
        <v>0</v>
      </c>
      <c r="AC12">
        <f>_xlfn.STDEV.P(AA10:AA12)/SQRT(3)</f>
        <v>0</v>
      </c>
      <c r="AE12" s="3" t="s">
        <v>5</v>
      </c>
      <c r="AF12" s="4"/>
      <c r="AG12" s="5"/>
      <c r="AH12" s="3">
        <v>0</v>
      </c>
      <c r="AI12">
        <f>SUM(AH11,AH12)/2</f>
        <v>0</v>
      </c>
      <c r="AJ12">
        <f>_xlfn.STDEV.P(AH11,AH12)/SQRT(2)</f>
        <v>0</v>
      </c>
    </row>
    <row r="13" spans="3:36" x14ac:dyDescent="0.3">
      <c r="R13" s="3" t="s">
        <v>5</v>
      </c>
      <c r="S13" s="4">
        <v>0.99</v>
      </c>
      <c r="T13" s="5" t="s">
        <v>7</v>
      </c>
      <c r="U13">
        <v>0</v>
      </c>
      <c r="Y13" s="4">
        <v>0.99</v>
      </c>
      <c r="Z13" s="5" t="s">
        <v>7</v>
      </c>
      <c r="AA13" s="3">
        <v>0</v>
      </c>
      <c r="AE13" s="3" t="s">
        <v>5</v>
      </c>
      <c r="AF13" s="4">
        <v>0.99</v>
      </c>
      <c r="AG13" s="5" t="s">
        <v>7</v>
      </c>
      <c r="AH13" s="3">
        <v>0</v>
      </c>
    </row>
    <row r="14" spans="3:36" x14ac:dyDescent="0.3">
      <c r="R14" s="3" t="s">
        <v>5</v>
      </c>
      <c r="S14" s="4"/>
      <c r="T14" s="5"/>
      <c r="U14">
        <v>0</v>
      </c>
      <c r="Y14" s="4"/>
      <c r="Z14" s="5"/>
      <c r="AA14" s="3">
        <v>0</v>
      </c>
      <c r="AE14" s="3" t="s">
        <v>5</v>
      </c>
      <c r="AF14" s="4"/>
      <c r="AG14" s="5"/>
      <c r="AH14" s="3">
        <v>0</v>
      </c>
    </row>
    <row r="15" spans="3:36" x14ac:dyDescent="0.3">
      <c r="C15" s="1" t="s">
        <v>1</v>
      </c>
      <c r="D15" s="1"/>
      <c r="R15" s="3" t="s">
        <v>5</v>
      </c>
      <c r="S15" s="4"/>
      <c r="T15" s="5"/>
      <c r="U15">
        <v>0</v>
      </c>
      <c r="V15">
        <f>0</f>
        <v>0</v>
      </c>
      <c r="W15">
        <v>0</v>
      </c>
      <c r="Y15" s="4"/>
      <c r="Z15" s="5"/>
      <c r="AA15" s="3">
        <v>0</v>
      </c>
      <c r="AB15">
        <f>SUM(AA13:AA15)/3</f>
        <v>0</v>
      </c>
      <c r="AC15">
        <f>_xlfn.STDEV.P(AA13:AA15)/SQRT(3)</f>
        <v>0</v>
      </c>
      <c r="AE15" s="3" t="s">
        <v>5</v>
      </c>
      <c r="AF15" s="4"/>
      <c r="AG15" s="5"/>
      <c r="AH15" s="3">
        <v>0</v>
      </c>
    </row>
    <row r="16" spans="3:36" x14ac:dyDescent="0.3">
      <c r="C16" s="8"/>
      <c r="D16" s="8"/>
      <c r="R16" s="3" t="s">
        <v>5</v>
      </c>
      <c r="S16" s="4">
        <v>0.97</v>
      </c>
      <c r="T16" s="5" t="s">
        <v>11</v>
      </c>
      <c r="U16">
        <v>0</v>
      </c>
      <c r="Y16" s="4">
        <v>0.97</v>
      </c>
      <c r="Z16" s="5" t="s">
        <v>11</v>
      </c>
      <c r="AA16" s="3">
        <v>0</v>
      </c>
      <c r="AE16" s="3" t="s">
        <v>5</v>
      </c>
      <c r="AF16" s="4">
        <v>0.97</v>
      </c>
      <c r="AG16" s="5" t="s">
        <v>11</v>
      </c>
      <c r="AH16" s="3">
        <v>0</v>
      </c>
    </row>
    <row r="17" spans="3:36" x14ac:dyDescent="0.3">
      <c r="E17" s="9" t="s">
        <v>6</v>
      </c>
      <c r="F17" s="9"/>
      <c r="G17" s="9" t="s">
        <v>7</v>
      </c>
      <c r="H17" s="9"/>
      <c r="R17" s="3" t="s">
        <v>5</v>
      </c>
      <c r="S17" s="4"/>
      <c r="T17" s="5"/>
      <c r="U17">
        <v>0</v>
      </c>
      <c r="Y17" s="4"/>
      <c r="Z17" s="5"/>
      <c r="AA17" s="3">
        <v>0</v>
      </c>
      <c r="AE17" s="3" t="s">
        <v>5</v>
      </c>
      <c r="AF17" s="4"/>
      <c r="AG17" s="5"/>
      <c r="AH17" s="3">
        <v>0</v>
      </c>
    </row>
    <row r="18" spans="3:36" x14ac:dyDescent="0.3">
      <c r="C18" s="10" t="s">
        <v>8</v>
      </c>
      <c r="D18">
        <v>0.97</v>
      </c>
      <c r="E18">
        <f>AB6</f>
        <v>0</v>
      </c>
      <c r="F18">
        <f>AC6</f>
        <v>0</v>
      </c>
      <c r="G18">
        <f>AB12</f>
        <v>0</v>
      </c>
      <c r="H18">
        <f>AC12</f>
        <v>0</v>
      </c>
      <c r="R18" s="3" t="s">
        <v>5</v>
      </c>
      <c r="S18" s="4"/>
      <c r="T18" s="5"/>
      <c r="U18">
        <v>0</v>
      </c>
      <c r="V18">
        <f>0</f>
        <v>0</v>
      </c>
      <c r="W18">
        <v>0</v>
      </c>
      <c r="Y18" s="4"/>
      <c r="Z18" s="5"/>
      <c r="AA18" s="3">
        <v>0</v>
      </c>
      <c r="AB18">
        <f>SUM(AA17,AA18)/2</f>
        <v>0</v>
      </c>
      <c r="AC18">
        <f>_xlfn.STDEV.P(AA17,AA18)/SQRT(2)</f>
        <v>0</v>
      </c>
      <c r="AE18" s="3" t="s">
        <v>5</v>
      </c>
      <c r="AF18" s="4"/>
      <c r="AG18" s="5"/>
      <c r="AH18" s="3">
        <v>0</v>
      </c>
      <c r="AI18">
        <f>AH16</f>
        <v>0</v>
      </c>
      <c r="AJ18">
        <v>0</v>
      </c>
    </row>
    <row r="19" spans="3:36" x14ac:dyDescent="0.3">
      <c r="C19" s="10"/>
      <c r="D19">
        <v>0.99</v>
      </c>
      <c r="E19">
        <f>AB9</f>
        <v>0</v>
      </c>
      <c r="F19">
        <f>AC9</f>
        <v>0</v>
      </c>
      <c r="G19">
        <f>AB15</f>
        <v>0</v>
      </c>
      <c r="H19">
        <f>AC15</f>
        <v>0</v>
      </c>
      <c r="R19" s="3" t="s">
        <v>5</v>
      </c>
      <c r="S19" s="4">
        <v>0.99</v>
      </c>
      <c r="T19" s="5" t="s">
        <v>11</v>
      </c>
      <c r="U19">
        <v>0</v>
      </c>
      <c r="Y19" s="4">
        <v>0.99</v>
      </c>
      <c r="Z19" s="5" t="s">
        <v>11</v>
      </c>
      <c r="AA19" s="3">
        <v>0</v>
      </c>
      <c r="AE19" s="3" t="s">
        <v>5</v>
      </c>
      <c r="AF19" s="4">
        <v>0.99</v>
      </c>
      <c r="AG19" s="5" t="s">
        <v>11</v>
      </c>
      <c r="AH19" s="3">
        <v>0</v>
      </c>
    </row>
    <row r="20" spans="3:36" x14ac:dyDescent="0.3">
      <c r="C20" s="10" t="s">
        <v>9</v>
      </c>
      <c r="D20">
        <v>0.97</v>
      </c>
      <c r="E20">
        <f>AB24</f>
        <v>2062.2070127073644</v>
      </c>
      <c r="F20">
        <f>AC24</f>
        <v>387.93444942089906</v>
      </c>
      <c r="G20">
        <f>AB30</f>
        <v>0</v>
      </c>
      <c r="H20">
        <f>AC30</f>
        <v>0</v>
      </c>
      <c r="R20" s="3" t="s">
        <v>5</v>
      </c>
      <c r="S20" s="4"/>
      <c r="T20" s="5"/>
      <c r="U20">
        <v>0</v>
      </c>
      <c r="Y20" s="4"/>
      <c r="Z20" s="5"/>
      <c r="AA20" s="3">
        <v>0</v>
      </c>
      <c r="AE20" s="3" t="s">
        <v>5</v>
      </c>
      <c r="AF20" s="4"/>
      <c r="AG20" s="5"/>
      <c r="AH20" s="3">
        <v>0</v>
      </c>
    </row>
    <row r="21" spans="3:36" x14ac:dyDescent="0.3">
      <c r="C21" s="10"/>
      <c r="D21">
        <v>0.99</v>
      </c>
      <c r="E21">
        <f>AB27</f>
        <v>24995.517227479821</v>
      </c>
      <c r="F21">
        <f>AC27</f>
        <v>4819.8300499472834</v>
      </c>
      <c r="G21">
        <f>AB33</f>
        <v>0</v>
      </c>
      <c r="H21">
        <f>AC33</f>
        <v>0</v>
      </c>
      <c r="R21" s="3" t="s">
        <v>5</v>
      </c>
      <c r="S21" s="4"/>
      <c r="T21" s="5"/>
      <c r="U21">
        <v>0</v>
      </c>
      <c r="V21">
        <f>0</f>
        <v>0</v>
      </c>
      <c r="W21">
        <v>0</v>
      </c>
      <c r="Y21" s="4"/>
      <c r="Z21" s="5"/>
      <c r="AA21" s="3">
        <v>0</v>
      </c>
      <c r="AB21">
        <f>AA19</f>
        <v>0</v>
      </c>
      <c r="AC21">
        <v>0</v>
      </c>
      <c r="AE21" s="3" t="s">
        <v>5</v>
      </c>
      <c r="AF21" s="4"/>
      <c r="AG21" s="5"/>
      <c r="AH21" s="3">
        <v>0</v>
      </c>
    </row>
    <row r="22" spans="3:36" x14ac:dyDescent="0.3">
      <c r="C22" s="10" t="s">
        <v>10</v>
      </c>
      <c r="D22">
        <v>0.97</v>
      </c>
      <c r="E22">
        <f>AB42</f>
        <v>35267.976505023318</v>
      </c>
      <c r="F22">
        <f>AC42</f>
        <v>6669.3251441575458</v>
      </c>
      <c r="R22" s="3" t="s">
        <v>12</v>
      </c>
      <c r="S22" s="4">
        <v>0.97</v>
      </c>
      <c r="T22" s="5" t="s">
        <v>6</v>
      </c>
      <c r="U22">
        <v>0</v>
      </c>
      <c r="Y22" s="11">
        <v>0.97</v>
      </c>
      <c r="Z22" s="6" t="s">
        <v>6</v>
      </c>
      <c r="AA22" s="7">
        <v>2501.5551537070523</v>
      </c>
      <c r="AE22" s="3" t="s">
        <v>12</v>
      </c>
      <c r="AF22" s="4">
        <v>0.97</v>
      </c>
      <c r="AG22" s="6" t="s">
        <v>6</v>
      </c>
      <c r="AH22" s="7">
        <v>23236.586612161474</v>
      </c>
    </row>
    <row r="23" spans="3:36" x14ac:dyDescent="0.3">
      <c r="C23" s="10"/>
      <c r="D23">
        <v>0.99</v>
      </c>
      <c r="E23">
        <f>AB45</f>
        <v>76876.317507351749</v>
      </c>
      <c r="F23">
        <f>AC45</f>
        <v>3137.5538475890621</v>
      </c>
      <c r="G23">
        <f>AB48</f>
        <v>0</v>
      </c>
      <c r="H23">
        <f>AC48</f>
        <v>0</v>
      </c>
      <c r="R23" s="3" t="s">
        <v>12</v>
      </c>
      <c r="S23" s="4"/>
      <c r="T23" s="5"/>
      <c r="U23">
        <v>0</v>
      </c>
      <c r="Y23" s="11"/>
      <c r="Z23" s="6"/>
      <c r="AA23" s="7">
        <v>1112.8418945963972</v>
      </c>
      <c r="AE23" s="3" t="s">
        <v>12</v>
      </c>
      <c r="AF23" s="4"/>
      <c r="AG23" s="6"/>
      <c r="AH23" s="7">
        <v>27063.77325066429</v>
      </c>
    </row>
    <row r="24" spans="3:36" x14ac:dyDescent="0.3">
      <c r="R24" s="3" t="s">
        <v>12</v>
      </c>
      <c r="S24" s="4"/>
      <c r="T24" s="5"/>
      <c r="U24">
        <v>0</v>
      </c>
      <c r="V24">
        <f>0</f>
        <v>0</v>
      </c>
      <c r="W24">
        <v>0</v>
      </c>
      <c r="Y24" s="11"/>
      <c r="Z24" s="6"/>
      <c r="AA24" s="7">
        <v>2572.2239898186444</v>
      </c>
      <c r="AB24">
        <f>SUM(AA22:AA24)/3</f>
        <v>2062.2070127073644</v>
      </c>
      <c r="AC24">
        <f>_xlfn.STDEV.P(AA22:AA24)/SQRT(3)</f>
        <v>387.93444942089906</v>
      </c>
      <c r="AE24" s="3" t="s">
        <v>12</v>
      </c>
      <c r="AF24" s="4"/>
      <c r="AG24" s="6"/>
      <c r="AH24" s="7">
        <v>27410.386320455978</v>
      </c>
      <c r="AI24">
        <f>SUM(AH22:AH24)/3</f>
        <v>25903.582061093912</v>
      </c>
      <c r="AJ24">
        <f>_xlfn.STDEV.P(AH22:AH24)/SQRT(3)</f>
        <v>1091.8571028306023</v>
      </c>
    </row>
    <row r="25" spans="3:36" x14ac:dyDescent="0.3">
      <c r="R25" s="3" t="s">
        <v>12</v>
      </c>
      <c r="S25" s="11">
        <v>0.99</v>
      </c>
      <c r="T25" s="6" t="s">
        <v>6</v>
      </c>
      <c r="U25" s="12">
        <v>21.320629159104659</v>
      </c>
      <c r="Y25" s="11">
        <v>0.99</v>
      </c>
      <c r="Z25" s="6" t="s">
        <v>6</v>
      </c>
      <c r="AA25" s="7">
        <v>36335.267175572531</v>
      </c>
      <c r="AE25" s="3" t="s">
        <v>12</v>
      </c>
      <c r="AF25" s="4">
        <v>0.99</v>
      </c>
      <c r="AG25" s="6" t="s">
        <v>6</v>
      </c>
      <c r="AH25" s="7">
        <v>72683.793386171077</v>
      </c>
    </row>
    <row r="26" spans="3:36" x14ac:dyDescent="0.3">
      <c r="C26" s="1" t="s">
        <v>2</v>
      </c>
      <c r="D26" s="1"/>
      <c r="R26" s="3" t="s">
        <v>12</v>
      </c>
      <c r="S26" s="11"/>
      <c r="T26" s="6"/>
      <c r="U26" s="12">
        <v>0</v>
      </c>
      <c r="Y26" s="11"/>
      <c r="Z26" s="6"/>
      <c r="AA26" s="7">
        <v>16480.298507462689</v>
      </c>
      <c r="AE26" s="3" t="s">
        <v>12</v>
      </c>
      <c r="AF26" s="4"/>
      <c r="AG26" s="6"/>
      <c r="AH26" s="7">
        <v>64031.954887218068</v>
      </c>
    </row>
    <row r="27" spans="3:36" x14ac:dyDescent="0.3">
      <c r="C27" s="8"/>
      <c r="D27" s="8"/>
      <c r="R27" s="3" t="s">
        <v>12</v>
      </c>
      <c r="S27" s="11"/>
      <c r="T27" s="6"/>
      <c r="U27" s="12">
        <v>5.5418793155208652</v>
      </c>
      <c r="V27">
        <f>SUM(U27,U25)/2</f>
        <v>13.431254237312762</v>
      </c>
      <c r="W27">
        <f>_xlfn.STDEV.P(U27,U25)/SQRT(2)</f>
        <v>5.5786305065221375</v>
      </c>
      <c r="Y27" s="11"/>
      <c r="Z27" s="6"/>
      <c r="AA27" s="7">
        <v>22170.985999404238</v>
      </c>
      <c r="AB27">
        <f>SUM(AA25:AA27)/3</f>
        <v>24995.517227479821</v>
      </c>
      <c r="AC27">
        <f>_xlfn.STDEV.P(AA25:AA27)/SQRT(3)</f>
        <v>4819.8300499472834</v>
      </c>
      <c r="AE27" s="3" t="s">
        <v>12</v>
      </c>
      <c r="AF27" s="4"/>
      <c r="AG27" s="6"/>
      <c r="AH27" s="7">
        <v>64382.940108892908</v>
      </c>
      <c r="AI27">
        <f>SUM(AH25:AH27)/3</f>
        <v>67032.896127427361</v>
      </c>
      <c r="AJ27">
        <f>_xlfn.STDEV.P(AH25:AH27)/SQRT(3)</f>
        <v>2308.4519838635761</v>
      </c>
    </row>
    <row r="28" spans="3:36" x14ac:dyDescent="0.3">
      <c r="E28" s="9" t="s">
        <v>6</v>
      </c>
      <c r="F28" s="9"/>
      <c r="G28" s="9" t="s">
        <v>7</v>
      </c>
      <c r="H28" s="9"/>
      <c r="R28" s="3" t="s">
        <v>12</v>
      </c>
      <c r="S28" s="4">
        <v>0.97</v>
      </c>
      <c r="T28" s="5" t="s">
        <v>7</v>
      </c>
      <c r="U28">
        <v>0</v>
      </c>
      <c r="Y28" s="11">
        <v>0.97</v>
      </c>
      <c r="Z28" s="6" t="s">
        <v>7</v>
      </c>
      <c r="AA28" s="3">
        <v>0</v>
      </c>
      <c r="AE28" s="3" t="s">
        <v>12</v>
      </c>
      <c r="AF28" s="4">
        <v>0.99</v>
      </c>
      <c r="AG28" s="6" t="s">
        <v>7</v>
      </c>
      <c r="AH28" s="3">
        <v>0</v>
      </c>
    </row>
    <row r="29" spans="3:36" x14ac:dyDescent="0.3">
      <c r="C29" s="10" t="s">
        <v>8</v>
      </c>
      <c r="D29">
        <v>0.97</v>
      </c>
      <c r="E29">
        <f>AI6</f>
        <v>78.653368513233957</v>
      </c>
      <c r="F29">
        <f>AJ6</f>
        <v>58.586763313314577</v>
      </c>
      <c r="G29">
        <f>AI12</f>
        <v>0</v>
      </c>
      <c r="H29">
        <f>AJ12</f>
        <v>0</v>
      </c>
      <c r="R29" s="3" t="s">
        <v>12</v>
      </c>
      <c r="S29" s="4"/>
      <c r="T29" s="5"/>
      <c r="U29">
        <v>0</v>
      </c>
      <c r="Y29" s="11"/>
      <c r="Z29" s="6"/>
      <c r="AA29" s="3">
        <v>0</v>
      </c>
      <c r="AE29" s="3" t="s">
        <v>12</v>
      </c>
      <c r="AF29" s="4"/>
      <c r="AG29" s="6"/>
      <c r="AH29" s="3">
        <v>0</v>
      </c>
    </row>
    <row r="30" spans="3:36" x14ac:dyDescent="0.3">
      <c r="C30" s="10"/>
      <c r="D30">
        <v>0.99</v>
      </c>
      <c r="E30">
        <f>AI9</f>
        <v>1785.7741717820975</v>
      </c>
      <c r="F30">
        <f>AJ9</f>
        <v>342.29675481608803</v>
      </c>
      <c r="G30">
        <f>AI15</f>
        <v>0</v>
      </c>
      <c r="H30">
        <f>AJ15</f>
        <v>0</v>
      </c>
      <c r="R30" s="3" t="s">
        <v>12</v>
      </c>
      <c r="S30" s="4"/>
      <c r="T30" s="5"/>
      <c r="U30">
        <v>0</v>
      </c>
      <c r="V30">
        <f>SUM(U28:U30)/3</f>
        <v>0</v>
      </c>
      <c r="W30">
        <f>_xlfn.STDEV.P(U28:U30)/SQRT(3)</f>
        <v>0</v>
      </c>
      <c r="Y30" s="11"/>
      <c r="Z30" s="6"/>
      <c r="AA30" s="3">
        <v>0</v>
      </c>
      <c r="AB30">
        <f>SUM(AA28:AA30)/3</f>
        <v>0</v>
      </c>
      <c r="AC30">
        <f>_xlfn.STDEV.P(AA28:AA30)/SQRT(3)</f>
        <v>0</v>
      </c>
      <c r="AE30" s="3" t="s">
        <v>12</v>
      </c>
      <c r="AF30" s="4"/>
      <c r="AG30" s="6"/>
      <c r="AH30" s="3">
        <v>0</v>
      </c>
      <c r="AI30">
        <v>0</v>
      </c>
      <c r="AJ30">
        <v>0</v>
      </c>
    </row>
    <row r="31" spans="3:36" x14ac:dyDescent="0.3">
      <c r="C31" s="10" t="s">
        <v>9</v>
      </c>
      <c r="D31">
        <v>0.97</v>
      </c>
      <c r="E31">
        <f>AI24</f>
        <v>25903.582061093912</v>
      </c>
      <c r="F31">
        <f>AJ24</f>
        <v>1091.8571028306023</v>
      </c>
      <c r="R31" s="3" t="s">
        <v>12</v>
      </c>
      <c r="S31" s="4">
        <v>0.99</v>
      </c>
      <c r="T31" s="5" t="s">
        <v>7</v>
      </c>
      <c r="U31">
        <v>0</v>
      </c>
      <c r="Y31" s="11">
        <v>0.99</v>
      </c>
      <c r="Z31" s="6" t="s">
        <v>7</v>
      </c>
      <c r="AA31" s="3">
        <v>0</v>
      </c>
      <c r="AE31" s="3" t="s">
        <v>12</v>
      </c>
      <c r="AF31" s="4">
        <v>0.97</v>
      </c>
      <c r="AG31" s="5" t="s">
        <v>11</v>
      </c>
      <c r="AH31" s="3">
        <v>0</v>
      </c>
    </row>
    <row r="32" spans="3:36" x14ac:dyDescent="0.3">
      <c r="C32" s="10"/>
      <c r="D32">
        <v>0.99</v>
      </c>
      <c r="E32">
        <f>AI27</f>
        <v>67032.896127427361</v>
      </c>
      <c r="F32">
        <f>AJ27</f>
        <v>2308.4519838635761</v>
      </c>
      <c r="G32">
        <f>AI30</f>
        <v>0</v>
      </c>
      <c r="H32">
        <f>AJ30</f>
        <v>0</v>
      </c>
      <c r="R32" s="3" t="s">
        <v>12</v>
      </c>
      <c r="S32" s="4"/>
      <c r="T32" s="5"/>
      <c r="U32">
        <v>0</v>
      </c>
      <c r="Y32" s="11"/>
      <c r="Z32" s="6"/>
      <c r="AA32" s="3">
        <v>0</v>
      </c>
      <c r="AE32" s="3" t="s">
        <v>12</v>
      </c>
      <c r="AF32" s="4"/>
      <c r="AG32" s="5"/>
      <c r="AH32" s="3">
        <v>0</v>
      </c>
    </row>
    <row r="33" spans="3:36" x14ac:dyDescent="0.3">
      <c r="C33" s="10" t="s">
        <v>10</v>
      </c>
      <c r="D33">
        <v>0.97</v>
      </c>
      <c r="E33">
        <f>AI39</f>
        <v>57997.011766625074</v>
      </c>
      <c r="F33">
        <f>AJ39</f>
        <v>1037.3643068618433</v>
      </c>
      <c r="R33" s="3" t="s">
        <v>12</v>
      </c>
      <c r="S33" s="4"/>
      <c r="T33" s="5"/>
      <c r="U33">
        <v>0</v>
      </c>
      <c r="V33">
        <f>SUM(U31:U33)/3</f>
        <v>0</v>
      </c>
      <c r="W33">
        <f>_xlfn.STDEV.P(U31:U33)/SQRT(3)</f>
        <v>0</v>
      </c>
      <c r="Y33" s="11"/>
      <c r="Z33" s="6"/>
      <c r="AA33" s="3">
        <v>0</v>
      </c>
      <c r="AB33">
        <f>SUM(AA32,AA31)/2</f>
        <v>0</v>
      </c>
      <c r="AC33">
        <f>_xlfn.STDEV.P(AA32,AA31)/SQRT(2)</f>
        <v>0</v>
      </c>
      <c r="AE33" s="3" t="s">
        <v>12</v>
      </c>
      <c r="AF33" s="4"/>
      <c r="AG33" s="5"/>
      <c r="AH33" s="3">
        <v>43.869047619047642</v>
      </c>
      <c r="AI33">
        <v>0</v>
      </c>
      <c r="AJ33">
        <v>0</v>
      </c>
    </row>
    <row r="34" spans="3:36" x14ac:dyDescent="0.3">
      <c r="C34" s="10"/>
      <c r="D34">
        <v>0.99</v>
      </c>
      <c r="E34">
        <f>AI42</f>
        <v>144844.05199677427</v>
      </c>
      <c r="F34">
        <f>AJ42</f>
        <v>14143.041460940965</v>
      </c>
      <c r="G34">
        <f>AI45</f>
        <v>0</v>
      </c>
      <c r="H34">
        <f>AJ45</f>
        <v>0</v>
      </c>
      <c r="R34" s="3" t="s">
        <v>12</v>
      </c>
      <c r="S34" s="4">
        <v>0.97</v>
      </c>
      <c r="T34" s="5" t="s">
        <v>11</v>
      </c>
      <c r="U34">
        <v>0</v>
      </c>
      <c r="Y34" s="4">
        <v>0.97</v>
      </c>
      <c r="Z34" s="5" t="s">
        <v>11</v>
      </c>
      <c r="AA34" s="3">
        <v>0</v>
      </c>
      <c r="AE34" s="3" t="s">
        <v>12</v>
      </c>
      <c r="AF34" s="4">
        <v>0.99</v>
      </c>
      <c r="AG34" s="5" t="s">
        <v>11</v>
      </c>
      <c r="AH34" s="3">
        <v>0</v>
      </c>
    </row>
    <row r="35" spans="3:36" x14ac:dyDescent="0.3">
      <c r="R35" s="3" t="s">
        <v>12</v>
      </c>
      <c r="S35" s="4"/>
      <c r="T35" s="5"/>
      <c r="U35">
        <v>0</v>
      </c>
      <c r="Y35" s="4"/>
      <c r="Z35" s="5"/>
      <c r="AA35" s="3">
        <v>0</v>
      </c>
      <c r="AE35" s="3" t="s">
        <v>12</v>
      </c>
      <c r="AF35" s="4"/>
      <c r="AG35" s="5"/>
      <c r="AH35" s="3">
        <v>0</v>
      </c>
    </row>
    <row r="36" spans="3:36" x14ac:dyDescent="0.3">
      <c r="E36" s="28" t="s">
        <v>63</v>
      </c>
      <c r="F36">
        <v>15</v>
      </c>
      <c r="G36">
        <v>10</v>
      </c>
      <c r="R36" s="3" t="s">
        <v>12</v>
      </c>
      <c r="S36" s="4"/>
      <c r="T36" s="5"/>
      <c r="U36">
        <v>0</v>
      </c>
      <c r="V36">
        <f>SUM(U34:U36)/3</f>
        <v>0</v>
      </c>
      <c r="W36">
        <f>_xlfn.STDEV.P(U34:U36)/SQRT(3)</f>
        <v>0</v>
      </c>
      <c r="Y36" s="4"/>
      <c r="Z36" s="5"/>
      <c r="AA36" s="3">
        <v>0</v>
      </c>
      <c r="AB36">
        <f>SUM(AA34,AA36)/2</f>
        <v>0</v>
      </c>
      <c r="AC36">
        <f>_xlfn.STDEV.P(AA34,AA36)/SQRT(2)</f>
        <v>0</v>
      </c>
      <c r="AE36" s="3" t="s">
        <v>12</v>
      </c>
      <c r="AF36" s="4"/>
      <c r="AG36" s="5"/>
      <c r="AH36" s="3">
        <v>0</v>
      </c>
      <c r="AI36">
        <f>AH35</f>
        <v>0</v>
      </c>
      <c r="AJ36">
        <v>0</v>
      </c>
    </row>
    <row r="37" spans="3:36" x14ac:dyDescent="0.3">
      <c r="E37" s="28"/>
      <c r="F37">
        <v>5</v>
      </c>
      <c r="G37">
        <v>15</v>
      </c>
      <c r="R37" s="3" t="s">
        <v>12</v>
      </c>
      <c r="S37" s="4">
        <v>0.99</v>
      </c>
      <c r="T37" s="5" t="s">
        <v>11</v>
      </c>
      <c r="U37">
        <v>0</v>
      </c>
      <c r="Y37" s="4">
        <v>0.99</v>
      </c>
      <c r="Z37" s="5" t="s">
        <v>11</v>
      </c>
      <c r="AA37" s="3">
        <v>0</v>
      </c>
      <c r="AE37" s="3" t="s">
        <v>13</v>
      </c>
      <c r="AF37" s="4">
        <v>0.97</v>
      </c>
      <c r="AG37" s="6" t="s">
        <v>6</v>
      </c>
      <c r="AH37" s="7">
        <v>55921.462999716474</v>
      </c>
    </row>
    <row r="38" spans="3:36" x14ac:dyDescent="0.3">
      <c r="R38" s="3" t="s">
        <v>12</v>
      </c>
      <c r="S38" s="4"/>
      <c r="T38" s="5"/>
      <c r="U38">
        <v>0</v>
      </c>
      <c r="Y38" s="4"/>
      <c r="Z38" s="5"/>
      <c r="AA38" s="3">
        <v>0</v>
      </c>
      <c r="AE38" s="3" t="s">
        <v>13</v>
      </c>
      <c r="AF38" s="4"/>
      <c r="AG38" s="6"/>
      <c r="AH38" s="7">
        <v>57765.284609978924</v>
      </c>
    </row>
    <row r="39" spans="3:36" x14ac:dyDescent="0.3">
      <c r="E39" s="29" t="s">
        <v>64</v>
      </c>
      <c r="F39">
        <v>5</v>
      </c>
      <c r="G39">
        <v>10</v>
      </c>
      <c r="R39" s="3" t="s">
        <v>12</v>
      </c>
      <c r="S39" s="4"/>
      <c r="T39" s="5"/>
      <c r="U39">
        <v>0</v>
      </c>
      <c r="V39">
        <f>SUM(U37:U39)/3</f>
        <v>0</v>
      </c>
      <c r="W39">
        <f>_xlfn.STDEV.P(U37:U39)/SQRT(3)</f>
        <v>0</v>
      </c>
      <c r="Y39" s="4"/>
      <c r="Z39" s="5"/>
      <c r="AA39" s="3">
        <v>0</v>
      </c>
      <c r="AE39" s="3" t="s">
        <v>13</v>
      </c>
      <c r="AF39" s="4"/>
      <c r="AG39" s="6"/>
      <c r="AH39" s="7">
        <v>60304.28769017983</v>
      </c>
      <c r="AI39">
        <f>SUM(AH37:AH39)/3</f>
        <v>57997.011766625074</v>
      </c>
      <c r="AJ39">
        <f>_xlfn.STDEV.P(AH37:AH39)/SQRT(3)</f>
        <v>1037.3643068618433</v>
      </c>
    </row>
    <row r="40" spans="3:36" x14ac:dyDescent="0.3">
      <c r="E40" s="29"/>
      <c r="F40">
        <v>5</v>
      </c>
      <c r="G40">
        <v>15</v>
      </c>
      <c r="R40" s="3" t="s">
        <v>13</v>
      </c>
      <c r="S40" s="11">
        <v>0.97</v>
      </c>
      <c r="T40" s="6" t="s">
        <v>6</v>
      </c>
      <c r="U40" s="12">
        <v>11939.236928874237</v>
      </c>
      <c r="Y40" s="11">
        <v>0.97</v>
      </c>
      <c r="Z40" s="6" t="s">
        <v>6</v>
      </c>
      <c r="AA40" s="7">
        <v>51139.445628997877</v>
      </c>
      <c r="AE40" s="3" t="s">
        <v>13</v>
      </c>
      <c r="AF40" s="4">
        <v>0.99</v>
      </c>
      <c r="AG40" s="6" t="s">
        <v>6</v>
      </c>
      <c r="AH40" s="7">
        <v>116085.33694547912</v>
      </c>
    </row>
    <row r="41" spans="3:36" x14ac:dyDescent="0.3">
      <c r="R41" s="3" t="s">
        <v>13</v>
      </c>
      <c r="S41" s="11"/>
      <c r="T41" s="6"/>
      <c r="U41" s="12">
        <v>10384.896233666406</v>
      </c>
      <c r="Y41" s="11"/>
      <c r="Z41" s="6"/>
      <c r="AA41" s="7">
        <v>23980.840543881342</v>
      </c>
      <c r="AE41" s="3" t="s">
        <v>13</v>
      </c>
      <c r="AF41" s="4"/>
      <c r="AG41" s="6"/>
      <c r="AH41" s="7">
        <v>142495.6622325044</v>
      </c>
    </row>
    <row r="42" spans="3:36" x14ac:dyDescent="0.3">
      <c r="E42" s="15" t="s">
        <v>65</v>
      </c>
      <c r="F42" t="s">
        <v>66</v>
      </c>
      <c r="R42" s="3" t="s">
        <v>13</v>
      </c>
      <c r="S42" s="11"/>
      <c r="T42" s="6"/>
      <c r="U42" s="12">
        <v>10049.789621318379</v>
      </c>
      <c r="V42">
        <f>SUM(U40:U42)/3</f>
        <v>10791.307594619675</v>
      </c>
      <c r="W42">
        <f>_xlfn.STDEV.P(U40:U42)/SQRT(3)</f>
        <v>475.24974200505858</v>
      </c>
      <c r="Y42" s="11"/>
      <c r="Z42" s="6"/>
      <c r="AA42" s="7">
        <v>30683.643342190728</v>
      </c>
      <c r="AB42">
        <f>SUM(AA40:AA42)/3</f>
        <v>35267.976505023318</v>
      </c>
      <c r="AC42">
        <f>_xlfn.STDEV.P(AA40:AA42)/SQRT(3)</f>
        <v>6669.3251441575458</v>
      </c>
      <c r="AE42" s="3" t="s">
        <v>13</v>
      </c>
      <c r="AF42" s="4"/>
      <c r="AG42" s="6"/>
      <c r="AH42" s="7">
        <v>175951.15681233926</v>
      </c>
      <c r="AI42">
        <f>SUM(AH40:AH42)/3</f>
        <v>144844.05199677427</v>
      </c>
      <c r="AJ42">
        <f>_xlfn.STDEV.P(AH40:AH42)/SQRT(3)</f>
        <v>14143.041460940965</v>
      </c>
    </row>
    <row r="43" spans="3:36" x14ac:dyDescent="0.3">
      <c r="R43" s="3" t="s">
        <v>13</v>
      </c>
      <c r="S43" s="11">
        <v>0.99</v>
      </c>
      <c r="T43" s="6" t="s">
        <v>6</v>
      </c>
      <c r="U43" s="12">
        <v>14770.428893905188</v>
      </c>
      <c r="Y43" s="11">
        <v>0.99</v>
      </c>
      <c r="Z43" s="6" t="s">
        <v>6</v>
      </c>
      <c r="AA43" s="7">
        <v>79774.469339622592</v>
      </c>
      <c r="AE43" s="3" t="s">
        <v>13</v>
      </c>
      <c r="AF43" s="4">
        <v>0.99</v>
      </c>
      <c r="AG43" s="6" t="s">
        <v>7</v>
      </c>
      <c r="AH43" s="7">
        <v>0</v>
      </c>
    </row>
    <row r="44" spans="3:36" x14ac:dyDescent="0.3">
      <c r="R44" s="3" t="s">
        <v>13</v>
      </c>
      <c r="S44" s="11"/>
      <c r="T44" s="6"/>
      <c r="U44" s="12">
        <v>21319.621405169266</v>
      </c>
      <c r="Y44" s="11"/>
      <c r="Z44" s="6"/>
      <c r="AA44" s="7">
        <v>81591.626039575567</v>
      </c>
      <c r="AE44" s="3" t="s">
        <v>13</v>
      </c>
      <c r="AF44" s="4"/>
      <c r="AG44" s="6"/>
      <c r="AH44" s="7">
        <v>0</v>
      </c>
    </row>
    <row r="45" spans="3:36" x14ac:dyDescent="0.3">
      <c r="D45" s="1" t="s">
        <v>14</v>
      </c>
      <c r="E45" s="1"/>
      <c r="F45" s="1"/>
      <c r="G45" s="1"/>
      <c r="H45" s="1"/>
      <c r="I45" s="1"/>
      <c r="J45" s="1"/>
      <c r="R45" s="3" t="s">
        <v>13</v>
      </c>
      <c r="S45" s="11"/>
      <c r="T45" s="6"/>
      <c r="U45" s="12">
        <v>13450.013051422604</v>
      </c>
      <c r="V45">
        <f>SUM(U43:U45)/3</f>
        <v>16513.354450165687</v>
      </c>
      <c r="W45">
        <f>_xlfn.STDEV.P(U43:U45)/SQRT(3)</f>
        <v>1986.67930820023</v>
      </c>
      <c r="Y45" s="11"/>
      <c r="Z45" s="6"/>
      <c r="AA45" s="7">
        <v>69262.857142857116</v>
      </c>
      <c r="AB45">
        <f>SUM(AA43:AA45)/3</f>
        <v>76876.317507351749</v>
      </c>
      <c r="AC45">
        <f>_xlfn.STDEV.P(AA43:AA45)/SQRT(3)</f>
        <v>3137.5538475890621</v>
      </c>
      <c r="AE45" s="3" t="s">
        <v>13</v>
      </c>
      <c r="AF45" s="4"/>
      <c r="AG45" s="6"/>
      <c r="AH45" s="7">
        <v>0</v>
      </c>
      <c r="AI45">
        <f>SUM(AH44,AH43)/2</f>
        <v>0</v>
      </c>
      <c r="AJ45">
        <f>_xlfn.STDEV.P(AH44,AH43)/SQRT(2)</f>
        <v>0</v>
      </c>
    </row>
    <row r="46" spans="3:36" x14ac:dyDescent="0.3">
      <c r="C46" s="13" t="s">
        <v>0</v>
      </c>
      <c r="E46" s="14"/>
      <c r="F46" s="14"/>
      <c r="G46" s="14"/>
      <c r="H46" s="14"/>
      <c r="I46" s="14"/>
      <c r="J46" s="14"/>
      <c r="R46" s="3" t="s">
        <v>13</v>
      </c>
      <c r="S46" s="4">
        <v>0.99</v>
      </c>
      <c r="T46" s="5" t="s">
        <v>7</v>
      </c>
      <c r="U46">
        <v>0</v>
      </c>
      <c r="Y46" s="11">
        <v>0.99</v>
      </c>
      <c r="Z46" s="6" t="s">
        <v>7</v>
      </c>
      <c r="AA46" s="7">
        <v>0</v>
      </c>
      <c r="AE46" s="3" t="s">
        <v>13</v>
      </c>
      <c r="AF46" s="4">
        <v>0.97</v>
      </c>
      <c r="AG46" s="5" t="s">
        <v>11</v>
      </c>
      <c r="AH46" s="3">
        <v>0</v>
      </c>
    </row>
    <row r="47" spans="3:36" x14ac:dyDescent="0.3">
      <c r="D47" s="16" t="s">
        <v>17</v>
      </c>
      <c r="E47" s="8"/>
      <c r="I47" s="16"/>
      <c r="R47" s="3" t="s">
        <v>13</v>
      </c>
      <c r="S47" s="4"/>
      <c r="T47" s="5"/>
      <c r="U47">
        <v>0</v>
      </c>
      <c r="Y47" s="11"/>
      <c r="Z47" s="6"/>
      <c r="AA47" s="7">
        <v>0</v>
      </c>
      <c r="AE47" s="3" t="s">
        <v>13</v>
      </c>
      <c r="AF47" s="4"/>
      <c r="AG47" s="5"/>
      <c r="AH47" s="3">
        <v>0</v>
      </c>
    </row>
    <row r="48" spans="3:36" x14ac:dyDescent="0.3">
      <c r="C48" s="15"/>
      <c r="D48" s="17">
        <v>0.97</v>
      </c>
      <c r="E48" s="15" t="s">
        <v>19</v>
      </c>
      <c r="F48" s="15"/>
      <c r="G48" s="15"/>
      <c r="H48" s="15"/>
      <c r="I48" s="17"/>
      <c r="J48" s="15"/>
      <c r="R48" s="3" t="s">
        <v>13</v>
      </c>
      <c r="S48" s="4"/>
      <c r="T48" s="5"/>
      <c r="U48">
        <v>0</v>
      </c>
      <c r="V48">
        <f>U46</f>
        <v>0</v>
      </c>
      <c r="W48">
        <v>0</v>
      </c>
      <c r="Y48" s="11"/>
      <c r="Z48" s="6"/>
      <c r="AA48" s="7">
        <v>0</v>
      </c>
      <c r="AB48">
        <f>SUM(AA46:AA48)/3</f>
        <v>0</v>
      </c>
      <c r="AC48">
        <f>_xlfn.STDEV.P(AA46:AA48)/SQRT(3)</f>
        <v>0</v>
      </c>
      <c r="AE48" s="3" t="s">
        <v>13</v>
      </c>
      <c r="AF48" s="4"/>
      <c r="AG48" s="5"/>
      <c r="AH48" s="3">
        <v>0</v>
      </c>
    </row>
    <row r="49" spans="3:34" x14ac:dyDescent="0.3">
      <c r="C49" s="15"/>
      <c r="D49" s="15" t="s">
        <v>5</v>
      </c>
      <c r="E49" s="18"/>
      <c r="F49" s="15"/>
      <c r="I49" s="15"/>
      <c r="R49" s="3" t="s">
        <v>13</v>
      </c>
      <c r="S49" s="4">
        <v>0.97</v>
      </c>
      <c r="T49" s="5" t="s">
        <v>11</v>
      </c>
      <c r="U49">
        <v>0</v>
      </c>
      <c r="Y49" s="4">
        <v>0.97</v>
      </c>
      <c r="Z49" s="5" t="s">
        <v>11</v>
      </c>
      <c r="AA49" s="3">
        <v>0</v>
      </c>
      <c r="AE49" s="3" t="s">
        <v>13</v>
      </c>
      <c r="AF49" s="4">
        <v>0.99</v>
      </c>
      <c r="AG49" s="5" t="s">
        <v>11</v>
      </c>
      <c r="AH49" s="3">
        <v>0</v>
      </c>
    </row>
    <row r="50" spans="3:34" x14ac:dyDescent="0.3">
      <c r="C50" s="15"/>
      <c r="D50" s="15" t="s">
        <v>12</v>
      </c>
      <c r="E50" s="18"/>
      <c r="F50" s="15"/>
      <c r="I50" s="15"/>
      <c r="R50" s="3" t="s">
        <v>13</v>
      </c>
      <c r="S50" s="4"/>
      <c r="T50" s="5"/>
      <c r="U50">
        <v>0</v>
      </c>
      <c r="Y50" s="4"/>
      <c r="Z50" s="5"/>
      <c r="AA50" s="3">
        <v>0</v>
      </c>
      <c r="AE50" s="3" t="s">
        <v>13</v>
      </c>
      <c r="AF50" s="4"/>
      <c r="AG50" s="5"/>
      <c r="AH50" s="3">
        <v>0</v>
      </c>
    </row>
    <row r="51" spans="3:34" x14ac:dyDescent="0.3">
      <c r="C51" s="15"/>
      <c r="D51" s="15" t="s">
        <v>13</v>
      </c>
      <c r="E51" s="23"/>
      <c r="F51" s="15"/>
      <c r="I51" s="15"/>
      <c r="R51" s="3" t="s">
        <v>13</v>
      </c>
      <c r="S51" s="4"/>
      <c r="T51" s="5"/>
      <c r="U51">
        <v>0</v>
      </c>
      <c r="V51">
        <f>SUM(U49:U51)/3</f>
        <v>0</v>
      </c>
      <c r="W51">
        <f>_xlfn.STDEV.P(U49:U51)/SQRT(3)</f>
        <v>0</v>
      </c>
      <c r="Y51" s="4"/>
      <c r="Z51" s="5"/>
      <c r="AA51" s="3">
        <v>0</v>
      </c>
      <c r="AB51">
        <v>0</v>
      </c>
      <c r="AC51">
        <v>0</v>
      </c>
      <c r="AE51" s="3" t="s">
        <v>13</v>
      </c>
      <c r="AF51" s="4"/>
      <c r="AG51" s="5"/>
      <c r="AH51" s="3">
        <v>0</v>
      </c>
    </row>
    <row r="52" spans="3:34" x14ac:dyDescent="0.3">
      <c r="D52">
        <v>0.06</v>
      </c>
      <c r="E52" s="20" t="s">
        <v>67</v>
      </c>
      <c r="J52" s="20"/>
      <c r="R52" s="3" t="s">
        <v>13</v>
      </c>
      <c r="S52" s="4">
        <v>0.99</v>
      </c>
      <c r="T52" s="5" t="s">
        <v>11</v>
      </c>
      <c r="U52">
        <v>0</v>
      </c>
      <c r="Y52" s="4">
        <v>0.99</v>
      </c>
      <c r="Z52" s="5" t="s">
        <v>11</v>
      </c>
      <c r="AA52" s="3">
        <v>0</v>
      </c>
    </row>
    <row r="53" spans="3:34" x14ac:dyDescent="0.3">
      <c r="E53" s="20"/>
      <c r="I53" s="15"/>
      <c r="J53" s="20"/>
      <c r="R53" s="3" t="s">
        <v>13</v>
      </c>
      <c r="S53" s="4"/>
      <c r="T53" s="5"/>
      <c r="U53">
        <v>0</v>
      </c>
      <c r="Y53" s="4"/>
      <c r="Z53" s="5"/>
      <c r="AA53" s="3">
        <v>0</v>
      </c>
    </row>
    <row r="54" spans="3:34" x14ac:dyDescent="0.3">
      <c r="R54" s="3" t="s">
        <v>13</v>
      </c>
      <c r="S54" s="4"/>
      <c r="T54" s="5"/>
      <c r="U54">
        <v>0</v>
      </c>
      <c r="V54">
        <f>SUM(U52:U54)/3</f>
        <v>0</v>
      </c>
      <c r="W54">
        <f>_xlfn.STDEV.P(U52:U54)/SQRT(3)</f>
        <v>0</v>
      </c>
      <c r="Y54" s="4"/>
      <c r="Z54" s="5"/>
      <c r="AA54" s="3">
        <v>0</v>
      </c>
      <c r="AB54">
        <f>AA53</f>
        <v>0</v>
      </c>
      <c r="AC54">
        <v>0</v>
      </c>
    </row>
    <row r="55" spans="3:34" x14ac:dyDescent="0.3">
      <c r="D55" s="17">
        <v>0.99</v>
      </c>
      <c r="E55" s="15" t="s">
        <v>19</v>
      </c>
      <c r="I55" s="17"/>
      <c r="J55" s="15"/>
    </row>
    <row r="56" spans="3:34" x14ac:dyDescent="0.3">
      <c r="D56" s="15" t="s">
        <v>5</v>
      </c>
      <c r="E56" s="18"/>
      <c r="F56" s="15"/>
      <c r="I56" s="15"/>
    </row>
    <row r="57" spans="3:34" x14ac:dyDescent="0.3">
      <c r="C57" s="14"/>
      <c r="D57" s="15" t="s">
        <v>12</v>
      </c>
      <c r="E57" s="23"/>
      <c r="F57" s="15"/>
      <c r="I57" s="15"/>
    </row>
    <row r="58" spans="3:34" x14ac:dyDescent="0.3">
      <c r="D58" s="15" t="s">
        <v>13</v>
      </c>
      <c r="E58" s="23"/>
      <c r="F58" s="15"/>
      <c r="I58" s="15"/>
      <c r="N58" s="1" t="s">
        <v>24</v>
      </c>
      <c r="O58" s="1"/>
      <c r="P58" s="1"/>
      <c r="Q58" s="1"/>
      <c r="R58" s="1"/>
      <c r="S58" s="1"/>
      <c r="T58" s="1"/>
    </row>
    <row r="59" spans="3:34" x14ac:dyDescent="0.3">
      <c r="D59">
        <v>0.06</v>
      </c>
      <c r="E59" s="20" t="s">
        <v>68</v>
      </c>
      <c r="J59" s="20"/>
      <c r="M59" s="13" t="s">
        <v>0</v>
      </c>
      <c r="O59" s="14"/>
      <c r="P59" s="14"/>
      <c r="Q59" s="14"/>
      <c r="R59" s="14"/>
      <c r="S59" s="14"/>
      <c r="T59" s="14"/>
    </row>
    <row r="60" spans="3:34" x14ac:dyDescent="0.3">
      <c r="E60" s="20"/>
      <c r="I60" s="15"/>
      <c r="J60" s="20"/>
      <c r="N60" s="16" t="s">
        <v>17</v>
      </c>
      <c r="O60" s="8"/>
      <c r="S60" s="16"/>
    </row>
    <row r="61" spans="3:34" x14ac:dyDescent="0.3">
      <c r="C61" s="15"/>
      <c r="D61" s="15"/>
      <c r="E61" s="15"/>
      <c r="F61" s="15"/>
      <c r="G61" s="15"/>
      <c r="H61" s="15"/>
      <c r="I61" s="15"/>
      <c r="J61" s="15"/>
      <c r="M61" s="15"/>
      <c r="N61" s="17">
        <v>5</v>
      </c>
      <c r="O61" s="15" t="s">
        <v>19</v>
      </c>
      <c r="P61" s="15"/>
      <c r="Q61" s="15"/>
      <c r="R61" s="15"/>
      <c r="S61" s="17"/>
      <c r="T61" s="15"/>
    </row>
    <row r="62" spans="3:34" x14ac:dyDescent="0.3">
      <c r="C62" s="13" t="s">
        <v>1</v>
      </c>
      <c r="E62" s="14"/>
      <c r="M62" s="15"/>
      <c r="N62" s="15">
        <v>0.97</v>
      </c>
      <c r="O62" s="18"/>
      <c r="P62" s="15"/>
      <c r="S62" s="15"/>
    </row>
    <row r="63" spans="3:34" x14ac:dyDescent="0.3">
      <c r="D63" s="16" t="s">
        <v>17</v>
      </c>
      <c r="E63" s="8"/>
      <c r="I63" s="16"/>
      <c r="M63" s="15"/>
      <c r="N63" s="15">
        <v>0.99</v>
      </c>
      <c r="O63" s="18"/>
      <c r="P63" s="15"/>
      <c r="S63" s="15"/>
    </row>
    <row r="64" spans="3:34" x14ac:dyDescent="0.3">
      <c r="C64" s="15"/>
      <c r="D64" s="17">
        <v>0.97</v>
      </c>
      <c r="E64" s="15" t="s">
        <v>19</v>
      </c>
      <c r="I64" s="17"/>
      <c r="J64" s="15"/>
      <c r="M64" s="15"/>
      <c r="N64" s="15"/>
      <c r="O64" s="20" t="s">
        <v>26</v>
      </c>
      <c r="P64" s="15"/>
      <c r="S64" s="15"/>
      <c r="T64" s="20"/>
    </row>
    <row r="65" spans="3:20" x14ac:dyDescent="0.3">
      <c r="C65" s="15"/>
      <c r="D65" s="15" t="s">
        <v>5</v>
      </c>
      <c r="E65" s="18"/>
      <c r="F65" s="15"/>
      <c r="I65" s="15"/>
    </row>
    <row r="66" spans="3:20" x14ac:dyDescent="0.3">
      <c r="C66" s="15"/>
      <c r="D66" s="15" t="s">
        <v>12</v>
      </c>
      <c r="E66" s="23"/>
      <c r="F66" s="15"/>
      <c r="I66" s="15"/>
      <c r="N66" s="17">
        <v>10</v>
      </c>
      <c r="O66" s="15" t="s">
        <v>19</v>
      </c>
      <c r="S66" s="17"/>
      <c r="T66" s="15"/>
    </row>
    <row r="67" spans="3:20" x14ac:dyDescent="0.3">
      <c r="C67" s="15"/>
      <c r="D67" s="15" t="s">
        <v>13</v>
      </c>
      <c r="E67" s="23"/>
      <c r="F67" s="15"/>
      <c r="I67" s="15"/>
      <c r="N67" s="15">
        <v>0.97</v>
      </c>
      <c r="O67" s="18"/>
      <c r="P67" s="15"/>
      <c r="S67" s="15"/>
    </row>
    <row r="68" spans="3:20" x14ac:dyDescent="0.3">
      <c r="D68">
        <v>0.06</v>
      </c>
      <c r="E68" s="20" t="s">
        <v>69</v>
      </c>
      <c r="J68" s="20"/>
      <c r="M68" s="14"/>
      <c r="N68" s="15">
        <v>0.99</v>
      </c>
      <c r="O68" s="23"/>
      <c r="P68" s="15"/>
      <c r="S68" s="15"/>
    </row>
    <row r="69" spans="3:20" x14ac:dyDescent="0.3">
      <c r="E69" s="20"/>
      <c r="I69" s="15"/>
      <c r="J69" s="20"/>
      <c r="N69" s="15"/>
      <c r="O69" s="20" t="s">
        <v>26</v>
      </c>
      <c r="P69" s="15"/>
      <c r="S69" s="15"/>
      <c r="T69" s="20"/>
    </row>
    <row r="71" spans="3:20" x14ac:dyDescent="0.3">
      <c r="D71" s="17">
        <v>0.99</v>
      </c>
      <c r="E71" s="15" t="s">
        <v>19</v>
      </c>
      <c r="I71" s="17"/>
      <c r="J71" s="15"/>
      <c r="N71" s="17">
        <v>15</v>
      </c>
      <c r="O71" s="15" t="s">
        <v>19</v>
      </c>
      <c r="S71" s="17"/>
      <c r="T71" s="15"/>
    </row>
    <row r="72" spans="3:20" x14ac:dyDescent="0.3">
      <c r="D72" s="15" t="s">
        <v>5</v>
      </c>
      <c r="E72" s="18"/>
      <c r="F72" s="15"/>
      <c r="I72" s="15"/>
      <c r="N72" s="15">
        <v>0.97</v>
      </c>
      <c r="O72" s="23"/>
      <c r="P72" s="15"/>
      <c r="S72" s="15"/>
    </row>
    <row r="73" spans="3:20" x14ac:dyDescent="0.3">
      <c r="C73" s="14"/>
      <c r="D73" s="15" t="s">
        <v>12</v>
      </c>
      <c r="E73" s="23"/>
      <c r="F73" s="15"/>
      <c r="I73" s="15"/>
      <c r="N73" s="15">
        <v>0.99</v>
      </c>
      <c r="O73" s="23"/>
      <c r="P73" s="15"/>
      <c r="S73" s="15"/>
    </row>
    <row r="74" spans="3:20" x14ac:dyDescent="0.3">
      <c r="D74" s="15" t="s">
        <v>13</v>
      </c>
      <c r="E74" s="23"/>
      <c r="F74" s="15"/>
      <c r="I74" s="15"/>
      <c r="N74" s="15"/>
      <c r="O74" s="20" t="s">
        <v>26</v>
      </c>
      <c r="P74" s="15"/>
      <c r="S74" s="15"/>
      <c r="T74" s="20"/>
    </row>
    <row r="75" spans="3:20" x14ac:dyDescent="0.3">
      <c r="D75">
        <v>0.06</v>
      </c>
      <c r="E75" s="20" t="s">
        <v>69</v>
      </c>
      <c r="J75" s="20"/>
      <c r="M75" s="15"/>
      <c r="N75" s="15"/>
      <c r="O75" s="15"/>
      <c r="P75" s="15"/>
      <c r="Q75" s="15"/>
      <c r="R75" s="15"/>
      <c r="S75" s="15"/>
      <c r="T75" s="15"/>
    </row>
    <row r="76" spans="3:20" x14ac:dyDescent="0.3">
      <c r="E76" s="20"/>
      <c r="I76" s="15"/>
      <c r="J76" s="20"/>
      <c r="M76" s="13" t="s">
        <v>1</v>
      </c>
    </row>
    <row r="77" spans="3:20" x14ac:dyDescent="0.3">
      <c r="C77" s="13" t="s">
        <v>2</v>
      </c>
      <c r="E77" s="14"/>
      <c r="N77" s="16" t="s">
        <v>17</v>
      </c>
      <c r="O77" s="8"/>
      <c r="S77" s="16"/>
    </row>
    <row r="78" spans="3:20" x14ac:dyDescent="0.3">
      <c r="D78" s="16" t="s">
        <v>17</v>
      </c>
      <c r="E78" s="8"/>
      <c r="I78" s="16"/>
      <c r="N78" s="17">
        <v>5</v>
      </c>
      <c r="O78" s="15" t="s">
        <v>19</v>
      </c>
      <c r="P78" s="15"/>
      <c r="Q78" s="15"/>
      <c r="R78" s="15"/>
      <c r="S78" s="17"/>
      <c r="T78" s="15"/>
    </row>
    <row r="79" spans="3:20" x14ac:dyDescent="0.3">
      <c r="C79" s="15"/>
      <c r="D79" s="17">
        <v>0.97</v>
      </c>
      <c r="E79" s="15" t="s">
        <v>19</v>
      </c>
      <c r="I79" s="17"/>
      <c r="J79" s="15"/>
      <c r="N79" s="15">
        <v>0.97</v>
      </c>
      <c r="O79" s="18"/>
      <c r="P79" s="15"/>
      <c r="S79" s="15"/>
    </row>
    <row r="80" spans="3:20" x14ac:dyDescent="0.3">
      <c r="C80" s="15"/>
      <c r="D80" s="15" t="s">
        <v>5</v>
      </c>
      <c r="E80" s="23"/>
      <c r="F80" s="15"/>
      <c r="I80" s="15"/>
      <c r="M80" s="15"/>
      <c r="N80" s="15">
        <v>0.99</v>
      </c>
      <c r="O80" s="18"/>
      <c r="P80" s="15"/>
      <c r="S80" s="15"/>
    </row>
    <row r="81" spans="3:20" x14ac:dyDescent="0.3">
      <c r="C81" s="15"/>
      <c r="D81" s="15" t="s">
        <v>12</v>
      </c>
      <c r="E81" s="23"/>
      <c r="F81" s="15"/>
      <c r="I81" s="15"/>
      <c r="M81" s="15"/>
      <c r="N81" s="15"/>
      <c r="O81" s="20" t="s">
        <v>26</v>
      </c>
      <c r="P81" s="15"/>
      <c r="S81" s="15"/>
      <c r="T81" s="20"/>
    </row>
    <row r="82" spans="3:20" x14ac:dyDescent="0.3">
      <c r="C82" s="15"/>
      <c r="D82" s="15" t="s">
        <v>13</v>
      </c>
      <c r="E82" s="23"/>
      <c r="F82" s="15"/>
      <c r="I82" s="15"/>
      <c r="M82" s="15"/>
    </row>
    <row r="83" spans="3:20" x14ac:dyDescent="0.3">
      <c r="E83" s="20" t="s">
        <v>70</v>
      </c>
      <c r="J83" s="20"/>
      <c r="M83" s="15"/>
      <c r="N83" s="17">
        <v>10</v>
      </c>
      <c r="O83" s="15" t="s">
        <v>19</v>
      </c>
      <c r="S83" s="17"/>
      <c r="T83" s="15"/>
    </row>
    <row r="84" spans="3:20" x14ac:dyDescent="0.3">
      <c r="E84" s="20"/>
      <c r="I84" s="15"/>
      <c r="J84" s="20"/>
      <c r="N84" s="15">
        <v>0.97</v>
      </c>
      <c r="O84" s="23"/>
      <c r="P84" s="15"/>
      <c r="S84" s="15"/>
    </row>
    <row r="85" spans="3:20" x14ac:dyDescent="0.3">
      <c r="N85" s="15">
        <v>0.99</v>
      </c>
      <c r="O85" s="23"/>
      <c r="P85" s="15"/>
      <c r="S85" s="15"/>
    </row>
    <row r="86" spans="3:20" x14ac:dyDescent="0.3">
      <c r="D86" s="17">
        <v>0.99</v>
      </c>
      <c r="E86" s="15" t="s">
        <v>19</v>
      </c>
      <c r="I86" s="17"/>
      <c r="J86" s="15"/>
      <c r="N86" s="15"/>
      <c r="O86" s="20" t="s">
        <v>46</v>
      </c>
      <c r="P86" s="15"/>
      <c r="S86" s="15"/>
      <c r="T86" s="20"/>
    </row>
    <row r="87" spans="3:20" x14ac:dyDescent="0.3">
      <c r="D87" s="15" t="s">
        <v>5</v>
      </c>
      <c r="E87" s="23"/>
      <c r="F87" s="15"/>
      <c r="I87" s="15"/>
    </row>
    <row r="88" spans="3:20" x14ac:dyDescent="0.3">
      <c r="C88" s="14"/>
      <c r="D88" s="15" t="s">
        <v>12</v>
      </c>
      <c r="E88" s="23"/>
      <c r="F88" s="15"/>
      <c r="I88" s="15"/>
      <c r="N88" s="17">
        <v>15</v>
      </c>
      <c r="O88" s="15" t="s">
        <v>19</v>
      </c>
      <c r="S88" s="17"/>
      <c r="T88" s="15"/>
    </row>
    <row r="89" spans="3:20" x14ac:dyDescent="0.3">
      <c r="D89" s="15" t="s">
        <v>13</v>
      </c>
      <c r="E89" s="23"/>
      <c r="F89" s="15"/>
      <c r="I89" s="15"/>
      <c r="M89" s="14"/>
      <c r="N89" s="15">
        <v>0.97</v>
      </c>
      <c r="O89" s="23"/>
      <c r="P89" s="15"/>
      <c r="S89" s="15"/>
    </row>
    <row r="90" spans="3:20" x14ac:dyDescent="0.3">
      <c r="E90" s="20" t="s">
        <v>71</v>
      </c>
      <c r="J90" s="20"/>
      <c r="N90" s="15">
        <v>0.99</v>
      </c>
      <c r="O90" s="23"/>
      <c r="P90" s="15"/>
      <c r="S90" s="15"/>
    </row>
    <row r="91" spans="3:20" x14ac:dyDescent="0.3">
      <c r="E91" s="20"/>
      <c r="I91" s="15"/>
      <c r="J91" s="20"/>
      <c r="N91" s="15"/>
      <c r="O91" s="20" t="s">
        <v>72</v>
      </c>
      <c r="P91" s="15"/>
      <c r="S91" s="15"/>
      <c r="T91" s="20"/>
    </row>
    <row r="92" spans="3:20" x14ac:dyDescent="0.3">
      <c r="N92" s="15"/>
      <c r="O92" s="15"/>
      <c r="P92" s="15"/>
      <c r="Q92" s="15"/>
      <c r="R92" s="15"/>
      <c r="S92" s="15"/>
      <c r="T92" s="15"/>
    </row>
    <row r="93" spans="3:20" x14ac:dyDescent="0.3">
      <c r="M93" s="13" t="s">
        <v>2</v>
      </c>
    </row>
    <row r="94" spans="3:20" x14ac:dyDescent="0.3">
      <c r="N94" s="16" t="s">
        <v>17</v>
      </c>
      <c r="O94" s="8"/>
      <c r="S94" s="16"/>
    </row>
    <row r="95" spans="3:20" x14ac:dyDescent="0.3">
      <c r="N95" s="17">
        <v>5</v>
      </c>
      <c r="O95" s="15" t="s">
        <v>19</v>
      </c>
      <c r="P95" s="15"/>
      <c r="Q95" s="15"/>
      <c r="R95" s="15"/>
      <c r="S95" s="17"/>
      <c r="T95" s="15"/>
    </row>
    <row r="96" spans="3:20" x14ac:dyDescent="0.3">
      <c r="N96" s="15">
        <v>0.97</v>
      </c>
      <c r="O96" s="23"/>
      <c r="P96" s="15"/>
      <c r="S96" s="15"/>
    </row>
    <row r="97" spans="13:20" x14ac:dyDescent="0.3">
      <c r="M97" s="15"/>
      <c r="N97" s="15">
        <v>0.99</v>
      </c>
      <c r="O97" s="23"/>
      <c r="P97" s="15"/>
      <c r="S97" s="15"/>
    </row>
    <row r="98" spans="13:20" x14ac:dyDescent="0.3">
      <c r="M98" s="15"/>
      <c r="N98" s="15"/>
      <c r="O98" s="20" t="s">
        <v>60</v>
      </c>
      <c r="P98" s="15"/>
      <c r="S98" s="15"/>
      <c r="T98" s="20"/>
    </row>
    <row r="99" spans="13:20" x14ac:dyDescent="0.3">
      <c r="M99" s="15"/>
    </row>
    <row r="100" spans="13:20" x14ac:dyDescent="0.3">
      <c r="M100" s="15"/>
      <c r="N100" s="17">
        <v>10</v>
      </c>
      <c r="O100" s="15" t="s">
        <v>19</v>
      </c>
      <c r="S100" s="17"/>
      <c r="T100" s="15"/>
    </row>
    <row r="101" spans="13:20" x14ac:dyDescent="0.3">
      <c r="N101" s="15">
        <v>0.97</v>
      </c>
      <c r="O101" s="23"/>
      <c r="P101" s="15"/>
      <c r="S101" s="15"/>
    </row>
    <row r="102" spans="13:20" x14ac:dyDescent="0.3">
      <c r="N102" s="15">
        <v>0.99</v>
      </c>
      <c r="O102" s="23"/>
      <c r="P102" s="15"/>
      <c r="S102" s="15"/>
    </row>
    <row r="103" spans="13:20" x14ac:dyDescent="0.3">
      <c r="N103" s="15"/>
      <c r="O103" s="20" t="s">
        <v>73</v>
      </c>
      <c r="P103" s="15"/>
      <c r="S103" s="15"/>
      <c r="T103" s="20"/>
    </row>
    <row r="105" spans="13:20" x14ac:dyDescent="0.3">
      <c r="N105" s="17">
        <v>15</v>
      </c>
      <c r="O105" s="15" t="s">
        <v>19</v>
      </c>
      <c r="S105" s="17"/>
      <c r="T105" s="15"/>
    </row>
    <row r="106" spans="13:20" x14ac:dyDescent="0.3">
      <c r="M106" s="14"/>
      <c r="N106" s="15">
        <v>0.97</v>
      </c>
      <c r="O106" s="23"/>
      <c r="P106" s="15"/>
      <c r="S106" s="15"/>
    </row>
    <row r="107" spans="13:20" x14ac:dyDescent="0.3">
      <c r="N107" s="15">
        <v>0.99</v>
      </c>
      <c r="O107" s="23"/>
      <c r="P107" s="15"/>
      <c r="S107" s="15"/>
    </row>
    <row r="108" spans="13:20" x14ac:dyDescent="0.3">
      <c r="N108" s="15"/>
      <c r="O108" s="20" t="s">
        <v>74</v>
      </c>
      <c r="P108" s="15"/>
      <c r="S108" s="15"/>
      <c r="T108" s="20"/>
    </row>
  </sheetData>
  <mergeCells count="124">
    <mergeCell ref="S52:S54"/>
    <mergeCell ref="T52:T54"/>
    <mergeCell ref="Y52:Y54"/>
    <mergeCell ref="Z52:Z54"/>
    <mergeCell ref="N58:T58"/>
    <mergeCell ref="AG46:AG48"/>
    <mergeCell ref="S49:S51"/>
    <mergeCell ref="T49:T51"/>
    <mergeCell ref="Y49:Y51"/>
    <mergeCell ref="Z49:Z51"/>
    <mergeCell ref="AF49:AF51"/>
    <mergeCell ref="AG49:AG51"/>
    <mergeCell ref="D45:J45"/>
    <mergeCell ref="S46:S48"/>
    <mergeCell ref="T46:T48"/>
    <mergeCell ref="Y46:Y48"/>
    <mergeCell ref="Z46:Z48"/>
    <mergeCell ref="AF46:AF48"/>
    <mergeCell ref="AG40:AG42"/>
    <mergeCell ref="S43:S45"/>
    <mergeCell ref="T43:T45"/>
    <mergeCell ref="Y43:Y45"/>
    <mergeCell ref="Z43:Z45"/>
    <mergeCell ref="AF43:AF45"/>
    <mergeCell ref="AG43:AG45"/>
    <mergeCell ref="E39:E40"/>
    <mergeCell ref="S40:S42"/>
    <mergeCell ref="T40:T42"/>
    <mergeCell ref="Y40:Y42"/>
    <mergeCell ref="Z40:Z42"/>
    <mergeCell ref="AF40:AF42"/>
    <mergeCell ref="S37:S39"/>
    <mergeCell ref="T37:T39"/>
    <mergeCell ref="Y37:Y39"/>
    <mergeCell ref="Z37:Z39"/>
    <mergeCell ref="AF37:AF39"/>
    <mergeCell ref="AG37:AG39"/>
    <mergeCell ref="AG31:AG33"/>
    <mergeCell ref="C33:C34"/>
    <mergeCell ref="S34:S36"/>
    <mergeCell ref="T34:T36"/>
    <mergeCell ref="Y34:Y36"/>
    <mergeCell ref="Z34:Z36"/>
    <mergeCell ref="AF34:AF36"/>
    <mergeCell ref="AG34:AG36"/>
    <mergeCell ref="Z28:Z30"/>
    <mergeCell ref="AF28:AF30"/>
    <mergeCell ref="AG28:AG30"/>
    <mergeCell ref="C29:C30"/>
    <mergeCell ref="C31:C32"/>
    <mergeCell ref="S31:S33"/>
    <mergeCell ref="T31:T33"/>
    <mergeCell ref="Y31:Y33"/>
    <mergeCell ref="Z31:Z33"/>
    <mergeCell ref="AF31:AF33"/>
    <mergeCell ref="C26:D26"/>
    <mergeCell ref="E28:F28"/>
    <mergeCell ref="G28:H28"/>
    <mergeCell ref="S28:S30"/>
    <mergeCell ref="T28:T30"/>
    <mergeCell ref="Y28:Y30"/>
    <mergeCell ref="S25:S27"/>
    <mergeCell ref="T25:T27"/>
    <mergeCell ref="Y25:Y27"/>
    <mergeCell ref="Z25:Z27"/>
    <mergeCell ref="AF25:AF27"/>
    <mergeCell ref="AG25:AG27"/>
    <mergeCell ref="AG19:AG21"/>
    <mergeCell ref="C20:C21"/>
    <mergeCell ref="C22:C23"/>
    <mergeCell ref="S22:S24"/>
    <mergeCell ref="T22:T24"/>
    <mergeCell ref="Y22:Y24"/>
    <mergeCell ref="Z22:Z24"/>
    <mergeCell ref="AF22:AF24"/>
    <mergeCell ref="AG22:AG24"/>
    <mergeCell ref="C18:C19"/>
    <mergeCell ref="S19:S21"/>
    <mergeCell ref="T19:T21"/>
    <mergeCell ref="Y19:Y21"/>
    <mergeCell ref="Z19:Z21"/>
    <mergeCell ref="AF19:AF21"/>
    <mergeCell ref="AG13:AG15"/>
    <mergeCell ref="C15:D15"/>
    <mergeCell ref="S16:S18"/>
    <mergeCell ref="T16:T18"/>
    <mergeCell ref="Y16:Y18"/>
    <mergeCell ref="Z16:Z18"/>
    <mergeCell ref="AF16:AF18"/>
    <mergeCell ref="AG16:AG18"/>
    <mergeCell ref="E17:F17"/>
    <mergeCell ref="G17:H17"/>
    <mergeCell ref="C11:C12"/>
    <mergeCell ref="S13:S15"/>
    <mergeCell ref="T13:T15"/>
    <mergeCell ref="Y13:Y15"/>
    <mergeCell ref="Z13:Z15"/>
    <mergeCell ref="AF13:AF15"/>
    <mergeCell ref="Z7:Z9"/>
    <mergeCell ref="AF7:AF9"/>
    <mergeCell ref="AG7:AG9"/>
    <mergeCell ref="C9:C10"/>
    <mergeCell ref="S10:S12"/>
    <mergeCell ref="T10:T12"/>
    <mergeCell ref="Y10:Y12"/>
    <mergeCell ref="Z10:Z12"/>
    <mergeCell ref="AF10:AF12"/>
    <mergeCell ref="AG10:AG12"/>
    <mergeCell ref="E6:F6"/>
    <mergeCell ref="G6:H6"/>
    <mergeCell ref="C7:C8"/>
    <mergeCell ref="S7:S9"/>
    <mergeCell ref="T7:T9"/>
    <mergeCell ref="Y7:Y9"/>
    <mergeCell ref="S2:W2"/>
    <mergeCell ref="Y2:AC2"/>
    <mergeCell ref="AF2:AJ2"/>
    <mergeCell ref="C4:D4"/>
    <mergeCell ref="S4:S6"/>
    <mergeCell ref="T4:T6"/>
    <mergeCell ref="Y4:Y6"/>
    <mergeCell ref="Z4:Z6"/>
    <mergeCell ref="AF4:AF6"/>
    <mergeCell ref="AG4:AG6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AJ108"/>
  <sheetViews>
    <sheetView topLeftCell="A19" zoomScale="110" zoomScaleNormal="110" workbookViewId="0">
      <selection activeCell="E20" sqref="E20:F23"/>
    </sheetView>
  </sheetViews>
  <sheetFormatPr defaultRowHeight="14.4" x14ac:dyDescent="0.3"/>
  <cols>
    <col min="6" max="6" width="12.5546875" customWidth="1"/>
    <col min="8" max="8" width="13.5546875" customWidth="1"/>
    <col min="20" max="20" width="19.77734375" bestFit="1" customWidth="1"/>
    <col min="21" max="21" width="12" bestFit="1" customWidth="1"/>
    <col min="24" max="24" width="4.88671875" customWidth="1"/>
    <col min="26" max="26" width="21.109375" bestFit="1" customWidth="1"/>
    <col min="31" max="31" width="4.44140625" bestFit="1" customWidth="1"/>
    <col min="33" max="33" width="21.109375" bestFit="1" customWidth="1"/>
  </cols>
  <sheetData>
    <row r="2" spans="3:36" x14ac:dyDescent="0.3">
      <c r="S2" s="1" t="s">
        <v>0</v>
      </c>
      <c r="T2" s="1"/>
      <c r="U2" s="1"/>
      <c r="V2" s="1"/>
      <c r="W2" s="1"/>
      <c r="Y2" s="1" t="s">
        <v>1</v>
      </c>
      <c r="Z2" s="1"/>
      <c r="AA2" s="1"/>
      <c r="AB2" s="1"/>
      <c r="AC2" s="1"/>
      <c r="AD2" s="2"/>
      <c r="AF2" s="1" t="s">
        <v>2</v>
      </c>
      <c r="AG2" s="1"/>
      <c r="AH2" s="1"/>
      <c r="AI2" s="1"/>
      <c r="AJ2" s="1"/>
    </row>
    <row r="3" spans="3:36" x14ac:dyDescent="0.3">
      <c r="V3" t="s">
        <v>3</v>
      </c>
      <c r="W3" t="s">
        <v>4</v>
      </c>
      <c r="AB3" t="s">
        <v>3</v>
      </c>
      <c r="AC3" t="s">
        <v>4</v>
      </c>
      <c r="AI3" t="s">
        <v>3</v>
      </c>
      <c r="AJ3" t="s">
        <v>4</v>
      </c>
    </row>
    <row r="4" spans="3:36" x14ac:dyDescent="0.3">
      <c r="C4" s="1" t="s">
        <v>0</v>
      </c>
      <c r="D4" s="1"/>
      <c r="R4" s="3" t="s">
        <v>5</v>
      </c>
      <c r="S4" s="4">
        <v>0.97</v>
      </c>
      <c r="T4" s="5" t="s">
        <v>6</v>
      </c>
      <c r="U4">
        <v>0</v>
      </c>
      <c r="Y4" s="4">
        <v>0.97</v>
      </c>
      <c r="Z4" s="5" t="s">
        <v>6</v>
      </c>
      <c r="AA4" s="3">
        <v>0</v>
      </c>
      <c r="AE4" s="3" t="s">
        <v>5</v>
      </c>
      <c r="AF4" s="4">
        <v>0.97</v>
      </c>
      <c r="AG4" s="6" t="s">
        <v>6</v>
      </c>
      <c r="AH4" s="7">
        <v>0</v>
      </c>
    </row>
    <row r="5" spans="3:36" x14ac:dyDescent="0.3">
      <c r="C5" s="8"/>
      <c r="D5" s="8"/>
      <c r="R5" s="3" t="s">
        <v>5</v>
      </c>
      <c r="S5" s="4"/>
      <c r="T5" s="5"/>
      <c r="U5">
        <v>0</v>
      </c>
      <c r="Y5" s="4"/>
      <c r="Z5" s="5"/>
      <c r="AA5" s="3">
        <v>0</v>
      </c>
      <c r="AE5" s="3" t="s">
        <v>5</v>
      </c>
      <c r="AF5" s="4"/>
      <c r="AG5" s="6"/>
      <c r="AH5" s="7">
        <v>0</v>
      </c>
    </row>
    <row r="6" spans="3:36" x14ac:dyDescent="0.3">
      <c r="E6" s="9" t="s">
        <v>6</v>
      </c>
      <c r="F6" s="9"/>
      <c r="G6" s="9" t="s">
        <v>7</v>
      </c>
      <c r="H6" s="9"/>
      <c r="R6" s="3" t="s">
        <v>5</v>
      </c>
      <c r="S6" s="4"/>
      <c r="T6" s="5"/>
      <c r="U6">
        <v>0</v>
      </c>
      <c r="V6">
        <f>0</f>
        <v>0</v>
      </c>
      <c r="W6">
        <f>0</f>
        <v>0</v>
      </c>
      <c r="Y6" s="4"/>
      <c r="Z6" s="5"/>
      <c r="AA6" s="3">
        <v>0</v>
      </c>
      <c r="AB6">
        <v>0</v>
      </c>
      <c r="AC6">
        <f>_xlfn.STDEV.P(AA4,AA6)/SQRT(2)</f>
        <v>0</v>
      </c>
      <c r="AE6" s="3" t="s">
        <v>5</v>
      </c>
      <c r="AF6" s="4"/>
      <c r="AG6" s="6"/>
      <c r="AH6" s="7">
        <v>0</v>
      </c>
      <c r="AI6">
        <f>SUM(AH4:AH6)/3</f>
        <v>0</v>
      </c>
      <c r="AJ6">
        <f>_xlfn.STDEV.P(AH4:AH6)/SQRT(3)</f>
        <v>0</v>
      </c>
    </row>
    <row r="7" spans="3:36" x14ac:dyDescent="0.3">
      <c r="C7" s="10" t="s">
        <v>8</v>
      </c>
      <c r="D7">
        <v>0.97</v>
      </c>
      <c r="E7">
        <f>V6</f>
        <v>0</v>
      </c>
      <c r="F7">
        <f>W6</f>
        <v>0</v>
      </c>
      <c r="G7">
        <f>V12</f>
        <v>0</v>
      </c>
      <c r="H7">
        <f>W12</f>
        <v>0</v>
      </c>
      <c r="R7" s="3" t="s">
        <v>5</v>
      </c>
      <c r="S7" s="4">
        <v>0.99</v>
      </c>
      <c r="T7" s="5" t="s">
        <v>6</v>
      </c>
      <c r="U7">
        <v>0</v>
      </c>
      <c r="Y7" s="4">
        <v>0.99</v>
      </c>
      <c r="Z7" s="5" t="s">
        <v>6</v>
      </c>
      <c r="AA7" s="3">
        <v>0</v>
      </c>
      <c r="AE7" s="3" t="s">
        <v>5</v>
      </c>
      <c r="AF7" s="4">
        <v>0.99</v>
      </c>
      <c r="AG7" s="6" t="s">
        <v>6</v>
      </c>
      <c r="AH7" s="7">
        <v>203.37552742616035</v>
      </c>
    </row>
    <row r="8" spans="3:36" x14ac:dyDescent="0.3">
      <c r="C8" s="10"/>
      <c r="D8">
        <v>0.99</v>
      </c>
      <c r="E8">
        <f>V9</f>
        <v>0</v>
      </c>
      <c r="F8">
        <f>W9</f>
        <v>0</v>
      </c>
      <c r="G8">
        <f>V15</f>
        <v>0</v>
      </c>
      <c r="H8">
        <f>W15</f>
        <v>0</v>
      </c>
      <c r="R8" s="3" t="s">
        <v>5</v>
      </c>
      <c r="S8" s="4"/>
      <c r="T8" s="5"/>
      <c r="U8">
        <v>0</v>
      </c>
      <c r="Y8" s="4"/>
      <c r="Z8" s="5"/>
      <c r="AA8" s="3">
        <v>0</v>
      </c>
      <c r="AE8" s="3" t="s">
        <v>5</v>
      </c>
      <c r="AF8" s="4"/>
      <c r="AG8" s="6"/>
      <c r="AH8" s="7">
        <v>748.44793057409868</v>
      </c>
    </row>
    <row r="9" spans="3:36" x14ac:dyDescent="0.3">
      <c r="C9" s="10" t="s">
        <v>9</v>
      </c>
      <c r="D9">
        <v>0.97</v>
      </c>
      <c r="E9">
        <f>V24</f>
        <v>0</v>
      </c>
      <c r="F9">
        <f>W24</f>
        <v>0</v>
      </c>
      <c r="G9">
        <f>V30</f>
        <v>0</v>
      </c>
      <c r="H9">
        <f>W30</f>
        <v>0</v>
      </c>
      <c r="R9" s="3" t="s">
        <v>5</v>
      </c>
      <c r="S9" s="4"/>
      <c r="T9" s="5"/>
      <c r="U9">
        <v>0</v>
      </c>
      <c r="Y9" s="4"/>
      <c r="Z9" s="5"/>
      <c r="AA9" s="3">
        <v>0</v>
      </c>
      <c r="AB9">
        <f>AA7</f>
        <v>0</v>
      </c>
      <c r="AC9">
        <v>0</v>
      </c>
      <c r="AE9" s="3" t="s">
        <v>5</v>
      </c>
      <c r="AF9" s="4"/>
      <c r="AG9" s="6"/>
      <c r="AH9" s="7">
        <v>173.69505494505486</v>
      </c>
      <c r="AI9">
        <f>SUM(AH7:AH9)/3</f>
        <v>375.17283764843796</v>
      </c>
      <c r="AJ9">
        <f>_xlfn.STDEV.P(AH7:AH9)/SQRT(3)</f>
        <v>152.54941192986979</v>
      </c>
    </row>
    <row r="10" spans="3:36" x14ac:dyDescent="0.3">
      <c r="C10" s="10"/>
      <c r="D10">
        <v>0.99</v>
      </c>
      <c r="E10">
        <f>V27</f>
        <v>103.34646033222009</v>
      </c>
      <c r="F10">
        <f>W27</f>
        <v>66.199097760553244</v>
      </c>
      <c r="G10">
        <f>V33</f>
        <v>0</v>
      </c>
      <c r="H10">
        <f>W33</f>
        <v>0</v>
      </c>
      <c r="R10" s="3" t="s">
        <v>5</v>
      </c>
      <c r="S10" s="4">
        <v>0.97</v>
      </c>
      <c r="T10" s="5" t="s">
        <v>7</v>
      </c>
      <c r="U10">
        <v>0</v>
      </c>
      <c r="Y10" s="4">
        <v>0.97</v>
      </c>
      <c r="Z10" s="5" t="s">
        <v>7</v>
      </c>
      <c r="AA10" s="3">
        <v>0</v>
      </c>
      <c r="AE10" s="3" t="s">
        <v>5</v>
      </c>
      <c r="AF10" s="4">
        <v>0.97</v>
      </c>
      <c r="AG10" s="5" t="s">
        <v>7</v>
      </c>
      <c r="AH10" s="3">
        <v>0</v>
      </c>
    </row>
    <row r="11" spans="3:36" x14ac:dyDescent="0.3">
      <c r="C11" s="10" t="s">
        <v>10</v>
      </c>
      <c r="D11">
        <v>0.97</v>
      </c>
      <c r="E11">
        <f>V42</f>
        <v>1097.0335834421078</v>
      </c>
      <c r="F11">
        <f>W42</f>
        <v>134.65960624098773</v>
      </c>
      <c r="R11" s="3" t="s">
        <v>5</v>
      </c>
      <c r="S11" s="4"/>
      <c r="T11" s="5"/>
      <c r="U11">
        <v>0</v>
      </c>
      <c r="Y11" s="4"/>
      <c r="Z11" s="5"/>
      <c r="AA11" s="3">
        <v>0</v>
      </c>
      <c r="AE11" s="3" t="s">
        <v>5</v>
      </c>
      <c r="AF11" s="4"/>
      <c r="AG11" s="5"/>
      <c r="AH11" s="3">
        <v>0</v>
      </c>
    </row>
    <row r="12" spans="3:36" x14ac:dyDescent="0.3">
      <c r="C12" s="10"/>
      <c r="D12">
        <v>0.99</v>
      </c>
      <c r="E12">
        <f>V45</f>
        <v>13463.730135472782</v>
      </c>
      <c r="F12">
        <f>W45</f>
        <v>1995.9768937256454</v>
      </c>
      <c r="G12">
        <f>V48</f>
        <v>0</v>
      </c>
      <c r="H12">
        <f>W48</f>
        <v>0</v>
      </c>
      <c r="R12" s="3" t="s">
        <v>5</v>
      </c>
      <c r="S12" s="4"/>
      <c r="T12" s="5"/>
      <c r="U12">
        <v>0</v>
      </c>
      <c r="V12">
        <f>0</f>
        <v>0</v>
      </c>
      <c r="W12">
        <v>0</v>
      </c>
      <c r="Y12" s="4"/>
      <c r="Z12" s="5"/>
      <c r="AA12" s="3">
        <v>0</v>
      </c>
      <c r="AB12">
        <f>SUM(AA10:AA12)/3</f>
        <v>0</v>
      </c>
      <c r="AC12">
        <f>_xlfn.STDEV.P(AA10:AA12)/SQRT(3)</f>
        <v>0</v>
      </c>
      <c r="AE12" s="3" t="s">
        <v>5</v>
      </c>
      <c r="AF12" s="4"/>
      <c r="AG12" s="5"/>
      <c r="AH12" s="3">
        <v>0</v>
      </c>
      <c r="AI12">
        <f>SUM(AH11,AH12)/2</f>
        <v>0</v>
      </c>
      <c r="AJ12">
        <f>_xlfn.STDEV.P(AH11,AH12)/SQRT(2)</f>
        <v>0</v>
      </c>
    </row>
    <row r="13" spans="3:36" x14ac:dyDescent="0.3">
      <c r="R13" s="3" t="s">
        <v>5</v>
      </c>
      <c r="S13" s="4">
        <v>0.99</v>
      </c>
      <c r="T13" s="5" t="s">
        <v>7</v>
      </c>
      <c r="U13">
        <v>0</v>
      </c>
      <c r="Y13" s="4">
        <v>0.99</v>
      </c>
      <c r="Z13" s="5" t="s">
        <v>7</v>
      </c>
      <c r="AA13" s="3">
        <v>0</v>
      </c>
      <c r="AE13" s="3" t="s">
        <v>5</v>
      </c>
      <c r="AF13" s="4">
        <v>0.99</v>
      </c>
      <c r="AG13" s="5" t="s">
        <v>7</v>
      </c>
      <c r="AH13" s="3">
        <v>0</v>
      </c>
    </row>
    <row r="14" spans="3:36" x14ac:dyDescent="0.3">
      <c r="R14" s="3" t="s">
        <v>5</v>
      </c>
      <c r="S14" s="4"/>
      <c r="T14" s="5"/>
      <c r="U14">
        <v>0</v>
      </c>
      <c r="Y14" s="4"/>
      <c r="Z14" s="5"/>
      <c r="AA14" s="3">
        <v>0</v>
      </c>
      <c r="AE14" s="3" t="s">
        <v>5</v>
      </c>
      <c r="AF14" s="4"/>
      <c r="AG14" s="5"/>
      <c r="AH14" s="3">
        <v>0</v>
      </c>
    </row>
    <row r="15" spans="3:36" x14ac:dyDescent="0.3">
      <c r="C15" s="1" t="s">
        <v>1</v>
      </c>
      <c r="D15" s="1"/>
      <c r="R15" s="3" t="s">
        <v>5</v>
      </c>
      <c r="S15" s="4"/>
      <c r="T15" s="5"/>
      <c r="U15">
        <v>0</v>
      </c>
      <c r="V15">
        <f>0</f>
        <v>0</v>
      </c>
      <c r="W15">
        <v>0</v>
      </c>
      <c r="Y15" s="4"/>
      <c r="Z15" s="5"/>
      <c r="AA15" s="3">
        <v>0</v>
      </c>
      <c r="AB15">
        <f>SUM(AA13:AA15)/3</f>
        <v>0</v>
      </c>
      <c r="AC15">
        <f>_xlfn.STDEV.P(AA13:AA15)/SQRT(3)</f>
        <v>0</v>
      </c>
      <c r="AE15" s="3" t="s">
        <v>5</v>
      </c>
      <c r="AF15" s="4"/>
      <c r="AG15" s="5"/>
      <c r="AH15" s="3">
        <v>0</v>
      </c>
    </row>
    <row r="16" spans="3:36" x14ac:dyDescent="0.3">
      <c r="C16" s="8"/>
      <c r="D16" s="8"/>
      <c r="R16" s="3" t="s">
        <v>5</v>
      </c>
      <c r="S16" s="4">
        <v>0.97</v>
      </c>
      <c r="T16" s="5" t="s">
        <v>11</v>
      </c>
      <c r="U16">
        <v>0</v>
      </c>
      <c r="Y16" s="4">
        <v>0.97</v>
      </c>
      <c r="Z16" s="5" t="s">
        <v>11</v>
      </c>
      <c r="AA16" s="3">
        <v>0</v>
      </c>
      <c r="AE16" s="3" t="s">
        <v>5</v>
      </c>
      <c r="AF16" s="4">
        <v>0.97</v>
      </c>
      <c r="AG16" s="5" t="s">
        <v>11</v>
      </c>
      <c r="AH16" s="3">
        <v>0</v>
      </c>
    </row>
    <row r="17" spans="3:36" x14ac:dyDescent="0.3">
      <c r="E17" s="9" t="s">
        <v>6</v>
      </c>
      <c r="F17" s="9"/>
      <c r="G17" s="9" t="s">
        <v>7</v>
      </c>
      <c r="H17" s="9"/>
      <c r="R17" s="3" t="s">
        <v>5</v>
      </c>
      <c r="S17" s="4"/>
      <c r="T17" s="5"/>
      <c r="U17">
        <v>0</v>
      </c>
      <c r="Y17" s="4"/>
      <c r="Z17" s="5"/>
      <c r="AA17" s="3">
        <v>0</v>
      </c>
      <c r="AE17" s="3" t="s">
        <v>5</v>
      </c>
      <c r="AF17" s="4"/>
      <c r="AG17" s="5"/>
      <c r="AH17" s="3">
        <v>0</v>
      </c>
    </row>
    <row r="18" spans="3:36" x14ac:dyDescent="0.3">
      <c r="C18" s="10" t="s">
        <v>8</v>
      </c>
      <c r="D18">
        <v>0.97</v>
      </c>
      <c r="E18">
        <f>AB6</f>
        <v>0</v>
      </c>
      <c r="F18">
        <f>AC6</f>
        <v>0</v>
      </c>
      <c r="G18">
        <f>AB12</f>
        <v>0</v>
      </c>
      <c r="H18">
        <f>AC12</f>
        <v>0</v>
      </c>
      <c r="R18" s="3" t="s">
        <v>5</v>
      </c>
      <c r="S18" s="4"/>
      <c r="T18" s="5"/>
      <c r="U18">
        <v>0</v>
      </c>
      <c r="V18">
        <f>0</f>
        <v>0</v>
      </c>
      <c r="W18">
        <v>0</v>
      </c>
      <c r="Y18" s="4"/>
      <c r="Z18" s="5"/>
      <c r="AA18" s="3">
        <v>0</v>
      </c>
      <c r="AB18">
        <f>SUM(AA17,AA18)/2</f>
        <v>0</v>
      </c>
      <c r="AC18">
        <f>_xlfn.STDEV.P(AA17,AA18)/SQRT(2)</f>
        <v>0</v>
      </c>
      <c r="AE18" s="3" t="s">
        <v>5</v>
      </c>
      <c r="AF18" s="4"/>
      <c r="AG18" s="5"/>
      <c r="AH18" s="3">
        <v>0</v>
      </c>
      <c r="AI18">
        <f>AH16</f>
        <v>0</v>
      </c>
      <c r="AJ18">
        <v>0</v>
      </c>
    </row>
    <row r="19" spans="3:36" x14ac:dyDescent="0.3">
      <c r="C19" s="10"/>
      <c r="D19">
        <v>0.99</v>
      </c>
      <c r="E19">
        <f>AB9</f>
        <v>0</v>
      </c>
      <c r="F19">
        <f>AC9</f>
        <v>0</v>
      </c>
      <c r="G19">
        <f>AB15</f>
        <v>0</v>
      </c>
      <c r="H19">
        <f>AC15</f>
        <v>0</v>
      </c>
      <c r="R19" s="3" t="s">
        <v>5</v>
      </c>
      <c r="S19" s="4">
        <v>0.99</v>
      </c>
      <c r="T19" s="5" t="s">
        <v>11</v>
      </c>
      <c r="U19">
        <v>0</v>
      </c>
      <c r="Y19" s="4">
        <v>0.99</v>
      </c>
      <c r="Z19" s="5" t="s">
        <v>11</v>
      </c>
      <c r="AA19" s="3">
        <v>0</v>
      </c>
      <c r="AE19" s="3" t="s">
        <v>5</v>
      </c>
      <c r="AF19" s="4">
        <v>0.99</v>
      </c>
      <c r="AG19" s="5" t="s">
        <v>11</v>
      </c>
      <c r="AH19" s="3">
        <v>0</v>
      </c>
    </row>
    <row r="20" spans="3:36" x14ac:dyDescent="0.3">
      <c r="C20" s="10" t="s">
        <v>9</v>
      </c>
      <c r="D20">
        <v>0.97</v>
      </c>
      <c r="E20">
        <f>AB24</f>
        <v>174.89520010310235</v>
      </c>
      <c r="F20">
        <f>AC24</f>
        <v>46.830218876241283</v>
      </c>
      <c r="G20">
        <f>AB30</f>
        <v>0</v>
      </c>
      <c r="H20">
        <f>AC30</f>
        <v>0</v>
      </c>
      <c r="R20" s="3" t="s">
        <v>5</v>
      </c>
      <c r="S20" s="4"/>
      <c r="T20" s="5"/>
      <c r="U20">
        <v>0</v>
      </c>
      <c r="Y20" s="4"/>
      <c r="Z20" s="5"/>
      <c r="AA20" s="3">
        <v>0</v>
      </c>
      <c r="AE20" s="3" t="s">
        <v>5</v>
      </c>
      <c r="AF20" s="4"/>
      <c r="AG20" s="5"/>
      <c r="AH20" s="3">
        <v>0</v>
      </c>
    </row>
    <row r="21" spans="3:36" x14ac:dyDescent="0.3">
      <c r="C21" s="10"/>
      <c r="D21">
        <v>0.99</v>
      </c>
      <c r="E21">
        <f>AB27</f>
        <v>11907.096321936289</v>
      </c>
      <c r="F21">
        <f>AC27</f>
        <v>2863.2279608244885</v>
      </c>
      <c r="G21">
        <f>AB33</f>
        <v>0</v>
      </c>
      <c r="H21">
        <f>AC33</f>
        <v>0</v>
      </c>
      <c r="R21" s="3" t="s">
        <v>5</v>
      </c>
      <c r="S21" s="4"/>
      <c r="T21" s="5"/>
      <c r="U21">
        <v>0</v>
      </c>
      <c r="V21">
        <f>0</f>
        <v>0</v>
      </c>
      <c r="W21">
        <v>0</v>
      </c>
      <c r="Y21" s="4"/>
      <c r="Z21" s="5"/>
      <c r="AA21" s="3">
        <v>0</v>
      </c>
      <c r="AB21">
        <f>AA19</f>
        <v>0</v>
      </c>
      <c r="AC21">
        <v>0</v>
      </c>
      <c r="AE21" s="3" t="s">
        <v>5</v>
      </c>
      <c r="AF21" s="4"/>
      <c r="AG21" s="5"/>
      <c r="AH21" s="3">
        <v>0</v>
      </c>
    </row>
    <row r="22" spans="3:36" x14ac:dyDescent="0.3">
      <c r="C22" s="10" t="s">
        <v>10</v>
      </c>
      <c r="D22">
        <v>0.97</v>
      </c>
      <c r="E22">
        <f>AB42</f>
        <v>3682.2267941763421</v>
      </c>
      <c r="F22">
        <f>AC42</f>
        <v>896.14063706059403</v>
      </c>
      <c r="R22" s="3" t="s">
        <v>12</v>
      </c>
      <c r="S22" s="4">
        <v>0.97</v>
      </c>
      <c r="T22" s="5" t="s">
        <v>6</v>
      </c>
      <c r="U22">
        <v>0</v>
      </c>
      <c r="Y22" s="11">
        <v>0.97</v>
      </c>
      <c r="Z22" s="6" t="s">
        <v>6</v>
      </c>
      <c r="AA22" s="7">
        <v>108.66726943942136</v>
      </c>
      <c r="AE22" s="3" t="s">
        <v>12</v>
      </c>
      <c r="AF22" s="4">
        <v>0.97</v>
      </c>
      <c r="AG22" s="6" t="s">
        <v>6</v>
      </c>
      <c r="AH22" s="7">
        <v>927.86152273888604</v>
      </c>
    </row>
    <row r="23" spans="3:36" x14ac:dyDescent="0.3">
      <c r="C23" s="10"/>
      <c r="D23">
        <v>0.99</v>
      </c>
      <c r="E23">
        <f>AB45</f>
        <v>26681.921911036643</v>
      </c>
      <c r="F23">
        <f>AC45</f>
        <v>291.13091777449279</v>
      </c>
      <c r="G23">
        <f>AB48</f>
        <v>0</v>
      </c>
      <c r="H23">
        <f>AC48</f>
        <v>0</v>
      </c>
      <c r="R23" s="3" t="s">
        <v>12</v>
      </c>
      <c r="S23" s="4"/>
      <c r="T23" s="5"/>
      <c r="U23">
        <v>0</v>
      </c>
      <c r="Y23" s="11"/>
      <c r="Z23" s="6"/>
      <c r="AA23" s="7">
        <v>0</v>
      </c>
      <c r="AE23" s="3" t="s">
        <v>12</v>
      </c>
      <c r="AF23" s="4"/>
      <c r="AG23" s="6"/>
      <c r="AH23" s="7">
        <v>3607.5730735163843</v>
      </c>
    </row>
    <row r="24" spans="3:36" x14ac:dyDescent="0.3">
      <c r="R24" s="3" t="s">
        <v>12</v>
      </c>
      <c r="S24" s="4"/>
      <c r="T24" s="5"/>
      <c r="U24">
        <v>0</v>
      </c>
      <c r="V24">
        <f>0</f>
        <v>0</v>
      </c>
      <c r="W24">
        <v>0</v>
      </c>
      <c r="Y24" s="11"/>
      <c r="Z24" s="6"/>
      <c r="AA24" s="7">
        <v>241.12313076678333</v>
      </c>
      <c r="AB24">
        <f>SUM(AA24,AA22)/2</f>
        <v>174.89520010310235</v>
      </c>
      <c r="AC24">
        <f>_xlfn.STDEV.P(AA24,AA22)/SQRT(2)</f>
        <v>46.830218876241283</v>
      </c>
      <c r="AE24" s="3" t="s">
        <v>12</v>
      </c>
      <c r="AF24" s="4"/>
      <c r="AG24" s="6"/>
      <c r="AH24" s="7">
        <v>1585.972134262191</v>
      </c>
      <c r="AI24">
        <f>SUM(AH22:AH24)/3</f>
        <v>2040.4689101724871</v>
      </c>
      <c r="AJ24">
        <f>_xlfn.STDEV.P(AH22:AH24)/SQRT(3)</f>
        <v>658.30404801145869</v>
      </c>
    </row>
    <row r="25" spans="3:36" x14ac:dyDescent="0.3">
      <c r="R25" s="3" t="s">
        <v>12</v>
      </c>
      <c r="S25" s="11">
        <v>0.99</v>
      </c>
      <c r="T25" s="6" t="s">
        <v>6</v>
      </c>
      <c r="U25" s="12">
        <v>196.96612220205688</v>
      </c>
      <c r="Y25" s="11">
        <v>0.99</v>
      </c>
      <c r="Z25" s="6" t="s">
        <v>6</v>
      </c>
      <c r="AA25" s="7">
        <v>18762.13740458016</v>
      </c>
      <c r="AE25" s="3" t="s">
        <v>12</v>
      </c>
      <c r="AF25" s="4">
        <v>0.99</v>
      </c>
      <c r="AG25" s="6" t="s">
        <v>6</v>
      </c>
      <c r="AH25" s="7">
        <v>39883.848045914172</v>
      </c>
    </row>
    <row r="26" spans="3:36" x14ac:dyDescent="0.3">
      <c r="C26" s="1" t="s">
        <v>2</v>
      </c>
      <c r="D26" s="1"/>
      <c r="R26" s="3" t="s">
        <v>12</v>
      </c>
      <c r="S26" s="11"/>
      <c r="T26" s="6"/>
      <c r="U26" s="12">
        <v>9.7267984623833108</v>
      </c>
      <c r="Y26" s="11"/>
      <c r="Z26" s="6"/>
      <c r="AA26" s="7">
        <v>7195.9701492537324</v>
      </c>
      <c r="AE26" s="3" t="s">
        <v>12</v>
      </c>
      <c r="AF26" s="4"/>
      <c r="AG26" s="6"/>
      <c r="AH26" s="7">
        <v>31296.992481203015</v>
      </c>
    </row>
    <row r="27" spans="3:36" x14ac:dyDescent="0.3">
      <c r="C27" s="8"/>
      <c r="D27" s="8"/>
      <c r="R27" s="3" t="s">
        <v>12</v>
      </c>
      <c r="S27" s="11"/>
      <c r="T27" s="6"/>
      <c r="U27" s="12">
        <v>0</v>
      </c>
      <c r="V27">
        <f>SUM(U26,U25)/2</f>
        <v>103.34646033222009</v>
      </c>
      <c r="W27">
        <f>_xlfn.STDEV.P(U26,U25)/SQRT(2)</f>
        <v>66.199097760553244</v>
      </c>
      <c r="Y27" s="11"/>
      <c r="Z27" s="6"/>
      <c r="AA27" s="7">
        <v>9763.1814119749797</v>
      </c>
      <c r="AB27">
        <f>SUM(AA25:AA27)/3</f>
        <v>11907.096321936289</v>
      </c>
      <c r="AC27">
        <f>_xlfn.STDEV.P(AA25:AA27)/SQRT(3)</f>
        <v>2863.2279608244885</v>
      </c>
      <c r="AE27" s="3" t="s">
        <v>12</v>
      </c>
      <c r="AF27" s="4"/>
      <c r="AG27" s="6"/>
      <c r="AH27" s="7">
        <v>30200.090744101624</v>
      </c>
      <c r="AI27">
        <f>SUM(AH25:AH27)/3</f>
        <v>33793.643757072939</v>
      </c>
      <c r="AJ27">
        <f>_xlfn.STDEV.P(AH25:AH27)/SQRT(3)</f>
        <v>2499.7217429625621</v>
      </c>
    </row>
    <row r="28" spans="3:36" x14ac:dyDescent="0.3">
      <c r="E28" s="9" t="s">
        <v>6</v>
      </c>
      <c r="F28" s="9"/>
      <c r="G28" s="9" t="s">
        <v>7</v>
      </c>
      <c r="H28" s="9"/>
      <c r="R28" s="3" t="s">
        <v>12</v>
      </c>
      <c r="S28" s="4">
        <v>0.97</v>
      </c>
      <c r="T28" s="5" t="s">
        <v>7</v>
      </c>
      <c r="U28">
        <v>0</v>
      </c>
      <c r="Y28" s="11">
        <v>0.97</v>
      </c>
      <c r="Z28" s="6" t="s">
        <v>7</v>
      </c>
      <c r="AA28" s="3">
        <v>0</v>
      </c>
      <c r="AE28" s="3" t="s">
        <v>12</v>
      </c>
      <c r="AF28" s="4">
        <v>0.99</v>
      </c>
      <c r="AG28" s="6" t="s">
        <v>7</v>
      </c>
      <c r="AH28" s="3">
        <v>0</v>
      </c>
    </row>
    <row r="29" spans="3:36" x14ac:dyDescent="0.3">
      <c r="C29" s="10" t="s">
        <v>8</v>
      </c>
      <c r="D29">
        <v>0.97</v>
      </c>
      <c r="E29">
        <f>AI6</f>
        <v>0</v>
      </c>
      <c r="F29">
        <f>AJ6</f>
        <v>0</v>
      </c>
      <c r="G29">
        <f>AI12</f>
        <v>0</v>
      </c>
      <c r="H29">
        <f>AJ12</f>
        <v>0</v>
      </c>
      <c r="R29" s="3" t="s">
        <v>12</v>
      </c>
      <c r="S29" s="4"/>
      <c r="T29" s="5"/>
      <c r="U29">
        <v>0</v>
      </c>
      <c r="Y29" s="11"/>
      <c r="Z29" s="6"/>
      <c r="AA29" s="3">
        <v>0</v>
      </c>
      <c r="AE29" s="3" t="s">
        <v>12</v>
      </c>
      <c r="AF29" s="4"/>
      <c r="AG29" s="6"/>
      <c r="AH29" s="3">
        <v>0</v>
      </c>
    </row>
    <row r="30" spans="3:36" x14ac:dyDescent="0.3">
      <c r="C30" s="10"/>
      <c r="D30">
        <v>0.99</v>
      </c>
      <c r="E30">
        <f>AI9</f>
        <v>375.17283764843796</v>
      </c>
      <c r="F30">
        <f>AJ9</f>
        <v>152.54941192986979</v>
      </c>
      <c r="G30">
        <f>AI15</f>
        <v>0</v>
      </c>
      <c r="H30">
        <f>AJ15</f>
        <v>0</v>
      </c>
      <c r="R30" s="3" t="s">
        <v>12</v>
      </c>
      <c r="S30" s="4"/>
      <c r="T30" s="5"/>
      <c r="U30">
        <v>0</v>
      </c>
      <c r="V30">
        <f>SUM(U28:U30)/3</f>
        <v>0</v>
      </c>
      <c r="W30">
        <f>_xlfn.STDEV.P(U28:U30)/SQRT(3)</f>
        <v>0</v>
      </c>
      <c r="Y30" s="11"/>
      <c r="Z30" s="6"/>
      <c r="AA30" s="3">
        <v>0</v>
      </c>
      <c r="AB30">
        <f>SUM(AA28:AA30)/3</f>
        <v>0</v>
      </c>
      <c r="AC30">
        <f>_xlfn.STDEV.P(AA28:AA30)/SQRT(3)</f>
        <v>0</v>
      </c>
      <c r="AE30" s="3" t="s">
        <v>12</v>
      </c>
      <c r="AF30" s="4"/>
      <c r="AG30" s="6"/>
      <c r="AH30" s="3">
        <v>0</v>
      </c>
      <c r="AI30">
        <v>0</v>
      </c>
      <c r="AJ30">
        <v>0</v>
      </c>
    </row>
    <row r="31" spans="3:36" x14ac:dyDescent="0.3">
      <c r="C31" s="10" t="s">
        <v>9</v>
      </c>
      <c r="D31">
        <v>0.97</v>
      </c>
      <c r="E31">
        <f>AI24</f>
        <v>2040.4689101724871</v>
      </c>
      <c r="F31">
        <f>AJ24</f>
        <v>658.30404801145869</v>
      </c>
      <c r="R31" s="3" t="s">
        <v>12</v>
      </c>
      <c r="S31" s="4">
        <v>0.99</v>
      </c>
      <c r="T31" s="5" t="s">
        <v>7</v>
      </c>
      <c r="U31">
        <v>0</v>
      </c>
      <c r="Y31" s="11">
        <v>0.99</v>
      </c>
      <c r="Z31" s="6" t="s">
        <v>7</v>
      </c>
      <c r="AA31" s="3">
        <v>0</v>
      </c>
      <c r="AE31" s="3" t="s">
        <v>12</v>
      </c>
      <c r="AF31" s="4">
        <v>0.97</v>
      </c>
      <c r="AG31" s="5" t="s">
        <v>11</v>
      </c>
      <c r="AH31" s="3">
        <v>0</v>
      </c>
    </row>
    <row r="32" spans="3:36" x14ac:dyDescent="0.3">
      <c r="C32" s="10"/>
      <c r="D32">
        <v>0.99</v>
      </c>
      <c r="E32">
        <f>AI27</f>
        <v>33793.643757072939</v>
      </c>
      <c r="F32">
        <f>AJ27</f>
        <v>2499.7217429625621</v>
      </c>
      <c r="G32">
        <f>AI30</f>
        <v>0</v>
      </c>
      <c r="H32">
        <f>AJ30</f>
        <v>0</v>
      </c>
      <c r="R32" s="3" t="s">
        <v>12</v>
      </c>
      <c r="S32" s="4"/>
      <c r="T32" s="5"/>
      <c r="U32">
        <v>0</v>
      </c>
      <c r="Y32" s="11"/>
      <c r="Z32" s="6"/>
      <c r="AA32" s="3">
        <v>0</v>
      </c>
      <c r="AE32" s="3" t="s">
        <v>12</v>
      </c>
      <c r="AF32" s="4"/>
      <c r="AG32" s="5"/>
      <c r="AH32" s="3">
        <v>0</v>
      </c>
    </row>
    <row r="33" spans="3:36" x14ac:dyDescent="0.3">
      <c r="C33" s="10" t="s">
        <v>10</v>
      </c>
      <c r="D33">
        <v>0.97</v>
      </c>
      <c r="E33">
        <f>AI39</f>
        <v>7497.842012774393</v>
      </c>
      <c r="F33">
        <f>AJ39</f>
        <v>430.81787806924262</v>
      </c>
      <c r="R33" s="3" t="s">
        <v>12</v>
      </c>
      <c r="S33" s="4"/>
      <c r="T33" s="5"/>
      <c r="U33">
        <v>0</v>
      </c>
      <c r="V33">
        <f>SUM(U31:U33)/3</f>
        <v>0</v>
      </c>
      <c r="W33">
        <f>_xlfn.STDEV.P(U31:U33)/SQRT(3)</f>
        <v>0</v>
      </c>
      <c r="Y33" s="11"/>
      <c r="Z33" s="6"/>
      <c r="AA33" s="3">
        <v>0</v>
      </c>
      <c r="AB33">
        <f>SUM(AA32,AA31)/2</f>
        <v>0</v>
      </c>
      <c r="AC33">
        <f>_xlfn.STDEV.P(AA32,AA31)/SQRT(2)</f>
        <v>0</v>
      </c>
      <c r="AE33" s="3" t="s">
        <v>12</v>
      </c>
      <c r="AF33" s="4"/>
      <c r="AG33" s="5"/>
      <c r="AH33" s="3">
        <v>0</v>
      </c>
      <c r="AI33">
        <v>0</v>
      </c>
      <c r="AJ33">
        <v>0</v>
      </c>
    </row>
    <row r="34" spans="3:36" x14ac:dyDescent="0.3">
      <c r="C34" s="10"/>
      <c r="D34">
        <v>0.99</v>
      </c>
      <c r="E34" s="23">
        <f>AI42</f>
        <v>0</v>
      </c>
      <c r="F34" s="23">
        <f>AJ42</f>
        <v>0</v>
      </c>
      <c r="G34">
        <f>AI45</f>
        <v>0</v>
      </c>
      <c r="H34">
        <f>AJ45</f>
        <v>0</v>
      </c>
      <c r="R34" s="3" t="s">
        <v>12</v>
      </c>
      <c r="S34" s="4">
        <v>0.97</v>
      </c>
      <c r="T34" s="5" t="s">
        <v>11</v>
      </c>
      <c r="U34">
        <v>0</v>
      </c>
      <c r="Y34" s="4">
        <v>0.97</v>
      </c>
      <c r="Z34" s="5" t="s">
        <v>11</v>
      </c>
      <c r="AA34" s="3">
        <v>0</v>
      </c>
      <c r="AE34" s="3" t="s">
        <v>12</v>
      </c>
      <c r="AF34" s="4">
        <v>0.99</v>
      </c>
      <c r="AG34" s="5" t="s">
        <v>11</v>
      </c>
      <c r="AH34" s="3">
        <v>0</v>
      </c>
    </row>
    <row r="35" spans="3:36" x14ac:dyDescent="0.3">
      <c r="E35" s="25" t="s">
        <v>0</v>
      </c>
      <c r="F35" s="26" t="s">
        <v>75</v>
      </c>
      <c r="G35" s="27" t="s">
        <v>76</v>
      </c>
      <c r="R35" s="3" t="s">
        <v>12</v>
      </c>
      <c r="S35" s="4"/>
      <c r="T35" s="5"/>
      <c r="U35">
        <v>0</v>
      </c>
      <c r="Y35" s="4"/>
      <c r="Z35" s="5"/>
      <c r="AA35" s="3">
        <v>0</v>
      </c>
      <c r="AE35" s="3" t="s">
        <v>12</v>
      </c>
      <c r="AF35" s="4"/>
      <c r="AG35" s="5"/>
      <c r="AH35" s="3">
        <v>0</v>
      </c>
    </row>
    <row r="36" spans="3:36" x14ac:dyDescent="0.3">
      <c r="E36" s="25"/>
      <c r="F36" s="27" t="s">
        <v>76</v>
      </c>
      <c r="R36" s="3" t="s">
        <v>12</v>
      </c>
      <c r="S36" s="4"/>
      <c r="T36" s="5"/>
      <c r="U36">
        <v>0</v>
      </c>
      <c r="V36">
        <f>SUM(U34:U36)/3</f>
        <v>0</v>
      </c>
      <c r="W36">
        <f>_xlfn.STDEV.P(U34:U36)/SQRT(3)</f>
        <v>0</v>
      </c>
      <c r="Y36" s="4"/>
      <c r="Z36" s="5"/>
      <c r="AA36" s="3">
        <v>0</v>
      </c>
      <c r="AB36">
        <f>SUM(AA34,AA36)/2</f>
        <v>0</v>
      </c>
      <c r="AC36">
        <f>_xlfn.STDEV.P(AA34,AA36)/SQRT(2)</f>
        <v>0</v>
      </c>
      <c r="AE36" s="3" t="s">
        <v>12</v>
      </c>
      <c r="AF36" s="4"/>
      <c r="AG36" s="5"/>
      <c r="AH36" s="3">
        <v>0</v>
      </c>
      <c r="AI36">
        <f>AH35</f>
        <v>0</v>
      </c>
      <c r="AJ36">
        <v>0</v>
      </c>
    </row>
    <row r="37" spans="3:36" x14ac:dyDescent="0.3">
      <c r="E37" s="25" t="s">
        <v>1</v>
      </c>
      <c r="F37" s="27" t="s">
        <v>76</v>
      </c>
      <c r="R37" s="3" t="s">
        <v>12</v>
      </c>
      <c r="S37" s="4">
        <v>0.99</v>
      </c>
      <c r="T37" s="5" t="s">
        <v>11</v>
      </c>
      <c r="U37">
        <v>0</v>
      </c>
      <c r="Y37" s="4">
        <v>0.99</v>
      </c>
      <c r="Z37" s="5" t="s">
        <v>11</v>
      </c>
      <c r="AA37" s="3">
        <v>0</v>
      </c>
      <c r="AE37" s="3" t="s">
        <v>13</v>
      </c>
      <c r="AF37" s="4">
        <v>0.97</v>
      </c>
      <c r="AG37" s="6" t="s">
        <v>6</v>
      </c>
      <c r="AH37" s="7">
        <v>6935.6393535582647</v>
      </c>
    </row>
    <row r="38" spans="3:36" x14ac:dyDescent="0.3">
      <c r="E38" s="25"/>
      <c r="F38" s="26" t="s">
        <v>75</v>
      </c>
      <c r="G38" s="27" t="s">
        <v>76</v>
      </c>
      <c r="R38" s="3" t="s">
        <v>12</v>
      </c>
      <c r="S38" s="4"/>
      <c r="T38" s="5"/>
      <c r="U38">
        <v>0</v>
      </c>
      <c r="Y38" s="4"/>
      <c r="Z38" s="5"/>
      <c r="AA38" s="3">
        <v>0</v>
      </c>
      <c r="AE38" s="3" t="s">
        <v>13</v>
      </c>
      <c r="AF38" s="4"/>
      <c r="AG38" s="6"/>
      <c r="AH38" s="7">
        <v>8552.3541813070988</v>
      </c>
    </row>
    <row r="39" spans="3:36" x14ac:dyDescent="0.3">
      <c r="E39" s="25" t="s">
        <v>2</v>
      </c>
      <c r="F39" s="27" t="s">
        <v>76</v>
      </c>
      <c r="R39" s="3" t="s">
        <v>12</v>
      </c>
      <c r="S39" s="4"/>
      <c r="T39" s="5"/>
      <c r="U39">
        <v>0</v>
      </c>
      <c r="V39">
        <f>SUM(U37:U39)/3</f>
        <v>0</v>
      </c>
      <c r="W39">
        <f>_xlfn.STDEV.P(U37:U39)/SQRT(3)</f>
        <v>0</v>
      </c>
      <c r="Y39" s="4"/>
      <c r="Z39" s="5"/>
      <c r="AA39" s="3">
        <v>0</v>
      </c>
      <c r="AE39" s="3" t="s">
        <v>13</v>
      </c>
      <c r="AF39" s="4"/>
      <c r="AG39" s="6"/>
      <c r="AH39" s="7">
        <v>7005.5325034578173</v>
      </c>
      <c r="AI39">
        <f>SUM(AH37:AH39)/3</f>
        <v>7497.842012774393</v>
      </c>
      <c r="AJ39">
        <f>_xlfn.STDEV.P(AH37:AH39)/SQRT(3)</f>
        <v>430.81787806924262</v>
      </c>
    </row>
    <row r="40" spans="3:36" x14ac:dyDescent="0.3">
      <c r="E40" s="25"/>
      <c r="F40" s="27" t="s">
        <v>77</v>
      </c>
      <c r="R40" s="3" t="s">
        <v>13</v>
      </c>
      <c r="S40" s="11">
        <v>0.97</v>
      </c>
      <c r="T40" s="6" t="s">
        <v>6</v>
      </c>
      <c r="U40" s="12">
        <v>1320.8431464908153</v>
      </c>
      <c r="Y40" s="11">
        <v>0.97</v>
      </c>
      <c r="Z40" s="6" t="s">
        <v>6</v>
      </c>
      <c r="AA40" s="7">
        <v>5868.2302771855029</v>
      </c>
      <c r="AE40" s="3" t="s">
        <v>13</v>
      </c>
      <c r="AF40" s="4">
        <v>0.99</v>
      </c>
      <c r="AG40" s="6" t="s">
        <v>6</v>
      </c>
      <c r="AH40" s="7">
        <v>0</v>
      </c>
    </row>
    <row r="41" spans="3:36" x14ac:dyDescent="0.3">
      <c r="D41" s="1" t="s">
        <v>14</v>
      </c>
      <c r="E41" s="1"/>
      <c r="F41" s="1"/>
      <c r="G41" s="1"/>
      <c r="H41" s="1"/>
      <c r="I41" s="1"/>
      <c r="J41" s="1"/>
      <c r="R41" s="3" t="s">
        <v>13</v>
      </c>
      <c r="S41" s="11"/>
      <c r="T41" s="6"/>
      <c r="U41" s="12">
        <v>1194.9654112221365</v>
      </c>
      <c r="Y41" s="11"/>
      <c r="Z41" s="6"/>
      <c r="AA41" s="7">
        <v>2761.9901112484558</v>
      </c>
      <c r="AE41" s="3" t="s">
        <v>13</v>
      </c>
      <c r="AF41" s="4"/>
      <c r="AG41" s="6"/>
      <c r="AH41" s="7">
        <v>0</v>
      </c>
    </row>
    <row r="42" spans="3:36" x14ac:dyDescent="0.3">
      <c r="C42" s="13" t="s">
        <v>0</v>
      </c>
      <c r="E42" s="14"/>
      <c r="F42" s="14"/>
      <c r="G42" s="14"/>
      <c r="H42" s="14"/>
      <c r="I42" s="14"/>
      <c r="J42" s="14"/>
      <c r="R42" s="3" t="s">
        <v>13</v>
      </c>
      <c r="S42" s="11"/>
      <c r="T42" s="6"/>
      <c r="U42" s="12">
        <v>775.29219261337118</v>
      </c>
      <c r="V42">
        <f>SUM(U40:U42)/3</f>
        <v>1097.0335834421078</v>
      </c>
      <c r="W42">
        <f>_xlfn.STDEV.P(U40:U42)/SQRT(3)</f>
        <v>134.65960624098773</v>
      </c>
      <c r="Y42" s="11"/>
      <c r="Z42" s="6"/>
      <c r="AA42" s="7">
        <v>2416.4599940950693</v>
      </c>
      <c r="AB42">
        <f>SUM(AA40:AA42)/3</f>
        <v>3682.2267941763421</v>
      </c>
      <c r="AC42">
        <f>_xlfn.STDEV.P(AA40:AA42)/SQRT(3)</f>
        <v>896.14063706059403</v>
      </c>
      <c r="AE42" s="3" t="s">
        <v>13</v>
      </c>
      <c r="AF42" s="4"/>
      <c r="AG42" s="6"/>
      <c r="AH42" s="7">
        <v>0</v>
      </c>
      <c r="AI42">
        <f>SUM(AH40:AH42)/3</f>
        <v>0</v>
      </c>
      <c r="AJ42">
        <f>_xlfn.STDEV.P(AH40:AH42)/SQRT(3)</f>
        <v>0</v>
      </c>
    </row>
    <row r="43" spans="3:36" x14ac:dyDescent="0.3">
      <c r="D43" s="16" t="s">
        <v>17</v>
      </c>
      <c r="E43" s="8"/>
      <c r="I43" s="16"/>
      <c r="R43" s="3" t="s">
        <v>13</v>
      </c>
      <c r="S43" s="11">
        <v>0.99</v>
      </c>
      <c r="T43" s="6" t="s">
        <v>6</v>
      </c>
      <c r="U43" s="12">
        <v>12026.636568848757</v>
      </c>
      <c r="Y43" s="11">
        <v>0.99</v>
      </c>
      <c r="Z43" s="6" t="s">
        <v>6</v>
      </c>
      <c r="AA43" s="7">
        <v>26278.449292452817</v>
      </c>
      <c r="AE43" s="3" t="s">
        <v>13</v>
      </c>
      <c r="AF43" s="4">
        <v>0.99</v>
      </c>
      <c r="AG43" s="6" t="s">
        <v>7</v>
      </c>
      <c r="AH43" s="7">
        <v>0</v>
      </c>
    </row>
    <row r="44" spans="3:36" x14ac:dyDescent="0.3">
      <c r="C44" s="15"/>
      <c r="D44" s="17">
        <v>0.97</v>
      </c>
      <c r="E44" s="15" t="s">
        <v>19</v>
      </c>
      <c r="F44" s="15"/>
      <c r="G44" s="15"/>
      <c r="H44" s="15"/>
      <c r="I44" s="17"/>
      <c r="J44" s="15"/>
      <c r="R44" s="3" t="s">
        <v>13</v>
      </c>
      <c r="S44" s="11"/>
      <c r="T44" s="6"/>
      <c r="U44" s="12">
        <v>18229.34109938113</v>
      </c>
      <c r="Y44" s="11"/>
      <c r="Z44" s="6"/>
      <c r="AA44" s="7">
        <v>27392.887869228558</v>
      </c>
      <c r="AE44" s="3" t="s">
        <v>13</v>
      </c>
      <c r="AF44" s="4"/>
      <c r="AG44" s="6"/>
      <c r="AH44" s="7">
        <v>0</v>
      </c>
    </row>
    <row r="45" spans="3:36" x14ac:dyDescent="0.3">
      <c r="C45" s="15"/>
      <c r="D45" s="15" t="s">
        <v>5</v>
      </c>
      <c r="E45" s="18"/>
      <c r="F45" s="15"/>
      <c r="I45" s="15"/>
      <c r="R45" s="3" t="s">
        <v>13</v>
      </c>
      <c r="S45" s="11"/>
      <c r="T45" s="6"/>
      <c r="U45" s="12">
        <v>10135.212738188462</v>
      </c>
      <c r="V45">
        <f>SUM(U43:U45)/3</f>
        <v>13463.730135472782</v>
      </c>
      <c r="W45">
        <f>_xlfn.STDEV.P(U43:U45)/SQRT(3)</f>
        <v>1995.9768937256454</v>
      </c>
      <c r="Y45" s="11"/>
      <c r="Z45" s="6"/>
      <c r="AA45" s="7">
        <v>26374.428571428565</v>
      </c>
      <c r="AB45">
        <f>SUM(AA43:AA45)/3</f>
        <v>26681.921911036643</v>
      </c>
      <c r="AC45">
        <f>_xlfn.STDEV.P(AA43:AA45)/SQRT(3)</f>
        <v>291.13091777449279</v>
      </c>
      <c r="AE45" s="3" t="s">
        <v>13</v>
      </c>
      <c r="AF45" s="4"/>
      <c r="AG45" s="6"/>
      <c r="AH45" s="7">
        <v>0</v>
      </c>
      <c r="AI45">
        <f>SUM(AH44,AH43)/2</f>
        <v>0</v>
      </c>
      <c r="AJ45">
        <f>_xlfn.STDEV.P(AH44,AH43)/SQRT(2)</f>
        <v>0</v>
      </c>
    </row>
    <row r="46" spans="3:36" x14ac:dyDescent="0.3">
      <c r="C46" s="15"/>
      <c r="D46" s="15" t="s">
        <v>12</v>
      </c>
      <c r="E46" s="23"/>
      <c r="F46" s="15"/>
      <c r="I46" s="15"/>
      <c r="R46" s="3" t="s">
        <v>13</v>
      </c>
      <c r="S46" s="4">
        <v>0.99</v>
      </c>
      <c r="T46" s="5" t="s">
        <v>7</v>
      </c>
      <c r="U46">
        <v>0</v>
      </c>
      <c r="Y46" s="11">
        <v>0.99</v>
      </c>
      <c r="Z46" s="6" t="s">
        <v>7</v>
      </c>
      <c r="AA46" s="7">
        <v>0</v>
      </c>
      <c r="AE46" s="3" t="s">
        <v>13</v>
      </c>
      <c r="AF46" s="4">
        <v>0.97</v>
      </c>
      <c r="AG46" s="5" t="s">
        <v>11</v>
      </c>
      <c r="AH46" s="3">
        <v>0</v>
      </c>
    </row>
    <row r="47" spans="3:36" x14ac:dyDescent="0.3">
      <c r="C47" s="15"/>
      <c r="D47" s="15" t="s">
        <v>13</v>
      </c>
      <c r="E47" s="23"/>
      <c r="F47" s="15"/>
      <c r="I47" s="15"/>
      <c r="R47" s="3" t="s">
        <v>13</v>
      </c>
      <c r="S47" s="4"/>
      <c r="T47" s="5"/>
      <c r="U47">
        <v>0</v>
      </c>
      <c r="Y47" s="11"/>
      <c r="Z47" s="6"/>
      <c r="AA47" s="7">
        <v>0</v>
      </c>
      <c r="AE47" s="3" t="s">
        <v>13</v>
      </c>
      <c r="AF47" s="4"/>
      <c r="AG47" s="5"/>
      <c r="AH47" s="3">
        <v>0</v>
      </c>
    </row>
    <row r="48" spans="3:36" x14ac:dyDescent="0.3">
      <c r="E48" s="20" t="s">
        <v>78</v>
      </c>
      <c r="J48" s="20"/>
      <c r="R48" s="3" t="s">
        <v>13</v>
      </c>
      <c r="S48" s="4"/>
      <c r="T48" s="5"/>
      <c r="U48">
        <v>0</v>
      </c>
      <c r="V48">
        <f>U46</f>
        <v>0</v>
      </c>
      <c r="W48">
        <v>0</v>
      </c>
      <c r="Y48" s="11"/>
      <c r="Z48" s="6"/>
      <c r="AA48" s="7">
        <v>0</v>
      </c>
      <c r="AB48">
        <f>SUM(AA46:AA48)/3</f>
        <v>0</v>
      </c>
      <c r="AC48">
        <f>_xlfn.STDEV.P(AA46:AA48)/SQRT(3)</f>
        <v>0</v>
      </c>
      <c r="AE48" s="3" t="s">
        <v>13</v>
      </c>
      <c r="AF48" s="4"/>
      <c r="AG48" s="5"/>
      <c r="AH48" s="3">
        <v>0</v>
      </c>
    </row>
    <row r="49" spans="3:34" x14ac:dyDescent="0.3">
      <c r="E49" s="20"/>
      <c r="I49" s="15"/>
      <c r="J49" s="20"/>
      <c r="R49" s="3" t="s">
        <v>13</v>
      </c>
      <c r="S49" s="4">
        <v>0.97</v>
      </c>
      <c r="T49" s="5" t="s">
        <v>11</v>
      </c>
      <c r="U49">
        <v>0</v>
      </c>
      <c r="Y49" s="4">
        <v>0.97</v>
      </c>
      <c r="Z49" s="5" t="s">
        <v>11</v>
      </c>
      <c r="AA49" s="3">
        <v>0</v>
      </c>
      <c r="AE49" s="3" t="s">
        <v>13</v>
      </c>
      <c r="AF49" s="4">
        <v>0.99</v>
      </c>
      <c r="AG49" s="5" t="s">
        <v>11</v>
      </c>
      <c r="AH49" s="3">
        <v>0</v>
      </c>
    </row>
    <row r="50" spans="3:34" x14ac:dyDescent="0.3">
      <c r="R50" s="3" t="s">
        <v>13</v>
      </c>
      <c r="S50" s="4"/>
      <c r="T50" s="5"/>
      <c r="U50">
        <v>0</v>
      </c>
      <c r="Y50" s="4"/>
      <c r="Z50" s="5"/>
      <c r="AA50" s="3">
        <v>0</v>
      </c>
      <c r="AE50" s="3" t="s">
        <v>13</v>
      </c>
      <c r="AF50" s="4"/>
      <c r="AG50" s="5"/>
      <c r="AH50" s="3">
        <v>0</v>
      </c>
    </row>
    <row r="51" spans="3:34" x14ac:dyDescent="0.3">
      <c r="D51" s="17">
        <v>0.99</v>
      </c>
      <c r="E51" s="15" t="s">
        <v>19</v>
      </c>
      <c r="I51" s="17"/>
      <c r="J51" s="15"/>
      <c r="R51" s="3" t="s">
        <v>13</v>
      </c>
      <c r="S51" s="4"/>
      <c r="T51" s="5"/>
      <c r="U51">
        <v>0</v>
      </c>
      <c r="V51">
        <f>SUM(U49:U51)/3</f>
        <v>0</v>
      </c>
      <c r="W51">
        <f>_xlfn.STDEV.P(U49:U51)/SQRT(3)</f>
        <v>0</v>
      </c>
      <c r="Y51" s="4"/>
      <c r="Z51" s="5"/>
      <c r="AA51" s="3">
        <v>0</v>
      </c>
      <c r="AB51">
        <v>0</v>
      </c>
      <c r="AC51">
        <v>0</v>
      </c>
      <c r="AE51" s="3" t="s">
        <v>13</v>
      </c>
      <c r="AF51" s="4"/>
      <c r="AG51" s="5"/>
      <c r="AH51" s="3">
        <v>0</v>
      </c>
    </row>
    <row r="52" spans="3:34" x14ac:dyDescent="0.3">
      <c r="D52" s="15" t="s">
        <v>5</v>
      </c>
      <c r="E52" s="18"/>
      <c r="F52" s="15"/>
      <c r="I52" s="15"/>
      <c r="R52" s="3" t="s">
        <v>13</v>
      </c>
      <c r="S52" s="4">
        <v>0.99</v>
      </c>
      <c r="T52" s="5" t="s">
        <v>11</v>
      </c>
      <c r="U52">
        <v>0</v>
      </c>
      <c r="Y52" s="4">
        <v>0.99</v>
      </c>
      <c r="Z52" s="5" t="s">
        <v>11</v>
      </c>
      <c r="AA52" s="3">
        <v>0</v>
      </c>
    </row>
    <row r="53" spans="3:34" x14ac:dyDescent="0.3">
      <c r="C53" s="14"/>
      <c r="D53" s="15" t="s">
        <v>12</v>
      </c>
      <c r="E53" s="18"/>
      <c r="F53" s="15"/>
      <c r="I53" s="15"/>
      <c r="R53" s="3" t="s">
        <v>13</v>
      </c>
      <c r="S53" s="4"/>
      <c r="T53" s="5"/>
      <c r="U53">
        <v>0</v>
      </c>
      <c r="Y53" s="4"/>
      <c r="Z53" s="5"/>
      <c r="AA53" s="3">
        <v>0</v>
      </c>
    </row>
    <row r="54" spans="3:34" x14ac:dyDescent="0.3">
      <c r="D54" s="15" t="s">
        <v>13</v>
      </c>
      <c r="E54" s="23"/>
      <c r="F54" s="15"/>
      <c r="I54" s="15"/>
      <c r="R54" s="3" t="s">
        <v>13</v>
      </c>
      <c r="S54" s="4"/>
      <c r="T54" s="5"/>
      <c r="U54">
        <v>0</v>
      </c>
      <c r="V54">
        <f>SUM(U52:U54)/3</f>
        <v>0</v>
      </c>
      <c r="W54">
        <f>_xlfn.STDEV.P(U52:U54)/SQRT(3)</f>
        <v>0</v>
      </c>
      <c r="Y54" s="4"/>
      <c r="Z54" s="5"/>
      <c r="AA54" s="3">
        <v>0</v>
      </c>
      <c r="AB54">
        <f>AA53</f>
        <v>0</v>
      </c>
      <c r="AC54">
        <v>0</v>
      </c>
    </row>
    <row r="55" spans="3:34" x14ac:dyDescent="0.3">
      <c r="E55" s="20" t="s">
        <v>79</v>
      </c>
      <c r="J55" s="20"/>
    </row>
    <row r="56" spans="3:34" x14ac:dyDescent="0.3">
      <c r="E56" s="20"/>
      <c r="I56" s="15"/>
      <c r="J56" s="20"/>
    </row>
    <row r="57" spans="3:34" x14ac:dyDescent="0.3">
      <c r="C57" s="15"/>
      <c r="D57" s="15"/>
      <c r="E57" s="15"/>
      <c r="F57" s="15"/>
      <c r="G57" s="15"/>
      <c r="H57" s="15"/>
      <c r="I57" s="15"/>
      <c r="J57" s="15"/>
    </row>
    <row r="58" spans="3:34" x14ac:dyDescent="0.3">
      <c r="C58" s="13" t="s">
        <v>1</v>
      </c>
      <c r="E58" s="14"/>
      <c r="P58" s="1" t="s">
        <v>24</v>
      </c>
      <c r="Q58" s="1"/>
      <c r="R58" s="1"/>
      <c r="S58" s="1"/>
      <c r="T58" s="1"/>
      <c r="U58" s="1"/>
      <c r="V58" s="1"/>
    </row>
    <row r="59" spans="3:34" x14ac:dyDescent="0.3">
      <c r="D59" s="16" t="s">
        <v>17</v>
      </c>
      <c r="E59" s="8"/>
      <c r="I59" s="16"/>
      <c r="O59" s="13" t="s">
        <v>0</v>
      </c>
      <c r="Q59" s="14"/>
      <c r="R59" s="14"/>
      <c r="S59" s="14"/>
      <c r="T59" s="14"/>
      <c r="U59" s="14"/>
      <c r="V59" s="14"/>
    </row>
    <row r="60" spans="3:34" x14ac:dyDescent="0.3">
      <c r="C60" s="15"/>
      <c r="D60" s="17">
        <v>0.97</v>
      </c>
      <c r="E60" s="15" t="s">
        <v>19</v>
      </c>
      <c r="I60" s="17"/>
      <c r="J60" s="15"/>
      <c r="P60" s="16" t="s">
        <v>17</v>
      </c>
      <c r="Q60" s="8"/>
      <c r="U60" s="16"/>
    </row>
    <row r="61" spans="3:34" x14ac:dyDescent="0.3">
      <c r="C61" s="15"/>
      <c r="D61" s="15" t="s">
        <v>5</v>
      </c>
      <c r="E61" s="18"/>
      <c r="F61" s="15"/>
      <c r="I61" s="15"/>
      <c r="O61" s="15"/>
      <c r="P61" s="17">
        <v>5</v>
      </c>
      <c r="Q61" s="15" t="s">
        <v>19</v>
      </c>
      <c r="R61" s="15"/>
      <c r="S61" s="15"/>
      <c r="T61" s="15"/>
      <c r="U61" s="17"/>
      <c r="V61" s="15"/>
    </row>
    <row r="62" spans="3:34" x14ac:dyDescent="0.3">
      <c r="C62" s="15"/>
      <c r="D62" s="15" t="s">
        <v>12</v>
      </c>
      <c r="E62" s="23"/>
      <c r="F62" s="15"/>
      <c r="I62" s="15"/>
      <c r="O62" s="15"/>
      <c r="P62" s="15">
        <v>0.97</v>
      </c>
      <c r="Q62" s="18"/>
      <c r="R62" s="15"/>
      <c r="U62" s="15"/>
    </row>
    <row r="63" spans="3:34" x14ac:dyDescent="0.3">
      <c r="C63" s="15"/>
      <c r="D63" s="15" t="s">
        <v>13</v>
      </c>
      <c r="E63" s="23"/>
      <c r="F63" s="15"/>
      <c r="I63" s="15"/>
      <c r="O63" s="15"/>
      <c r="P63" s="15">
        <v>0.99</v>
      </c>
      <c r="Q63" s="18"/>
      <c r="R63" s="15"/>
      <c r="U63" s="15"/>
    </row>
    <row r="64" spans="3:34" x14ac:dyDescent="0.3">
      <c r="E64" s="20" t="s">
        <v>79</v>
      </c>
      <c r="J64" s="20"/>
      <c r="O64" s="15"/>
      <c r="P64" s="15"/>
      <c r="Q64" s="20" t="s">
        <v>26</v>
      </c>
      <c r="R64" s="15"/>
      <c r="U64" s="15"/>
      <c r="V64" s="20"/>
    </row>
    <row r="65" spans="3:22" x14ac:dyDescent="0.3">
      <c r="E65" s="20"/>
      <c r="I65" s="15"/>
      <c r="J65" s="20"/>
    </row>
    <row r="66" spans="3:22" x14ac:dyDescent="0.3">
      <c r="P66" s="17">
        <v>10</v>
      </c>
      <c r="Q66" s="15" t="s">
        <v>19</v>
      </c>
      <c r="U66" s="17"/>
      <c r="V66" s="15"/>
    </row>
    <row r="67" spans="3:22" x14ac:dyDescent="0.3">
      <c r="D67" s="17">
        <v>0.99</v>
      </c>
      <c r="E67" s="15" t="s">
        <v>19</v>
      </c>
      <c r="I67" s="17"/>
      <c r="J67" s="15"/>
      <c r="P67" s="15">
        <v>0.97</v>
      </c>
      <c r="Q67" s="23"/>
      <c r="R67" s="15"/>
      <c r="U67" s="15"/>
    </row>
    <row r="68" spans="3:22" x14ac:dyDescent="0.3">
      <c r="D68" s="15" t="s">
        <v>5</v>
      </c>
      <c r="E68" s="18"/>
      <c r="F68" s="15"/>
      <c r="I68" s="15"/>
      <c r="O68" s="14"/>
      <c r="P68" s="15">
        <v>0.99</v>
      </c>
      <c r="Q68" s="18"/>
      <c r="R68" s="15"/>
      <c r="U68" s="15"/>
    </row>
    <row r="69" spans="3:22" x14ac:dyDescent="0.3">
      <c r="C69" s="14"/>
      <c r="D69" s="15" t="s">
        <v>12</v>
      </c>
      <c r="E69" s="23"/>
      <c r="F69" s="15"/>
      <c r="I69" s="15"/>
      <c r="P69" s="15"/>
      <c r="Q69" s="20" t="s">
        <v>26</v>
      </c>
      <c r="R69" s="15"/>
      <c r="U69" s="15"/>
      <c r="V69" s="20"/>
    </row>
    <row r="70" spans="3:22" x14ac:dyDescent="0.3">
      <c r="D70" s="15" t="s">
        <v>13</v>
      </c>
      <c r="E70" s="23"/>
      <c r="F70" s="15"/>
      <c r="I70" s="15"/>
    </row>
    <row r="71" spans="3:22" x14ac:dyDescent="0.3">
      <c r="E71" s="20" t="s">
        <v>78</v>
      </c>
      <c r="J71" s="20"/>
      <c r="P71" s="17">
        <v>15</v>
      </c>
      <c r="Q71" s="15" t="s">
        <v>19</v>
      </c>
      <c r="U71" s="17"/>
      <c r="V71" s="15"/>
    </row>
    <row r="72" spans="3:22" x14ac:dyDescent="0.3">
      <c r="E72" s="20"/>
      <c r="I72" s="15"/>
      <c r="J72" s="20"/>
      <c r="P72" s="15">
        <v>0.97</v>
      </c>
      <c r="Q72" s="23"/>
      <c r="R72" s="15"/>
      <c r="U72" s="15"/>
    </row>
    <row r="73" spans="3:22" x14ac:dyDescent="0.3">
      <c r="C73" s="13" t="s">
        <v>2</v>
      </c>
      <c r="E73" s="14"/>
      <c r="P73" s="15">
        <v>0.99</v>
      </c>
      <c r="Q73" s="23"/>
      <c r="R73" s="15"/>
      <c r="U73" s="15"/>
    </row>
    <row r="74" spans="3:22" x14ac:dyDescent="0.3">
      <c r="D74" s="16" t="s">
        <v>17</v>
      </c>
      <c r="E74" s="8"/>
      <c r="I74" s="16"/>
      <c r="P74" s="15"/>
      <c r="Q74" s="20" t="s">
        <v>29</v>
      </c>
      <c r="R74" s="15"/>
      <c r="U74" s="15"/>
      <c r="V74" s="20"/>
    </row>
    <row r="75" spans="3:22" x14ac:dyDescent="0.3">
      <c r="C75" s="15"/>
      <c r="D75" s="17">
        <v>0.97</v>
      </c>
      <c r="E75" s="15" t="s">
        <v>19</v>
      </c>
      <c r="I75" s="17"/>
      <c r="J75" s="15"/>
      <c r="O75" s="15"/>
      <c r="P75" s="15"/>
      <c r="Q75" s="15"/>
      <c r="R75" s="15"/>
      <c r="S75" s="15"/>
      <c r="T75" s="15"/>
      <c r="U75" s="15"/>
      <c r="V75" s="15"/>
    </row>
    <row r="76" spans="3:22" x14ac:dyDescent="0.3">
      <c r="C76" s="15"/>
      <c r="D76" s="15" t="s">
        <v>5</v>
      </c>
      <c r="E76" s="18"/>
      <c r="F76" s="15"/>
      <c r="I76" s="15"/>
      <c r="O76" s="13" t="s">
        <v>1</v>
      </c>
    </row>
    <row r="77" spans="3:22" x14ac:dyDescent="0.3">
      <c r="C77" s="15"/>
      <c r="D77" s="15" t="s">
        <v>12</v>
      </c>
      <c r="E77" s="23"/>
      <c r="F77" s="15"/>
      <c r="I77" s="15"/>
      <c r="P77" s="16" t="s">
        <v>17</v>
      </c>
      <c r="Q77" s="8"/>
      <c r="U77" s="16"/>
    </row>
    <row r="78" spans="3:22" x14ac:dyDescent="0.3">
      <c r="C78" s="15"/>
      <c r="D78" s="15" t="s">
        <v>13</v>
      </c>
      <c r="E78" s="23"/>
      <c r="F78" s="15"/>
      <c r="I78" s="15"/>
      <c r="P78" s="17">
        <v>5</v>
      </c>
      <c r="Q78" s="15" t="s">
        <v>19</v>
      </c>
      <c r="R78" s="15"/>
      <c r="S78" s="15"/>
      <c r="T78" s="15"/>
      <c r="U78" s="17"/>
      <c r="V78" s="15"/>
    </row>
    <row r="79" spans="3:22" x14ac:dyDescent="0.3">
      <c r="E79" s="20" t="s">
        <v>78</v>
      </c>
      <c r="J79" s="20"/>
      <c r="P79" s="15">
        <v>0.97</v>
      </c>
      <c r="Q79" s="18"/>
      <c r="R79" s="15"/>
      <c r="U79" s="15"/>
    </row>
    <row r="80" spans="3:22" x14ac:dyDescent="0.3">
      <c r="E80" s="20"/>
      <c r="I80" s="15"/>
      <c r="J80" s="20"/>
      <c r="O80" s="15"/>
      <c r="P80" s="15">
        <v>0.99</v>
      </c>
      <c r="Q80" s="18"/>
      <c r="R80" s="15"/>
      <c r="U80" s="15"/>
    </row>
    <row r="81" spans="3:22" x14ac:dyDescent="0.3">
      <c r="O81" s="15"/>
      <c r="P81" s="15"/>
      <c r="Q81" s="20" t="s">
        <v>26</v>
      </c>
      <c r="R81" s="15"/>
      <c r="U81" s="15"/>
      <c r="V81" s="20"/>
    </row>
    <row r="82" spans="3:22" x14ac:dyDescent="0.3">
      <c r="D82" s="17">
        <v>0.99</v>
      </c>
      <c r="E82" s="15" t="s">
        <v>19</v>
      </c>
      <c r="I82" s="17"/>
      <c r="J82" s="15"/>
      <c r="O82" s="15"/>
    </row>
    <row r="83" spans="3:22" x14ac:dyDescent="0.3">
      <c r="D83" s="15" t="s">
        <v>5</v>
      </c>
      <c r="E83" s="23"/>
      <c r="F83" s="15"/>
      <c r="I83" s="15"/>
      <c r="O83" s="15"/>
      <c r="P83" s="17">
        <v>10</v>
      </c>
      <c r="Q83" s="15" t="s">
        <v>19</v>
      </c>
      <c r="U83" s="17"/>
      <c r="V83" s="15"/>
    </row>
    <row r="84" spans="3:22" x14ac:dyDescent="0.3">
      <c r="C84" s="14"/>
      <c r="D84" s="15" t="s">
        <v>12</v>
      </c>
      <c r="E84" s="23"/>
      <c r="F84" s="15"/>
      <c r="I84" s="15"/>
      <c r="P84" s="15">
        <v>0.97</v>
      </c>
      <c r="Q84" s="23"/>
      <c r="R84" s="15"/>
      <c r="U84" s="15"/>
    </row>
    <row r="85" spans="3:22" x14ac:dyDescent="0.3">
      <c r="D85" s="15" t="s">
        <v>13</v>
      </c>
      <c r="E85" s="18"/>
      <c r="F85" s="15"/>
      <c r="I85" s="15"/>
      <c r="P85" s="15">
        <v>0.99</v>
      </c>
      <c r="Q85" s="23"/>
      <c r="R85" s="15"/>
      <c r="U85" s="15"/>
    </row>
    <row r="86" spans="3:22" x14ac:dyDescent="0.3">
      <c r="E86" s="20" t="s">
        <v>80</v>
      </c>
      <c r="J86" s="20"/>
      <c r="P86" s="15"/>
      <c r="Q86" s="20" t="s">
        <v>29</v>
      </c>
      <c r="R86" s="15"/>
      <c r="U86" s="15"/>
      <c r="V86" s="20"/>
    </row>
    <row r="87" spans="3:22" x14ac:dyDescent="0.3">
      <c r="E87" s="20"/>
      <c r="I87" s="15"/>
      <c r="J87" s="20"/>
    </row>
    <row r="88" spans="3:22" x14ac:dyDescent="0.3">
      <c r="P88" s="17">
        <v>15</v>
      </c>
      <c r="Q88" s="15" t="s">
        <v>19</v>
      </c>
      <c r="U88" s="17"/>
      <c r="V88" s="15"/>
    </row>
    <row r="89" spans="3:22" x14ac:dyDescent="0.3">
      <c r="O89" s="14"/>
      <c r="P89" s="15">
        <v>0.97</v>
      </c>
      <c r="Q89" s="23"/>
      <c r="R89" s="15"/>
      <c r="U89" s="15"/>
    </row>
    <row r="90" spans="3:22" x14ac:dyDescent="0.3">
      <c r="P90" s="15">
        <v>0.99</v>
      </c>
      <c r="Q90" s="23"/>
      <c r="R90" s="15"/>
      <c r="U90" s="15"/>
    </row>
    <row r="91" spans="3:22" x14ac:dyDescent="0.3">
      <c r="P91" s="15"/>
      <c r="Q91" s="20" t="s">
        <v>81</v>
      </c>
      <c r="R91" s="15"/>
      <c r="U91" s="15"/>
      <c r="V91" s="20"/>
    </row>
    <row r="92" spans="3:22" x14ac:dyDescent="0.3">
      <c r="P92" s="15"/>
      <c r="Q92" s="15"/>
      <c r="R92" s="15"/>
      <c r="S92" s="15"/>
      <c r="T92" s="15"/>
      <c r="U92" s="15"/>
      <c r="V92" s="15"/>
    </row>
    <row r="93" spans="3:22" x14ac:dyDescent="0.3">
      <c r="O93" s="13" t="s">
        <v>2</v>
      </c>
    </row>
    <row r="94" spans="3:22" x14ac:dyDescent="0.3">
      <c r="P94" s="16" t="s">
        <v>17</v>
      </c>
      <c r="Q94" s="8"/>
      <c r="U94" s="16"/>
    </row>
    <row r="95" spans="3:22" x14ac:dyDescent="0.3">
      <c r="P95" s="17">
        <v>5</v>
      </c>
      <c r="Q95" s="15" t="s">
        <v>19</v>
      </c>
      <c r="R95" s="15"/>
      <c r="S95" s="15"/>
      <c r="T95" s="15"/>
      <c r="U95" s="17"/>
      <c r="V95" s="15"/>
    </row>
    <row r="96" spans="3:22" x14ac:dyDescent="0.3">
      <c r="P96" s="15">
        <v>0.97</v>
      </c>
      <c r="Q96" s="18"/>
      <c r="R96" s="15"/>
      <c r="U96" s="15"/>
    </row>
    <row r="97" spans="15:22" x14ac:dyDescent="0.3">
      <c r="O97" s="15"/>
      <c r="P97" s="15">
        <v>0.99</v>
      </c>
      <c r="Q97" s="23"/>
      <c r="R97" s="15"/>
      <c r="U97" s="15"/>
    </row>
    <row r="98" spans="15:22" x14ac:dyDescent="0.3">
      <c r="O98" s="15"/>
      <c r="P98" s="15"/>
      <c r="Q98" s="20" t="s">
        <v>27</v>
      </c>
      <c r="R98" s="15"/>
      <c r="U98" s="15"/>
      <c r="V98" s="20"/>
    </row>
    <row r="99" spans="15:22" x14ac:dyDescent="0.3">
      <c r="O99" s="15"/>
    </row>
    <row r="100" spans="15:22" x14ac:dyDescent="0.3">
      <c r="O100" s="15"/>
      <c r="P100" s="17">
        <v>10</v>
      </c>
      <c r="Q100" s="15" t="s">
        <v>19</v>
      </c>
      <c r="U100" s="17"/>
      <c r="V100" s="15"/>
    </row>
    <row r="101" spans="15:22" x14ac:dyDescent="0.3">
      <c r="P101" s="15">
        <v>0.97</v>
      </c>
      <c r="Q101" s="23"/>
      <c r="R101" s="15"/>
      <c r="U101" s="15"/>
    </row>
    <row r="102" spans="15:22" x14ac:dyDescent="0.3">
      <c r="P102" s="15">
        <v>0.99</v>
      </c>
      <c r="Q102" s="23"/>
      <c r="R102" s="15"/>
      <c r="U102" s="15"/>
    </row>
    <row r="103" spans="15:22" x14ac:dyDescent="0.3">
      <c r="P103" s="15"/>
      <c r="Q103" s="20" t="s">
        <v>44</v>
      </c>
      <c r="R103" s="15"/>
      <c r="U103" s="15"/>
      <c r="V103" s="20"/>
    </row>
    <row r="105" spans="15:22" x14ac:dyDescent="0.3">
      <c r="P105" s="17">
        <v>15</v>
      </c>
      <c r="Q105" s="15" t="s">
        <v>19</v>
      </c>
      <c r="U105" s="17"/>
      <c r="V105" s="15"/>
    </row>
    <row r="106" spans="15:22" x14ac:dyDescent="0.3">
      <c r="O106" s="14"/>
      <c r="P106" s="15">
        <v>0.97</v>
      </c>
      <c r="Q106" s="23"/>
      <c r="R106" s="15"/>
      <c r="U106" s="15"/>
    </row>
    <row r="107" spans="15:22" x14ac:dyDescent="0.3">
      <c r="P107" s="15">
        <v>0.99</v>
      </c>
      <c r="Q107" s="18"/>
      <c r="R107" s="15"/>
      <c r="U107" s="15"/>
    </row>
    <row r="108" spans="15:22" x14ac:dyDescent="0.3">
      <c r="P108" s="15"/>
      <c r="Q108" s="20" t="s">
        <v>27</v>
      </c>
      <c r="R108" s="15"/>
      <c r="U108" s="15"/>
      <c r="V108" s="20"/>
    </row>
  </sheetData>
  <mergeCells count="126">
    <mergeCell ref="S52:S54"/>
    <mergeCell ref="T52:T54"/>
    <mergeCell ref="Y52:Y54"/>
    <mergeCell ref="Z52:Z54"/>
    <mergeCell ref="P58:V58"/>
    <mergeCell ref="S49:S51"/>
    <mergeCell ref="T49:T51"/>
    <mergeCell ref="Y49:Y51"/>
    <mergeCell ref="Z49:Z51"/>
    <mergeCell ref="AF49:AF51"/>
    <mergeCell ref="AG49:AG51"/>
    <mergeCell ref="S46:S48"/>
    <mergeCell ref="T46:T48"/>
    <mergeCell ref="Y46:Y48"/>
    <mergeCell ref="Z46:Z48"/>
    <mergeCell ref="AF46:AF48"/>
    <mergeCell ref="AG46:AG48"/>
    <mergeCell ref="S43:S45"/>
    <mergeCell ref="T43:T45"/>
    <mergeCell ref="Y43:Y45"/>
    <mergeCell ref="Z43:Z45"/>
    <mergeCell ref="AF43:AF45"/>
    <mergeCell ref="AG43:AG45"/>
    <mergeCell ref="AG37:AG39"/>
    <mergeCell ref="E39:E40"/>
    <mergeCell ref="S40:S42"/>
    <mergeCell ref="T40:T42"/>
    <mergeCell ref="Y40:Y42"/>
    <mergeCell ref="Z40:Z42"/>
    <mergeCell ref="AF40:AF42"/>
    <mergeCell ref="AG40:AG42"/>
    <mergeCell ref="D41:J41"/>
    <mergeCell ref="E37:E38"/>
    <mergeCell ref="S37:S39"/>
    <mergeCell ref="T37:T39"/>
    <mergeCell ref="Y37:Y39"/>
    <mergeCell ref="Z37:Z39"/>
    <mergeCell ref="AF37:AF39"/>
    <mergeCell ref="AG31:AG33"/>
    <mergeCell ref="C33:C34"/>
    <mergeCell ref="S34:S36"/>
    <mergeCell ref="T34:T36"/>
    <mergeCell ref="Y34:Y36"/>
    <mergeCell ref="Z34:Z36"/>
    <mergeCell ref="AF34:AF36"/>
    <mergeCell ref="AG34:AG36"/>
    <mergeCell ref="E35:E36"/>
    <mergeCell ref="Z28:Z30"/>
    <mergeCell ref="AF28:AF30"/>
    <mergeCell ref="AG28:AG30"/>
    <mergeCell ref="C29:C30"/>
    <mergeCell ref="C31:C32"/>
    <mergeCell ref="S31:S33"/>
    <mergeCell ref="T31:T33"/>
    <mergeCell ref="Y31:Y33"/>
    <mergeCell ref="Z31:Z33"/>
    <mergeCell ref="AF31:AF33"/>
    <mergeCell ref="C26:D26"/>
    <mergeCell ref="E28:F28"/>
    <mergeCell ref="G28:H28"/>
    <mergeCell ref="S28:S30"/>
    <mergeCell ref="T28:T30"/>
    <mergeCell ref="Y28:Y30"/>
    <mergeCell ref="S25:S27"/>
    <mergeCell ref="T25:T27"/>
    <mergeCell ref="Y25:Y27"/>
    <mergeCell ref="Z25:Z27"/>
    <mergeCell ref="AF25:AF27"/>
    <mergeCell ref="AG25:AG27"/>
    <mergeCell ref="AG19:AG21"/>
    <mergeCell ref="C20:C21"/>
    <mergeCell ref="C22:C23"/>
    <mergeCell ref="S22:S24"/>
    <mergeCell ref="T22:T24"/>
    <mergeCell ref="Y22:Y24"/>
    <mergeCell ref="Z22:Z24"/>
    <mergeCell ref="AF22:AF24"/>
    <mergeCell ref="AG22:AG24"/>
    <mergeCell ref="C18:C19"/>
    <mergeCell ref="S19:S21"/>
    <mergeCell ref="T19:T21"/>
    <mergeCell ref="Y19:Y21"/>
    <mergeCell ref="Z19:Z21"/>
    <mergeCell ref="AF19:AF21"/>
    <mergeCell ref="AG13:AG15"/>
    <mergeCell ref="C15:D15"/>
    <mergeCell ref="S16:S18"/>
    <mergeCell ref="T16:T18"/>
    <mergeCell ref="Y16:Y18"/>
    <mergeCell ref="Z16:Z18"/>
    <mergeCell ref="AF16:AF18"/>
    <mergeCell ref="AG16:AG18"/>
    <mergeCell ref="E17:F17"/>
    <mergeCell ref="G17:H17"/>
    <mergeCell ref="C11:C12"/>
    <mergeCell ref="S13:S15"/>
    <mergeCell ref="T13:T15"/>
    <mergeCell ref="Y13:Y15"/>
    <mergeCell ref="Z13:Z15"/>
    <mergeCell ref="AF13:AF15"/>
    <mergeCell ref="Z7:Z9"/>
    <mergeCell ref="AF7:AF9"/>
    <mergeCell ref="AG7:AG9"/>
    <mergeCell ref="C9:C10"/>
    <mergeCell ref="S10:S12"/>
    <mergeCell ref="T10:T12"/>
    <mergeCell ref="Y10:Y12"/>
    <mergeCell ref="Z10:Z12"/>
    <mergeCell ref="AF10:AF12"/>
    <mergeCell ref="AG10:AG12"/>
    <mergeCell ref="E6:F6"/>
    <mergeCell ref="G6:H6"/>
    <mergeCell ref="C7:C8"/>
    <mergeCell ref="S7:S9"/>
    <mergeCell ref="T7:T9"/>
    <mergeCell ref="Y7:Y9"/>
    <mergeCell ref="S2:W2"/>
    <mergeCell ref="Y2:AC2"/>
    <mergeCell ref="AF2:AJ2"/>
    <mergeCell ref="C4:D4"/>
    <mergeCell ref="S4:S6"/>
    <mergeCell ref="T4:T6"/>
    <mergeCell ref="Y4:Y6"/>
    <mergeCell ref="Z4:Z6"/>
    <mergeCell ref="AF4:AF6"/>
    <mergeCell ref="AG4:AG6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295D3165274C4785A0CBD336D4CB0F" ma:contentTypeVersion="4" ma:contentTypeDescription="Create a new document." ma:contentTypeScope="" ma:versionID="504fb9bcfb3e73fbacb15a3090203910">
  <xsd:schema xmlns:xsd="http://www.w3.org/2001/XMLSchema" xmlns:xs="http://www.w3.org/2001/XMLSchema" xmlns:p="http://schemas.microsoft.com/office/2006/metadata/properties" xmlns:ns2="9e7e862f-fd2b-4f26-8c55-eda3534c9efa" targetNamespace="http://schemas.microsoft.com/office/2006/metadata/properties" ma:root="true" ma:fieldsID="fa5da6f54008c6aa6c1e5b00d71fef55" ns2:_="">
    <xsd:import namespace="9e7e862f-fd2b-4f26-8c55-eda3534c9ef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7e862f-fd2b-4f26-8c55-eda3534c9ef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8FE0799-07F1-47C7-A2BB-D89F3A33B6B8}"/>
</file>

<file path=customXml/itemProps2.xml><?xml version="1.0" encoding="utf-8"?>
<ds:datastoreItem xmlns:ds="http://schemas.openxmlformats.org/officeDocument/2006/customXml" ds:itemID="{138C2AE1-4ADD-4C2F-92DF-1809EA95867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T-2</vt:lpstr>
      <vt:lpstr>Sheet2</vt:lpstr>
      <vt:lpstr>HT-2</vt:lpstr>
      <vt:lpstr>Diacetoxycirpenol</vt:lpstr>
      <vt:lpstr>15-Acetoxycirpenol</vt:lpstr>
      <vt:lpstr>Neosolaniol</vt:lpstr>
      <vt:lpstr>Beuvericin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Gutiérrez</dc:creator>
  <cp:lastModifiedBy>Maria Gutiérrez</cp:lastModifiedBy>
  <dcterms:created xsi:type="dcterms:W3CDTF">2023-10-29T13:14:32Z</dcterms:created>
  <dcterms:modified xsi:type="dcterms:W3CDTF">2023-10-29T19:58:27Z</dcterms:modified>
</cp:coreProperties>
</file>