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a1\Desktop\CORD data shear rheology\"/>
    </mc:Choice>
  </mc:AlternateContent>
  <xr:revisionPtr revIDLastSave="0" documentId="13_ncr:1_{4912BBF5-66D1-4C1D-A109-3B105B2911D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ox whisker graphs" sheetId="10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2" i="10" l="1"/>
  <c r="T22" i="10"/>
  <c r="S22" i="10"/>
  <c r="R22" i="10"/>
  <c r="Q22" i="10"/>
  <c r="P22" i="10"/>
  <c r="AA8" i="10" l="1"/>
  <c r="AA7" i="10"/>
  <c r="AA6" i="10"/>
  <c r="AA5" i="10"/>
  <c r="AC12" i="10" s="1"/>
  <c r="AA4" i="10"/>
  <c r="Y8" i="10"/>
  <c r="Y7" i="10"/>
  <c r="Y6" i="10"/>
  <c r="Y5" i="10"/>
  <c r="AB12" i="10" s="1"/>
  <c r="Y4" i="10"/>
  <c r="Z4" i="10" s="1"/>
  <c r="W8" i="10"/>
  <c r="W7" i="10"/>
  <c r="W6" i="10"/>
  <c r="W5" i="10"/>
  <c r="AA12" i="10" s="1"/>
  <c r="W4" i="10"/>
  <c r="X4" i="10" s="1"/>
  <c r="U8" i="10"/>
  <c r="U7" i="10"/>
  <c r="U6" i="10"/>
  <c r="U5" i="10"/>
  <c r="Z12" i="10" s="1"/>
  <c r="U4" i="10"/>
  <c r="V4" i="10" s="1"/>
  <c r="S8" i="10"/>
  <c r="S7" i="10"/>
  <c r="S6" i="10"/>
  <c r="S5" i="10"/>
  <c r="Y12" i="10" s="1"/>
  <c r="S4" i="10"/>
  <c r="Q8" i="10"/>
  <c r="Q7" i="10"/>
  <c r="Q6" i="10"/>
  <c r="Q5" i="10"/>
  <c r="X12" i="10" s="1"/>
  <c r="Q4" i="10"/>
  <c r="R4" i="10" s="1"/>
  <c r="E8" i="10"/>
  <c r="M8" i="10"/>
  <c r="M7" i="10"/>
  <c r="M6" i="10"/>
  <c r="M5" i="10"/>
  <c r="O12" i="10" s="1"/>
  <c r="M4" i="10"/>
  <c r="N4" i="10" s="1"/>
  <c r="K8" i="10"/>
  <c r="K7" i="10"/>
  <c r="K6" i="10"/>
  <c r="K5" i="10"/>
  <c r="N12" i="10" s="1"/>
  <c r="K4" i="10"/>
  <c r="L4" i="10" s="1"/>
  <c r="I8" i="10"/>
  <c r="I7" i="10"/>
  <c r="I6" i="10"/>
  <c r="I5" i="10"/>
  <c r="M12" i="10" s="1"/>
  <c r="I4" i="10"/>
  <c r="G8" i="10"/>
  <c r="G7" i="10"/>
  <c r="G6" i="10"/>
  <c r="G5" i="10"/>
  <c r="L12" i="10" s="1"/>
  <c r="G4" i="10"/>
  <c r="H4" i="10" s="1"/>
  <c r="E7" i="10"/>
  <c r="E6" i="10"/>
  <c r="E5" i="10"/>
  <c r="K12" i="10" s="1"/>
  <c r="E4" i="10"/>
  <c r="F4" i="10" s="1"/>
  <c r="C8" i="10"/>
  <c r="C7" i="10"/>
  <c r="C6" i="10"/>
  <c r="C5" i="10"/>
  <c r="J12" i="10" s="1"/>
  <c r="C4" i="10"/>
  <c r="D4" i="10" s="1"/>
  <c r="X8" i="10" l="1"/>
  <c r="AA15" i="10" s="1"/>
  <c r="Z7" i="10"/>
  <c r="AB14" i="10" s="1"/>
  <c r="AB7" i="10"/>
  <c r="AC14" i="10" s="1"/>
  <c r="X5" i="10"/>
  <c r="AA11" i="10" s="1"/>
  <c r="Z6" i="10"/>
  <c r="AB13" i="10" s="1"/>
  <c r="F8" i="10"/>
  <c r="K15" i="10" s="1"/>
  <c r="AB8" i="10"/>
  <c r="AC15" i="10" s="1"/>
  <c r="R6" i="10"/>
  <c r="X13" i="10" s="1"/>
  <c r="X7" i="10"/>
  <c r="AA14" i="10" s="1"/>
  <c r="V6" i="10"/>
  <c r="Z13" i="10" s="1"/>
  <c r="Z8" i="10"/>
  <c r="AB15" i="10" s="1"/>
  <c r="N8" i="10"/>
  <c r="O15" i="10" s="1"/>
  <c r="N7" i="10"/>
  <c r="O14" i="10" s="1"/>
  <c r="L7" i="10"/>
  <c r="N14" i="10" s="1"/>
  <c r="L6" i="10"/>
  <c r="N13" i="10" s="1"/>
  <c r="J7" i="10"/>
  <c r="M14" i="10" s="1"/>
  <c r="J5" i="10"/>
  <c r="M11" i="10" s="1"/>
  <c r="H7" i="10"/>
  <c r="L14" i="10" s="1"/>
  <c r="R8" i="10"/>
  <c r="X15" i="10" s="1"/>
  <c r="V5" i="10"/>
  <c r="Z11" i="10" s="1"/>
  <c r="J6" i="10"/>
  <c r="M13" i="10" s="1"/>
  <c r="X6" i="10"/>
  <c r="AA13" i="10" s="1"/>
  <c r="R7" i="10"/>
  <c r="X14" i="10" s="1"/>
  <c r="N5" i="10"/>
  <c r="O11" i="10" s="1"/>
  <c r="T4" i="10" s="1"/>
  <c r="H6" i="10"/>
  <c r="L13" i="10" s="1"/>
  <c r="H8" i="10"/>
  <c r="L15" i="10" s="1"/>
  <c r="AB5" i="10"/>
  <c r="AC11" i="10" s="1"/>
  <c r="AB6" i="10"/>
  <c r="AC13" i="10" s="1"/>
  <c r="V7" i="10"/>
  <c r="Z14" i="10" s="1"/>
  <c r="V8" i="10"/>
  <c r="Z15" i="10" s="1"/>
  <c r="L5" i="10"/>
  <c r="N11" i="10" s="1"/>
  <c r="N6" i="10"/>
  <c r="O13" i="10" s="1"/>
  <c r="F7" i="10"/>
  <c r="K14" i="10" s="1"/>
  <c r="J8" i="10"/>
  <c r="M15" i="10" s="1"/>
  <c r="L8" i="10"/>
  <c r="N15" i="10" s="1"/>
  <c r="F6" i="10"/>
  <c r="K13" i="10" s="1"/>
  <c r="F5" i="10"/>
  <c r="K11" i="10" s="1"/>
  <c r="D8" i="10"/>
  <c r="J15" i="10" s="1"/>
  <c r="D6" i="10"/>
  <c r="J13" i="10" s="1"/>
  <c r="D7" i="10"/>
  <c r="J14" i="10" s="1"/>
  <c r="D5" i="10"/>
  <c r="J11" i="10" s="1"/>
  <c r="J4" i="10"/>
  <c r="AB4" i="10"/>
  <c r="H5" i="10"/>
  <c r="L11" i="10" s="1"/>
  <c r="R5" i="10"/>
  <c r="Z5" i="10"/>
  <c r="AB11" i="10" s="1"/>
  <c r="X11" i="10" l="1"/>
  <c r="T5" i="10"/>
  <c r="Y11" i="10" s="1"/>
  <c r="T8" i="10"/>
  <c r="Y15" i="10" s="1"/>
  <c r="T6" i="10" l="1"/>
  <c r="Y13" i="10" s="1"/>
  <c r="T7" i="10"/>
  <c r="Y14" i="10" s="1"/>
</calcChain>
</file>

<file path=xl/sharedStrings.xml><?xml version="1.0" encoding="utf-8"?>
<sst xmlns="http://schemas.openxmlformats.org/spreadsheetml/2006/main" count="49" uniqueCount="22">
  <si>
    <t>BSS type</t>
  </si>
  <si>
    <t>Min</t>
  </si>
  <si>
    <t>Max</t>
  </si>
  <si>
    <t>TS %</t>
  </si>
  <si>
    <t>% solids</t>
  </si>
  <si>
    <t>BSS1</t>
  </si>
  <si>
    <t>Difference</t>
  </si>
  <si>
    <t>BSS2</t>
  </si>
  <si>
    <t>BSS3</t>
  </si>
  <si>
    <t>BSS4</t>
  </si>
  <si>
    <t>BSS5</t>
  </si>
  <si>
    <t>BSS6</t>
  </si>
  <si>
    <t>Q1</t>
  </si>
  <si>
    <t>Median</t>
  </si>
  <si>
    <t>Q3</t>
  </si>
  <si>
    <t>mass (g)</t>
  </si>
  <si>
    <t>Q1-min</t>
  </si>
  <si>
    <t xml:space="preserve">Q1 </t>
  </si>
  <si>
    <t>Median-Q1</t>
  </si>
  <si>
    <t>Q3-median</t>
  </si>
  <si>
    <t>Max-q3</t>
  </si>
  <si>
    <t>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</si>
</sst>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Border="1"/>
    <xf numFmtId="0" fontId="1" fillId="0" borderId="0" xfId="1" applyFill="1" applyBorder="1"/>
    <xf numFmtId="0" fontId="1" fillId="0" borderId="0" xfId="1" applyNumberFormat="1" applyBorder="1"/>
    <xf numFmtId="16" fontId="1" fillId="0" borderId="0" xfId="1" applyNumberFormat="1" applyBorder="1"/>
    <xf numFmtId="2" fontId="1" fillId="0" borderId="0" xfId="1" applyNumberFormat="1" applyBorder="1"/>
    <xf numFmtId="2" fontId="1" fillId="0" borderId="0" xfId="1" applyNumberFormat="1" applyBorder="1" applyAlignment="1">
      <alignment horizontal="right"/>
    </xf>
    <xf numFmtId="0" fontId="1" fillId="0" borderId="0" xfId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'Box whisker graphs'!$I$12</c:f>
              <c:strCache>
                <c:ptCount val="1"/>
                <c:pt idx="0">
                  <c:v>Q1 </c:v>
                </c:pt>
              </c:strCache>
            </c:strRef>
          </c:tx>
          <c:spPr>
            <a:noFill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'Box whisker graphs'!$J$11:$O$11</c:f>
                <c:numCache>
                  <c:formatCode>General</c:formatCode>
                  <c:ptCount val="6"/>
                  <c:pt idx="0">
                    <c:v>1.2570588690338056</c:v>
                  </c:pt>
                  <c:pt idx="1">
                    <c:v>1.2961455447097379</c:v>
                  </c:pt>
                  <c:pt idx="2">
                    <c:v>3.493677053573407</c:v>
                  </c:pt>
                  <c:pt idx="3">
                    <c:v>4.0946840165208478</c:v>
                  </c:pt>
                  <c:pt idx="4">
                    <c:v>0</c:v>
                  </c:pt>
                  <c:pt idx="5">
                    <c:v>4.3085329970575881</c:v>
                  </c:pt>
                </c:numCache>
              </c:numRef>
            </c:minus>
          </c:errBars>
          <c:val>
            <c:numRef>
              <c:f>'Box whisker graphs'!$J$12:$O$12</c:f>
              <c:numCache>
                <c:formatCode>0.00</c:formatCode>
                <c:ptCount val="6"/>
                <c:pt idx="0">
                  <c:v>33.515123385162838</c:v>
                </c:pt>
                <c:pt idx="1">
                  <c:v>33.397312859884835</c:v>
                </c:pt>
                <c:pt idx="2">
                  <c:v>28.927203065134094</c:v>
                </c:pt>
                <c:pt idx="3">
                  <c:v>20.948616600790512</c:v>
                </c:pt>
                <c:pt idx="4">
                  <c:v>24.380952380952387</c:v>
                </c:pt>
                <c:pt idx="5">
                  <c:v>15.846994535519126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EF-48A3-A1CB-0EFC9B0437B9}"/>
            </c:ext>
          </c:extLst>
        </c:ser>
        <c:ser>
          <c:idx val="0"/>
          <c:order val="1"/>
          <c:tx>
            <c:strRef>
              <c:f>'Box whisker graphs'!$I$13</c:f>
              <c:strCache>
                <c:ptCount val="1"/>
                <c:pt idx="0">
                  <c:v>Median-Q1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'Box whisker graphs'!$J$13:$O$13</c:f>
              <c:numCache>
                <c:formatCode>0.00</c:formatCode>
                <c:ptCount val="6"/>
                <c:pt idx="0">
                  <c:v>1.2570588690338127</c:v>
                </c:pt>
                <c:pt idx="1">
                  <c:v>1.508347517473652</c:v>
                </c:pt>
                <c:pt idx="2">
                  <c:v>1.8571106603561027</c:v>
                </c:pt>
                <c:pt idx="3">
                  <c:v>2.9845930467048518</c:v>
                </c:pt>
                <c:pt idx="4">
                  <c:v>0.6190476190476133</c:v>
                </c:pt>
                <c:pt idx="5">
                  <c:v>6.5410651659734107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EF-48A3-A1CB-0EFC9B0437B9}"/>
            </c:ext>
          </c:extLst>
        </c:ser>
        <c:ser>
          <c:idx val="1"/>
          <c:order val="2"/>
          <c:tx>
            <c:strRef>
              <c:f>'Box whisker graphs'!$I$14</c:f>
              <c:strCache>
                <c:ptCount val="1"/>
                <c:pt idx="0">
                  <c:v>Q3-median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errBars>
            <c:errBarType val="pl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val>
            <c:numRef>
              <c:f>'Box whisker graphs'!$J$14:$O$14</c:f>
              <c:numCache>
                <c:formatCode>0.00</c:formatCode>
                <c:ptCount val="6"/>
                <c:pt idx="0">
                  <c:v>1.0696527523743669</c:v>
                </c:pt>
                <c:pt idx="1">
                  <c:v>4.2160961096674541</c:v>
                </c:pt>
                <c:pt idx="2">
                  <c:v>3.9674593241551968</c:v>
                </c:pt>
                <c:pt idx="3">
                  <c:v>4.8472781573826822</c:v>
                </c:pt>
                <c:pt idx="4">
                  <c:v>0.14395393474088181</c:v>
                </c:pt>
                <c:pt idx="5">
                  <c:v>1.897654584221744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EF-48A3-A1CB-0EFC9B043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5916928"/>
        <c:axId val="155931392"/>
      </c:barChart>
      <c:scatterChart>
        <c:scatterStyle val="lineMarker"/>
        <c:varyColors val="0"/>
        <c:ser>
          <c:idx val="2"/>
          <c:order val="3"/>
          <c:tx>
            <c:v>mass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yVal>
            <c:numRef>
              <c:f>'Box whisker graphs'!$I$51:$N$51</c:f>
              <c:numCache>
                <c:formatCode>General</c:formatCode>
                <c:ptCount val="6"/>
                <c:pt idx="0">
                  <c:v>14.850000000000001</c:v>
                </c:pt>
                <c:pt idx="1">
                  <c:v>50.7</c:v>
                </c:pt>
                <c:pt idx="2">
                  <c:v>129.13</c:v>
                </c:pt>
                <c:pt idx="3">
                  <c:v>162.55000000000001</c:v>
                </c:pt>
                <c:pt idx="4">
                  <c:v>160.24</c:v>
                </c:pt>
                <c:pt idx="5">
                  <c:v>158.72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90E-49C9-8F2E-C72F89FFD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9408992"/>
        <c:axId val="679407680"/>
      </c:scatterChart>
      <c:catAx>
        <c:axId val="155916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Bristol Stool</a:t>
                </a:r>
                <a:r>
                  <a:rPr lang="en-GB" b="0" baseline="0"/>
                  <a:t> Scale</a:t>
                </a:r>
                <a:endParaRPr lang="en-GB" b="0"/>
              </a:p>
            </c:rich>
          </c:tx>
          <c:overlay val="0"/>
        </c:title>
        <c:majorTickMark val="out"/>
        <c:minorTickMark val="none"/>
        <c:tickLblPos val="nextTo"/>
        <c:crossAx val="155931392"/>
        <c:crosses val="autoZero"/>
        <c:auto val="1"/>
        <c:lblAlgn val="ctr"/>
        <c:lblOffset val="100"/>
        <c:noMultiLvlLbl val="0"/>
      </c:catAx>
      <c:valAx>
        <c:axId val="155931392"/>
        <c:scaling>
          <c:orientation val="minMax"/>
          <c:max val="5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Total</a:t>
                </a:r>
                <a:r>
                  <a:rPr lang="en-GB" b="0" baseline="0"/>
                  <a:t> solids (%)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55916928"/>
        <c:crosses val="autoZero"/>
        <c:crossBetween val="between"/>
        <c:majorUnit val="10"/>
      </c:valAx>
      <c:valAx>
        <c:axId val="679407680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Mass (g)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79408992"/>
        <c:crosses val="max"/>
        <c:crossBetween val="midCat"/>
      </c:valAx>
      <c:valAx>
        <c:axId val="679408992"/>
        <c:scaling>
          <c:orientation val="minMax"/>
        </c:scaling>
        <c:delete val="1"/>
        <c:axPos val="b"/>
        <c:majorTickMark val="out"/>
        <c:minorTickMark val="none"/>
        <c:tickLblPos val="nextTo"/>
        <c:crossAx val="6794076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'Box whisker graphs'!$I$12</c:f>
              <c:strCache>
                <c:ptCount val="1"/>
                <c:pt idx="0">
                  <c:v>Q1 </c:v>
                </c:pt>
              </c:strCache>
            </c:strRef>
          </c:tx>
          <c:spPr>
            <a:noFill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'Box whisker graphs'!$X$11:$AC$11</c:f>
                <c:numCache>
                  <c:formatCode>General</c:formatCode>
                  <c:ptCount val="6"/>
                  <c:pt idx="0">
                    <c:v>1.9600000000000009</c:v>
                  </c:pt>
                  <c:pt idx="1">
                    <c:v>23.589999999999996</c:v>
                  </c:pt>
                  <c:pt idx="2">
                    <c:v>32.93</c:v>
                  </c:pt>
                  <c:pt idx="3">
                    <c:v>30.410000000000011</c:v>
                  </c:pt>
                  <c:pt idx="4">
                    <c:v>11.869999999999976</c:v>
                  </c:pt>
                  <c:pt idx="5">
                    <c:v>31.159999999999997</c:v>
                  </c:pt>
                </c:numCache>
              </c:numRef>
            </c:minus>
          </c:errBars>
          <c:val>
            <c:numRef>
              <c:f>'Box whisker graphs'!$X$12:$AC$12</c:f>
              <c:numCache>
                <c:formatCode>0.00</c:formatCode>
                <c:ptCount val="6"/>
                <c:pt idx="0">
                  <c:v>12.89</c:v>
                </c:pt>
                <c:pt idx="1">
                  <c:v>47.05</c:v>
                </c:pt>
                <c:pt idx="2">
                  <c:v>65.2</c:v>
                </c:pt>
                <c:pt idx="3">
                  <c:v>99.080000000000013</c:v>
                </c:pt>
                <c:pt idx="4">
                  <c:v>145.91999999999999</c:v>
                </c:pt>
                <c:pt idx="5">
                  <c:v>86.72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E6-4B59-BA4D-C504AA5CE519}"/>
            </c:ext>
          </c:extLst>
        </c:ser>
        <c:ser>
          <c:idx val="0"/>
          <c:order val="1"/>
          <c:tx>
            <c:strRef>
              <c:f>'Box whisker graphs'!$I$13</c:f>
              <c:strCache>
                <c:ptCount val="1"/>
                <c:pt idx="0">
                  <c:v>Median-Q1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'Box whisker graphs'!$X$13:$AC$13</c:f>
              <c:numCache>
                <c:formatCode>0.00</c:formatCode>
                <c:ptCount val="6"/>
                <c:pt idx="0">
                  <c:v>1.9600000000000009</c:v>
                </c:pt>
                <c:pt idx="1">
                  <c:v>3.6500000000000057</c:v>
                </c:pt>
                <c:pt idx="2">
                  <c:v>63.929999999999993</c:v>
                </c:pt>
                <c:pt idx="3">
                  <c:v>63.47</c:v>
                </c:pt>
                <c:pt idx="4">
                  <c:v>14.320000000000022</c:v>
                </c:pt>
                <c:pt idx="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E6-4B59-BA4D-C504AA5CE519}"/>
            </c:ext>
          </c:extLst>
        </c:ser>
        <c:ser>
          <c:idx val="1"/>
          <c:order val="2"/>
          <c:tx>
            <c:strRef>
              <c:f>'Box whisker graphs'!$I$14</c:f>
              <c:strCache>
                <c:ptCount val="1"/>
                <c:pt idx="0">
                  <c:v>Q3-median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</c:spPr>
          <c:invertIfNegative val="0"/>
          <c:errBars>
            <c:errBarType val="plus"/>
            <c:errValType val="cust"/>
            <c:noEndCap val="0"/>
            <c:plus>
              <c:numRef>
                <c:f>'Box whisker graphs'!$X$15:$AC$15</c:f>
                <c:numCache>
                  <c:formatCode>General</c:formatCode>
                  <c:ptCount val="6"/>
                  <c:pt idx="0">
                    <c:v>23.075000000000003</c:v>
                  </c:pt>
                  <c:pt idx="1">
                    <c:v>9.1899999999999977</c:v>
                  </c:pt>
                  <c:pt idx="2">
                    <c:v>114.63000000000002</c:v>
                  </c:pt>
                  <c:pt idx="3">
                    <c:v>26.079999999999984</c:v>
                  </c:pt>
                  <c:pt idx="4">
                    <c:v>18.009999999999991</c:v>
                  </c:pt>
                  <c:pt idx="5">
                    <c:v>162.78000000000003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val>
            <c:numRef>
              <c:f>'Box whisker graphs'!$X$14:$AC$14</c:f>
              <c:numCache>
                <c:formatCode>0.00</c:formatCode>
                <c:ptCount val="6"/>
                <c:pt idx="0">
                  <c:v>23.074999999999996</c:v>
                </c:pt>
                <c:pt idx="1">
                  <c:v>13.11</c:v>
                </c:pt>
                <c:pt idx="2">
                  <c:v>7.539999999999992</c:v>
                </c:pt>
                <c:pt idx="3">
                  <c:v>132.95999999999998</c:v>
                </c:pt>
                <c:pt idx="4">
                  <c:v>35.099999999999994</c:v>
                </c:pt>
                <c:pt idx="5">
                  <c:v>61.97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E6-4B59-BA4D-C504AA5CE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5955200"/>
        <c:axId val="155957120"/>
      </c:barChart>
      <c:catAx>
        <c:axId val="15595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Bristol Stool</a:t>
                </a:r>
                <a:r>
                  <a:rPr lang="en-GB" b="0" baseline="0"/>
                  <a:t> Scale</a:t>
                </a:r>
                <a:endParaRPr lang="en-GB" b="0"/>
              </a:p>
            </c:rich>
          </c:tx>
          <c:overlay val="0"/>
        </c:title>
        <c:majorTickMark val="out"/>
        <c:minorTickMark val="none"/>
        <c:tickLblPos val="nextTo"/>
        <c:crossAx val="155957120"/>
        <c:crosses val="autoZero"/>
        <c:auto val="1"/>
        <c:lblAlgn val="ctr"/>
        <c:lblOffset val="100"/>
        <c:noMultiLvlLbl val="0"/>
      </c:catAx>
      <c:valAx>
        <c:axId val="15595712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 baseline="0"/>
                  <a:t>Faecal mass (g)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55955200"/>
        <c:crosses val="autoZero"/>
        <c:crossBetween val="between"/>
        <c:majorUnit val="5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535305</xdr:colOff>
      <xdr:row>24</xdr:row>
      <xdr:rowOff>180022</xdr:rowOff>
    </xdr:from>
    <xdr:to>
      <xdr:col>16</xdr:col>
      <xdr:colOff>114300</xdr:colOff>
      <xdr:row>47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60960</xdr:colOff>
      <xdr:row>25</xdr:row>
      <xdr:rowOff>0</xdr:rowOff>
    </xdr:from>
    <xdr:to>
      <xdr:col>28</xdr:col>
      <xdr:colOff>36195</xdr:colOff>
      <xdr:row>47</xdr:row>
      <xdr:rowOff>25718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165749/OneDrive/PhD/Lab%20methods/Polysaccharides%20calibr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165749/OneDrive/PhD/Lab%20methods/Proteins%20calibr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5">
          <cell r="F5">
            <v>0</v>
          </cell>
          <cell r="H5">
            <v>0</v>
          </cell>
          <cell r="I5">
            <v>0</v>
          </cell>
          <cell r="J5">
            <v>0</v>
          </cell>
        </row>
        <row r="6">
          <cell r="F6">
            <v>5</v>
          </cell>
          <cell r="H6">
            <v>1.2E-2</v>
          </cell>
          <cell r="I6">
            <v>1.9E-2</v>
          </cell>
          <cell r="J6">
            <v>2.1999999999999999E-2</v>
          </cell>
        </row>
        <row r="7">
          <cell r="F7">
            <v>10</v>
          </cell>
          <cell r="H7">
            <v>3.1E-2</v>
          </cell>
          <cell r="I7">
            <v>4.8000000000000001E-2</v>
          </cell>
          <cell r="J7">
            <v>5.2999999999999999E-2</v>
          </cell>
        </row>
        <row r="8">
          <cell r="F8">
            <v>25</v>
          </cell>
          <cell r="H8">
            <v>0.10199999999999999</v>
          </cell>
          <cell r="I8">
            <v>0.13</v>
          </cell>
          <cell r="J8">
            <v>9.8000000000000004E-2</v>
          </cell>
        </row>
        <row r="9">
          <cell r="F9">
            <v>50</v>
          </cell>
          <cell r="H9">
            <v>0.19400000000000001</v>
          </cell>
          <cell r="I9">
            <v>0.26</v>
          </cell>
          <cell r="J9">
            <v>0.224</v>
          </cell>
        </row>
        <row r="10">
          <cell r="F10">
            <v>75</v>
          </cell>
          <cell r="H10">
            <v>0.41</v>
          </cell>
          <cell r="I10">
            <v>0.60099999999999998</v>
          </cell>
          <cell r="J10">
            <v>0.38200000000000001</v>
          </cell>
        </row>
        <row r="11">
          <cell r="F11">
            <v>100</v>
          </cell>
          <cell r="H11">
            <v>0.50800000000000001</v>
          </cell>
          <cell r="I11">
            <v>0.72</v>
          </cell>
          <cell r="J11">
            <v>0.47699999999999998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4">
          <cell r="C4">
            <v>0</v>
          </cell>
          <cell r="E4">
            <v>0</v>
          </cell>
          <cell r="F4">
            <v>0</v>
          </cell>
          <cell r="G4">
            <v>0</v>
          </cell>
        </row>
        <row r="5">
          <cell r="C5">
            <v>5</v>
          </cell>
          <cell r="E5">
            <v>3.1E-2</v>
          </cell>
          <cell r="F5">
            <v>2.9000000000000001E-2</v>
          </cell>
          <cell r="G5">
            <v>2.7E-2</v>
          </cell>
        </row>
        <row r="6">
          <cell r="C6">
            <v>10</v>
          </cell>
          <cell r="E6">
            <v>6.2E-2</v>
          </cell>
          <cell r="F6">
            <v>5.7000000000000002E-2</v>
          </cell>
          <cell r="G6">
            <v>6.5000000000000002E-2</v>
          </cell>
        </row>
        <row r="7">
          <cell r="C7">
            <v>25</v>
          </cell>
          <cell r="E7">
            <v>0.14199999999999999</v>
          </cell>
          <cell r="F7">
            <v>0.157</v>
          </cell>
          <cell r="G7">
            <v>0.151</v>
          </cell>
        </row>
        <row r="8">
          <cell r="C8">
            <v>50</v>
          </cell>
          <cell r="E8">
            <v>0.27300000000000002</v>
          </cell>
          <cell r="F8">
            <v>0.28999999999999998</v>
          </cell>
          <cell r="G8">
            <v>0.28299999999999997</v>
          </cell>
        </row>
        <row r="9">
          <cell r="C9">
            <v>75</v>
          </cell>
          <cell r="E9">
            <v>0.39600000000000002</v>
          </cell>
          <cell r="F9">
            <v>0.39800000000000002</v>
          </cell>
          <cell r="G9">
            <v>0.39200000000000002</v>
          </cell>
        </row>
        <row r="10">
          <cell r="C10">
            <v>100</v>
          </cell>
          <cell r="E10">
            <v>0.47399999999999998</v>
          </cell>
          <cell r="F10">
            <v>0.51100000000000001</v>
          </cell>
          <cell r="G10">
            <v>0.51500000000000001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2:FI56"/>
  <sheetViews>
    <sheetView tabSelected="1" topLeftCell="K1" zoomScale="78" zoomScaleNormal="78" workbookViewId="0">
      <selection activeCell="FE45" sqref="FE45"/>
    </sheetView>
  </sheetViews>
  <sheetFormatPr defaultColWidth="8.75" defaultRowHeight="14.5" x14ac:dyDescent="0.35"/>
  <cols>
    <col min="1" max="3" width="8.75" style="1"/>
    <col min="4" max="4" width="9.33203125" style="1" bestFit="1" customWidth="1"/>
    <col min="5" max="5" width="8.75" style="1"/>
    <col min="6" max="6" width="9.33203125" style="1" bestFit="1" customWidth="1"/>
    <col min="7" max="7" width="8.75" style="1"/>
    <col min="8" max="8" width="9.33203125" style="1" bestFit="1" customWidth="1"/>
    <col min="9" max="9" width="8.75" style="1"/>
    <col min="10" max="10" width="9.33203125" style="1" bestFit="1" customWidth="1"/>
    <col min="11" max="11" width="8.75" style="1"/>
    <col min="12" max="12" width="9.33203125" style="1" bestFit="1" customWidth="1"/>
    <col min="13" max="13" width="10.75" style="1" bestFit="1" customWidth="1"/>
    <col min="14" max="14" width="10.75" style="1" customWidth="1"/>
    <col min="15" max="17" width="8.75" style="1"/>
    <col min="18" max="18" width="9.33203125" style="1" bestFit="1" customWidth="1"/>
    <col min="19" max="19" width="8.75" style="1"/>
    <col min="20" max="20" width="9.33203125" style="1" bestFit="1" customWidth="1"/>
    <col min="21" max="30" width="8.75" style="1"/>
    <col min="31" max="31" width="13.08203125" style="1" bestFit="1" customWidth="1"/>
    <col min="32" max="32" width="8.75" style="1"/>
    <col min="33" max="33" width="12.25" style="1" bestFit="1" customWidth="1"/>
    <col min="34" max="82" width="8.75" style="1"/>
    <col min="83" max="83" width="12.25" style="1" bestFit="1" customWidth="1"/>
    <col min="84" max="16384" width="8.75" style="1"/>
  </cols>
  <sheetData>
    <row r="2" spans="1:165" x14ac:dyDescent="0.35">
      <c r="C2" s="9" t="s">
        <v>4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Q2" s="1" t="s">
        <v>15</v>
      </c>
    </row>
    <row r="3" spans="1:165" x14ac:dyDescent="0.35">
      <c r="C3" s="1" t="s">
        <v>5</v>
      </c>
      <c r="D3" s="1" t="s">
        <v>6</v>
      </c>
      <c r="E3" s="1" t="s">
        <v>7</v>
      </c>
      <c r="F3" s="1" t="s">
        <v>6</v>
      </c>
      <c r="G3" s="1" t="s">
        <v>8</v>
      </c>
      <c r="H3" s="1" t="s">
        <v>6</v>
      </c>
      <c r="I3" s="1" t="s">
        <v>9</v>
      </c>
      <c r="J3" s="1" t="s">
        <v>6</v>
      </c>
      <c r="K3" s="1" t="s">
        <v>10</v>
      </c>
      <c r="L3" s="1" t="s">
        <v>6</v>
      </c>
      <c r="M3" s="1" t="s">
        <v>11</v>
      </c>
      <c r="N3" s="1" t="s">
        <v>6</v>
      </c>
      <c r="Q3" s="1" t="s">
        <v>5</v>
      </c>
      <c r="R3" s="1" t="s">
        <v>6</v>
      </c>
      <c r="S3" s="1" t="s">
        <v>7</v>
      </c>
      <c r="T3" s="1" t="s">
        <v>6</v>
      </c>
      <c r="U3" s="1" t="s">
        <v>8</v>
      </c>
      <c r="V3" s="1" t="s">
        <v>6</v>
      </c>
      <c r="W3" s="1" t="s">
        <v>9</v>
      </c>
      <c r="X3" s="1" t="s">
        <v>6</v>
      </c>
      <c r="Y3" s="1" t="s">
        <v>10</v>
      </c>
      <c r="Z3" s="1" t="s">
        <v>6</v>
      </c>
      <c r="AA3" s="1" t="s">
        <v>11</v>
      </c>
      <c r="AB3" s="1" t="s">
        <v>6</v>
      </c>
    </row>
    <row r="4" spans="1:165" x14ac:dyDescent="0.35">
      <c r="B4" s="1" t="s">
        <v>1</v>
      </c>
      <c r="C4" s="2">
        <f>MIN(B12:B14)</f>
        <v>32.258064516129032</v>
      </c>
      <c r="D4" s="2">
        <f>C4</f>
        <v>32.258064516129032</v>
      </c>
      <c r="E4" s="2">
        <f>MIN(C12:C16)</f>
        <v>32.101167315175097</v>
      </c>
      <c r="F4" s="2">
        <f>E4</f>
        <v>32.101167315175097</v>
      </c>
      <c r="G4" s="2">
        <f>MIN(D12:D20)</f>
        <v>25.433526011560687</v>
      </c>
      <c r="H4" s="2">
        <f>G4</f>
        <v>25.433526011560687</v>
      </c>
      <c r="I4" s="2">
        <f>MIN(E12:E20)</f>
        <v>16.853932584269664</v>
      </c>
      <c r="J4" s="2">
        <f>I4</f>
        <v>16.853932584269664</v>
      </c>
      <c r="K4" s="2">
        <f>MIN(F12:F16)</f>
        <v>24.38095238095238</v>
      </c>
      <c r="L4" s="2">
        <f>K4</f>
        <v>24.38095238095238</v>
      </c>
      <c r="M4" s="2">
        <f>MIN(G12:G20)</f>
        <v>11.538461538461538</v>
      </c>
      <c r="N4" s="2">
        <f>M4</f>
        <v>11.538461538461538</v>
      </c>
      <c r="O4" s="2"/>
      <c r="P4" s="1" t="s">
        <v>1</v>
      </c>
      <c r="Q4" s="1">
        <f>MIN(P12:P14)</f>
        <v>10.93</v>
      </c>
      <c r="R4" s="1">
        <f>Q4</f>
        <v>10.93</v>
      </c>
      <c r="S4" s="1">
        <f>MIN(Q12:Q16)</f>
        <v>23.46</v>
      </c>
      <c r="T4" s="1">
        <f>S4</f>
        <v>23.46</v>
      </c>
      <c r="U4" s="1">
        <f>MIN(R12:R20)</f>
        <v>32.270000000000003</v>
      </c>
      <c r="V4" s="1">
        <f>U4</f>
        <v>32.270000000000003</v>
      </c>
      <c r="W4" s="1">
        <f>MIN(S12:S20)</f>
        <v>68.67</v>
      </c>
      <c r="X4" s="1">
        <f>W4</f>
        <v>68.67</v>
      </c>
      <c r="Y4" s="1">
        <f>MIN(T12:T16)</f>
        <v>134.05000000000001</v>
      </c>
      <c r="Z4" s="1">
        <f>Y4</f>
        <v>134.05000000000001</v>
      </c>
      <c r="AA4" s="1">
        <f>MIN(U12:U20)</f>
        <v>55.56</v>
      </c>
      <c r="AB4" s="1">
        <f>AA4</f>
        <v>55.56</v>
      </c>
    </row>
    <row r="5" spans="1:165" x14ac:dyDescent="0.35">
      <c r="B5" s="1" t="s">
        <v>12</v>
      </c>
      <c r="C5" s="2">
        <f>QUARTILE(B12:B14, 1)</f>
        <v>33.515123385162838</v>
      </c>
      <c r="D5" s="2">
        <f>C5-C4</f>
        <v>1.2570588690338056</v>
      </c>
      <c r="E5" s="2">
        <f>QUARTILE(C12:C16, 1)</f>
        <v>33.397312859884835</v>
      </c>
      <c r="F5" s="2">
        <f>E5-E4</f>
        <v>1.2961455447097379</v>
      </c>
      <c r="G5" s="2">
        <f>QUARTILE(D12:D20, 1)</f>
        <v>28.927203065134094</v>
      </c>
      <c r="H5" s="2">
        <f>G5-G4</f>
        <v>3.493677053573407</v>
      </c>
      <c r="I5" s="2">
        <f>QUARTILE(E12:E20, 1)</f>
        <v>20.948616600790512</v>
      </c>
      <c r="J5" s="2">
        <f>I5-I4</f>
        <v>4.0946840165208478</v>
      </c>
      <c r="K5" s="2">
        <f>QUARTILE(F12:F16, 1)</f>
        <v>24.380952380952387</v>
      </c>
      <c r="L5" s="2">
        <f>K5-K4</f>
        <v>0</v>
      </c>
      <c r="M5" s="2">
        <f>QUARTILE(G12:G20, 1)</f>
        <v>15.846994535519126</v>
      </c>
      <c r="N5" s="2">
        <f>M5-M4</f>
        <v>4.3085329970575881</v>
      </c>
      <c r="O5" s="2"/>
      <c r="P5" s="1" t="s">
        <v>12</v>
      </c>
      <c r="Q5" s="1">
        <f>QUARTILE(P12:P14, 1)</f>
        <v>12.89</v>
      </c>
      <c r="R5" s="1">
        <f>Q5-Q4</f>
        <v>1.9600000000000009</v>
      </c>
      <c r="S5" s="1">
        <f>QUARTILE(Q12:Q16, 1)</f>
        <v>47.05</v>
      </c>
      <c r="T5" s="1">
        <f>S5-S4</f>
        <v>23.589999999999996</v>
      </c>
      <c r="U5" s="1">
        <f>QUARTILE(R12:R20, 1)</f>
        <v>65.2</v>
      </c>
      <c r="V5" s="1">
        <f>U5-U4</f>
        <v>32.93</v>
      </c>
      <c r="W5" s="1">
        <f>QUARTILE(S12:S20, 1)</f>
        <v>99.080000000000013</v>
      </c>
      <c r="X5" s="1">
        <f>W5-W4</f>
        <v>30.410000000000011</v>
      </c>
      <c r="Y5" s="1">
        <f>QUARTILE(T12:T16, 1)</f>
        <v>145.91999999999999</v>
      </c>
      <c r="Z5" s="1">
        <f>Y5-Y4</f>
        <v>11.869999999999976</v>
      </c>
      <c r="AA5" s="1">
        <f>QUARTILE(U12:U20, 1)</f>
        <v>86.72</v>
      </c>
      <c r="AB5" s="1">
        <f>AA5-AA4</f>
        <v>31.159999999999997</v>
      </c>
    </row>
    <row r="6" spans="1:165" x14ac:dyDescent="0.35">
      <c r="B6" s="1" t="s">
        <v>13</v>
      </c>
      <c r="C6" s="2">
        <f>MEDIAN(B12:B14)</f>
        <v>34.77218225419665</v>
      </c>
      <c r="D6" s="2">
        <f>C6-C5</f>
        <v>1.2570588690338127</v>
      </c>
      <c r="E6" s="2">
        <f>MEDIAN(C12:C16)</f>
        <v>34.905660377358487</v>
      </c>
      <c r="F6" s="2">
        <f>E6-E5</f>
        <v>1.508347517473652</v>
      </c>
      <c r="G6" s="2">
        <f>MEDIAN(D12:D20)</f>
        <v>30.784313725490197</v>
      </c>
      <c r="H6" s="2">
        <f>G6-G5</f>
        <v>1.8571106603561027</v>
      </c>
      <c r="I6" s="2">
        <f>MEDIAN(E12:E20)</f>
        <v>23.933209647495364</v>
      </c>
      <c r="J6" s="2">
        <f>I6-I5</f>
        <v>2.9845930467048518</v>
      </c>
      <c r="K6" s="2">
        <f>MEDIAN(F12:F16)</f>
        <v>25</v>
      </c>
      <c r="L6" s="2">
        <f>K6-K5</f>
        <v>0.6190476190476133</v>
      </c>
      <c r="M6" s="2">
        <f>MEDIAN(G12:G20)</f>
        <v>22.388059701492537</v>
      </c>
      <c r="N6" s="2">
        <f>M6-M5</f>
        <v>6.5410651659734107</v>
      </c>
      <c r="O6" s="2"/>
      <c r="P6" s="1" t="s">
        <v>13</v>
      </c>
      <c r="Q6" s="1">
        <f>MEDIAN(P12:P14)</f>
        <v>14.850000000000001</v>
      </c>
      <c r="R6" s="1">
        <f>Q6-Q5</f>
        <v>1.9600000000000009</v>
      </c>
      <c r="S6" s="1">
        <f>MEDIAN(Q12:Q16)</f>
        <v>50.7</v>
      </c>
      <c r="T6" s="1">
        <f>S6-S5</f>
        <v>3.6500000000000057</v>
      </c>
      <c r="U6" s="1">
        <f>MEDIAN(R12:R20)</f>
        <v>129.13</v>
      </c>
      <c r="V6" s="1">
        <f>U6-U5</f>
        <v>63.929999999999993</v>
      </c>
      <c r="W6" s="1">
        <f>MEDIAN(S12:S20)</f>
        <v>162.55000000000001</v>
      </c>
      <c r="X6" s="1">
        <f>W6-W5</f>
        <v>63.47</v>
      </c>
      <c r="Y6" s="1">
        <f>MEDIAN(T12:T16)</f>
        <v>160.24</v>
      </c>
      <c r="Z6" s="1">
        <f>Y6-Y5</f>
        <v>14.320000000000022</v>
      </c>
      <c r="AA6" s="1">
        <f>MEDIAN(U12:U20)</f>
        <v>158.72</v>
      </c>
      <c r="AB6" s="1">
        <f>AA6-AA5</f>
        <v>72</v>
      </c>
    </row>
    <row r="7" spans="1:165" x14ac:dyDescent="0.35">
      <c r="B7" s="1" t="s">
        <v>14</v>
      </c>
      <c r="C7" s="2">
        <f>QUARTILE(B12:B14, 3)</f>
        <v>35.841835006571017</v>
      </c>
      <c r="D7" s="2">
        <f>C7-C6</f>
        <v>1.0696527523743669</v>
      </c>
      <c r="E7" s="2">
        <f>QUARTILE(C12:C16, 3)</f>
        <v>39.121756487025941</v>
      </c>
      <c r="F7" s="2">
        <f>E7-E6</f>
        <v>4.2160961096674541</v>
      </c>
      <c r="G7" s="2">
        <f>QUARTILE(D12:D20, 3)</f>
        <v>34.751773049645394</v>
      </c>
      <c r="H7" s="2">
        <f>G7-G6</f>
        <v>3.9674593241551968</v>
      </c>
      <c r="I7" s="2">
        <f>QUARTILE(E12:E20, 3)</f>
        <v>28.780487804878046</v>
      </c>
      <c r="J7" s="2">
        <f>I7-I6</f>
        <v>4.8472781573826822</v>
      </c>
      <c r="K7" s="2">
        <f>QUARTILE(F12:F16, 3)</f>
        <v>25.143953934740882</v>
      </c>
      <c r="L7" s="2">
        <f>K7-K6</f>
        <v>0.14395393474088181</v>
      </c>
      <c r="M7" s="2">
        <f>QUARTILE(G12:G20, 3)</f>
        <v>24.285714285714281</v>
      </c>
      <c r="N7" s="2">
        <f>M7-M6</f>
        <v>1.897654584221744</v>
      </c>
      <c r="O7" s="2"/>
      <c r="P7" s="1" t="s">
        <v>14</v>
      </c>
      <c r="Q7" s="1">
        <f>QUARTILE(P12:P14, 3)</f>
        <v>37.924999999999997</v>
      </c>
      <c r="R7" s="1">
        <f>Q7-Q6</f>
        <v>23.074999999999996</v>
      </c>
      <c r="S7" s="1">
        <f>QUARTILE(Q12:Q16, 3)</f>
        <v>63.81</v>
      </c>
      <c r="T7" s="1">
        <f>S7-S6</f>
        <v>13.11</v>
      </c>
      <c r="U7" s="1">
        <f>QUARTILE(R12:R20, 3)</f>
        <v>136.66999999999999</v>
      </c>
      <c r="V7" s="1">
        <f>U7-U6</f>
        <v>7.539999999999992</v>
      </c>
      <c r="W7" s="1">
        <f>QUARTILE(S12:S20, 3)</f>
        <v>295.51</v>
      </c>
      <c r="X7" s="1">
        <f>W7-W6</f>
        <v>132.95999999999998</v>
      </c>
      <c r="Y7" s="1">
        <f>QUARTILE(T12:T16, 3)</f>
        <v>195.34</v>
      </c>
      <c r="Z7" s="1">
        <f>Y7-Y6</f>
        <v>35.099999999999994</v>
      </c>
      <c r="AA7" s="1">
        <f>QUARTILE(U12:U20, 3)</f>
        <v>220.69</v>
      </c>
      <c r="AB7" s="1">
        <f>AA7-AA6</f>
        <v>61.97</v>
      </c>
    </row>
    <row r="8" spans="1:165" x14ac:dyDescent="0.35">
      <c r="B8" s="1" t="s">
        <v>2</v>
      </c>
      <c r="C8" s="2">
        <f>MAX(B12:B14)</f>
        <v>36.911487758945391</v>
      </c>
      <c r="D8" s="2">
        <f>C8-C7</f>
        <v>1.069652752374374</v>
      </c>
      <c r="E8" s="2">
        <f>MAX(C12:C16)</f>
        <v>40.04854368932039</v>
      </c>
      <c r="F8" s="2">
        <f>E8-E7</f>
        <v>0.92678720229444878</v>
      </c>
      <c r="G8" s="2">
        <f>MAX(D12:D20)</f>
        <v>36.534839924670443</v>
      </c>
      <c r="H8" s="2">
        <f>G8-G7</f>
        <v>1.7830668750250496</v>
      </c>
      <c r="I8" s="2">
        <f>MAX(E12:E20)</f>
        <v>34.751773049645394</v>
      </c>
      <c r="J8" s="2">
        <f>I8-I7</f>
        <v>5.9712852447673477</v>
      </c>
      <c r="K8" s="2">
        <f>MAX(F12:F16)</f>
        <v>28.323699421965316</v>
      </c>
      <c r="L8" s="2">
        <f>K8-K7</f>
        <v>3.1797454872244337</v>
      </c>
      <c r="M8" s="2">
        <f>MAX(G12:G20)</f>
        <v>26.07879924953096</v>
      </c>
      <c r="N8" s="2">
        <f>M8-M7</f>
        <v>1.7930849638166784</v>
      </c>
      <c r="O8" s="2"/>
      <c r="P8" s="1" t="s">
        <v>2</v>
      </c>
      <c r="Q8" s="1">
        <f>MAX(P12:P14)</f>
        <v>61</v>
      </c>
      <c r="R8" s="1">
        <f>Q8-Q7</f>
        <v>23.075000000000003</v>
      </c>
      <c r="S8" s="1">
        <f>MAX(Q12:Q16)</f>
        <v>73</v>
      </c>
      <c r="T8" s="1">
        <f>S8-S7</f>
        <v>9.1899999999999977</v>
      </c>
      <c r="U8" s="1">
        <f>MAX(R12:R20)</f>
        <v>251.3</v>
      </c>
      <c r="V8" s="1">
        <f>U8-U7</f>
        <v>114.63000000000002</v>
      </c>
      <c r="W8" s="1">
        <f>MAX(S12:S20)</f>
        <v>321.58999999999997</v>
      </c>
      <c r="X8" s="1">
        <f>W8-W7</f>
        <v>26.079999999999984</v>
      </c>
      <c r="Y8" s="1">
        <f>MAX(T12:T16)</f>
        <v>213.35</v>
      </c>
      <c r="Z8" s="1">
        <f>Y8-Y7</f>
        <v>18.009999999999991</v>
      </c>
      <c r="AA8" s="1">
        <f>MAX(U12:U20)</f>
        <v>383.47</v>
      </c>
      <c r="AB8" s="1">
        <f>AA8-AA7</f>
        <v>162.78000000000003</v>
      </c>
    </row>
    <row r="10" spans="1:165" x14ac:dyDescent="0.35">
      <c r="A10" s="3"/>
      <c r="B10" s="3" t="s">
        <v>0</v>
      </c>
      <c r="C10" s="3"/>
      <c r="D10" s="3"/>
      <c r="E10" s="3"/>
      <c r="F10" s="3"/>
      <c r="G10" s="3"/>
      <c r="I10" s="3"/>
      <c r="J10" s="3">
        <v>1</v>
      </c>
      <c r="K10" s="3">
        <v>2</v>
      </c>
      <c r="L10" s="3">
        <v>3</v>
      </c>
      <c r="M10" s="3">
        <v>4</v>
      </c>
      <c r="N10" s="3">
        <v>5</v>
      </c>
      <c r="O10" s="3">
        <v>6</v>
      </c>
      <c r="W10" s="3"/>
      <c r="X10" s="3">
        <v>1</v>
      </c>
      <c r="Y10" s="3">
        <v>2</v>
      </c>
      <c r="Z10" s="3">
        <v>3</v>
      </c>
      <c r="AA10" s="3">
        <v>4</v>
      </c>
      <c r="AB10" s="3">
        <v>5</v>
      </c>
      <c r="AC10" s="3">
        <v>6</v>
      </c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U10" s="3"/>
      <c r="AV10" s="3"/>
      <c r="AW10" s="3"/>
      <c r="AX10" s="3"/>
      <c r="AY10" s="3"/>
      <c r="BA10" s="3"/>
      <c r="BB10" s="3"/>
      <c r="BC10" s="3"/>
      <c r="BD10" s="3"/>
      <c r="BE10" s="3"/>
      <c r="BF10" s="3"/>
      <c r="BG10" s="3"/>
      <c r="BJ10" s="3"/>
      <c r="BK10" s="3"/>
      <c r="BL10" s="3"/>
      <c r="BM10" s="3"/>
      <c r="BN10" s="3"/>
      <c r="BP10" s="3"/>
      <c r="BQ10" s="3"/>
      <c r="BR10" s="3"/>
      <c r="BS10" s="3"/>
      <c r="BT10" s="3"/>
      <c r="BU10" s="3"/>
      <c r="BV10" s="3"/>
      <c r="BY10" s="3"/>
      <c r="BZ10" s="3"/>
      <c r="CA10" s="3"/>
      <c r="CB10" s="3"/>
      <c r="CC10" s="3"/>
      <c r="CE10" s="3"/>
      <c r="CF10" s="3"/>
      <c r="CG10" s="3"/>
      <c r="CH10" s="3"/>
      <c r="CI10" s="3"/>
      <c r="CJ10" s="3"/>
      <c r="CK10" s="3"/>
      <c r="CN10" s="3"/>
      <c r="CO10" s="3"/>
      <c r="CP10" s="3"/>
      <c r="CQ10" s="3"/>
      <c r="CR10" s="3"/>
      <c r="CT10" s="3"/>
      <c r="CU10" s="3"/>
      <c r="CV10" s="3"/>
      <c r="CW10" s="3"/>
      <c r="CX10" s="3"/>
      <c r="CY10" s="3"/>
      <c r="CZ10" s="3"/>
      <c r="DD10" s="3"/>
      <c r="DE10" s="3"/>
      <c r="DF10" s="3"/>
      <c r="DG10" s="3"/>
      <c r="DH10" s="3"/>
      <c r="DJ10" s="3"/>
      <c r="DK10" s="3"/>
      <c r="DL10" s="3"/>
      <c r="DM10" s="3"/>
      <c r="DN10" s="3"/>
      <c r="DO10" s="3"/>
      <c r="DP10" s="3"/>
      <c r="DR10"/>
      <c r="DS10"/>
      <c r="DT10"/>
      <c r="DU10"/>
      <c r="DV10"/>
      <c r="DW10"/>
      <c r="DY10" s="3"/>
      <c r="DZ10" s="3"/>
      <c r="EA10" s="3"/>
      <c r="EB10" s="3"/>
      <c r="EC10" s="3"/>
      <c r="ED10" s="3"/>
      <c r="EE10" s="3"/>
      <c r="EN10" s="3"/>
      <c r="EO10" s="3"/>
      <c r="EP10" s="3"/>
      <c r="EQ10" s="3"/>
      <c r="ER10" s="3"/>
      <c r="ES10" s="3"/>
      <c r="ET10" s="3"/>
      <c r="FC10" s="3"/>
      <c r="FD10" s="3"/>
      <c r="FE10" s="3"/>
      <c r="FF10" s="3"/>
      <c r="FG10" s="3"/>
      <c r="FH10" s="3"/>
      <c r="FI10" s="3"/>
    </row>
    <row r="11" spans="1:165" x14ac:dyDescent="0.35">
      <c r="A11" s="3" t="s">
        <v>3</v>
      </c>
      <c r="B11" s="3">
        <v>1</v>
      </c>
      <c r="C11" s="5">
        <v>2</v>
      </c>
      <c r="D11" s="5">
        <v>3</v>
      </c>
      <c r="E11" s="3">
        <v>4</v>
      </c>
      <c r="F11" s="3">
        <v>5</v>
      </c>
      <c r="G11" s="3">
        <v>6</v>
      </c>
      <c r="I11" s="3" t="s">
        <v>16</v>
      </c>
      <c r="J11" s="7">
        <f>D5</f>
        <v>1.2570588690338056</v>
      </c>
      <c r="K11" s="7">
        <f>F5</f>
        <v>1.2961455447097379</v>
      </c>
      <c r="L11" s="7">
        <f>H5</f>
        <v>3.493677053573407</v>
      </c>
      <c r="M11" s="7">
        <f>J5</f>
        <v>4.0946840165208478</v>
      </c>
      <c r="N11" s="7">
        <f>L5</f>
        <v>0</v>
      </c>
      <c r="O11" s="7">
        <f>N5</f>
        <v>4.3085329970575881</v>
      </c>
      <c r="P11" s="3">
        <v>1</v>
      </c>
      <c r="Q11" s="3">
        <v>2</v>
      </c>
      <c r="R11" s="3">
        <v>3</v>
      </c>
      <c r="S11" s="1">
        <v>4</v>
      </c>
      <c r="T11" s="1">
        <v>5</v>
      </c>
      <c r="U11" s="3">
        <v>6</v>
      </c>
      <c r="W11" s="3" t="s">
        <v>16</v>
      </c>
      <c r="X11" s="7">
        <f>R5</f>
        <v>1.9600000000000009</v>
      </c>
      <c r="Y11" s="7">
        <f>T5</f>
        <v>23.589999999999996</v>
      </c>
      <c r="Z11" s="7">
        <f>V5</f>
        <v>32.93</v>
      </c>
      <c r="AA11" s="7">
        <f>X5</f>
        <v>30.410000000000011</v>
      </c>
      <c r="AB11" s="7">
        <f>Z5</f>
        <v>11.869999999999976</v>
      </c>
      <c r="AC11" s="7">
        <f>AB5</f>
        <v>31.159999999999997</v>
      </c>
      <c r="AE11"/>
      <c r="AF11" s="3"/>
      <c r="AG11" s="3"/>
      <c r="AH11" s="3"/>
      <c r="AI11" s="3"/>
      <c r="AJ11" s="3"/>
      <c r="AK11" s="3"/>
      <c r="AL11" s="3"/>
      <c r="AM11" s="7"/>
      <c r="AN11" s="7"/>
      <c r="AO11" s="7"/>
      <c r="AP11" s="7"/>
      <c r="AQ11" s="7"/>
      <c r="AR11" s="7"/>
      <c r="AT11"/>
      <c r="BA11" s="3"/>
      <c r="BB11" s="7"/>
      <c r="BC11" s="7"/>
      <c r="BD11" s="7"/>
      <c r="BE11" s="7"/>
      <c r="BF11" s="7"/>
      <c r="BG11" s="7"/>
      <c r="BI11"/>
      <c r="BP11" s="3"/>
      <c r="BQ11" s="7"/>
      <c r="BR11" s="7"/>
      <c r="BS11" s="7"/>
      <c r="BT11" s="7"/>
      <c r="BU11" s="7"/>
      <c r="BV11" s="7"/>
      <c r="CE11" s="3"/>
      <c r="CF11" s="7"/>
      <c r="CG11" s="7"/>
      <c r="CH11" s="7"/>
      <c r="CI11" s="7"/>
      <c r="CJ11" s="7"/>
      <c r="CK11" s="7"/>
      <c r="CT11" s="3"/>
      <c r="CU11" s="7"/>
      <c r="CV11" s="7"/>
      <c r="CW11" s="7"/>
      <c r="CX11" s="7"/>
      <c r="CY11" s="7"/>
      <c r="CZ11" s="7"/>
      <c r="DJ11" s="3"/>
      <c r="DK11" s="7"/>
      <c r="DL11" s="7"/>
      <c r="DM11" s="7"/>
      <c r="DN11" s="7"/>
      <c r="DO11" s="7"/>
      <c r="DP11" s="7"/>
      <c r="DR11"/>
      <c r="DS11"/>
      <c r="DT11"/>
      <c r="DU11"/>
      <c r="DV11"/>
      <c r="DW11"/>
      <c r="DY11" s="3"/>
      <c r="DZ11" s="7"/>
      <c r="EA11" s="7"/>
      <c r="EB11" s="7"/>
      <c r="EC11" s="7"/>
      <c r="ED11" s="7"/>
      <c r="EE11" s="7"/>
      <c r="EG11"/>
      <c r="EH11"/>
      <c r="EI11"/>
      <c r="EJ11"/>
      <c r="EK11"/>
      <c r="EL11"/>
      <c r="EN11" s="3"/>
      <c r="EO11" s="7"/>
      <c r="EP11" s="7"/>
      <c r="EQ11" s="7"/>
      <c r="ER11" s="7"/>
      <c r="ES11" s="7"/>
      <c r="ET11" s="7"/>
      <c r="EV11"/>
      <c r="EW11"/>
      <c r="EX11"/>
      <c r="EY11"/>
      <c r="EZ11"/>
      <c r="FA11"/>
      <c r="FC11" s="3"/>
      <c r="FD11" s="7"/>
      <c r="FE11" s="7"/>
      <c r="FF11" s="7"/>
      <c r="FG11" s="7"/>
      <c r="FH11" s="7"/>
      <c r="FI11" s="7"/>
    </row>
    <row r="12" spans="1:165" x14ac:dyDescent="0.35">
      <c r="A12" s="3"/>
      <c r="B12" s="3">
        <v>32.258064516129032</v>
      </c>
      <c r="C12" s="5">
        <v>34.905660377358487</v>
      </c>
      <c r="D12" s="5">
        <v>34.751773049645394</v>
      </c>
      <c r="E12" s="3">
        <v>21.628498727735401</v>
      </c>
      <c r="F12" s="3">
        <v>25</v>
      </c>
      <c r="G12" s="4">
        <v>22.388059701492537</v>
      </c>
      <c r="I12" s="4" t="s">
        <v>17</v>
      </c>
      <c r="J12" s="7">
        <f>C5</f>
        <v>33.515123385162838</v>
      </c>
      <c r="K12" s="7">
        <f>E5</f>
        <v>33.397312859884835</v>
      </c>
      <c r="L12" s="7">
        <f>G5</f>
        <v>28.927203065134094</v>
      </c>
      <c r="M12" s="7">
        <f>I5</f>
        <v>20.948616600790512</v>
      </c>
      <c r="N12" s="7">
        <f>K5</f>
        <v>24.380952380952387</v>
      </c>
      <c r="O12" s="7">
        <f>M5</f>
        <v>15.846994535519126</v>
      </c>
      <c r="P12" s="3">
        <v>14.850000000000001</v>
      </c>
      <c r="Q12" s="3">
        <v>63.81</v>
      </c>
      <c r="R12" s="3">
        <v>65.2</v>
      </c>
      <c r="S12" s="3">
        <v>68.67</v>
      </c>
      <c r="T12" s="3">
        <v>160.24</v>
      </c>
      <c r="U12" s="3">
        <v>220.69</v>
      </c>
      <c r="W12" s="4" t="s">
        <v>17</v>
      </c>
      <c r="X12" s="7">
        <f>Q5</f>
        <v>12.89</v>
      </c>
      <c r="Y12" s="7">
        <f>S5</f>
        <v>47.05</v>
      </c>
      <c r="Z12" s="7">
        <f>U5</f>
        <v>65.2</v>
      </c>
      <c r="AA12" s="7">
        <f>W5</f>
        <v>99.080000000000013</v>
      </c>
      <c r="AB12" s="7">
        <f>Y5</f>
        <v>145.91999999999999</v>
      </c>
      <c r="AC12" s="7">
        <f>AA5</f>
        <v>86.72</v>
      </c>
      <c r="AE12"/>
      <c r="AF12" s="3"/>
      <c r="AG12" s="3"/>
      <c r="AH12" s="3"/>
      <c r="AI12" s="3"/>
      <c r="AJ12" s="3"/>
      <c r="AK12" s="3"/>
      <c r="AL12" s="4"/>
      <c r="AM12" s="7"/>
      <c r="AN12" s="7"/>
      <c r="AO12" s="7"/>
      <c r="AP12" s="7"/>
      <c r="AQ12" s="7"/>
      <c r="AR12" s="7"/>
      <c r="AT12"/>
      <c r="BA12" s="4"/>
      <c r="BB12" s="7"/>
      <c r="BC12" s="7"/>
      <c r="BD12" s="7"/>
      <c r="BE12" s="7"/>
      <c r="BF12" s="7"/>
      <c r="BG12" s="7"/>
      <c r="BI12"/>
      <c r="BP12" s="4"/>
      <c r="BQ12" s="7"/>
      <c r="BR12" s="7"/>
      <c r="BS12" s="7"/>
      <c r="BT12" s="7"/>
      <c r="BU12" s="7"/>
      <c r="BV12" s="7"/>
      <c r="CE12" s="4"/>
      <c r="CF12" s="7"/>
      <c r="CG12" s="7"/>
      <c r="CH12" s="7"/>
      <c r="CI12" s="7"/>
      <c r="CJ12" s="7"/>
      <c r="CK12" s="7"/>
      <c r="CT12" s="4"/>
      <c r="CU12" s="7"/>
      <c r="CV12" s="7"/>
      <c r="CW12" s="7"/>
      <c r="CX12" s="7"/>
      <c r="CY12" s="7"/>
      <c r="CZ12" s="7"/>
      <c r="DJ12" s="4"/>
      <c r="DK12" s="7"/>
      <c r="DL12" s="7"/>
      <c r="DM12" s="7"/>
      <c r="DN12" s="7"/>
      <c r="DO12" s="7"/>
      <c r="DP12" s="7"/>
      <c r="DR12"/>
      <c r="DS12"/>
      <c r="DT12"/>
      <c r="DU12"/>
      <c r="DV12"/>
      <c r="DW12"/>
      <c r="DY12" s="4"/>
      <c r="DZ12" s="7"/>
      <c r="EA12" s="7"/>
      <c r="EB12" s="7"/>
      <c r="EC12" s="7"/>
      <c r="ED12" s="7"/>
      <c r="EE12" s="7"/>
      <c r="EG12"/>
      <c r="EH12"/>
      <c r="EI12"/>
      <c r="EJ12"/>
      <c r="EK12"/>
      <c r="EL12"/>
      <c r="EN12" s="4"/>
      <c r="EO12" s="7"/>
      <c r="EP12" s="7"/>
      <c r="EQ12" s="7"/>
      <c r="ER12" s="7"/>
      <c r="ES12" s="7"/>
      <c r="ET12" s="7"/>
      <c r="EV12"/>
      <c r="EW12"/>
      <c r="EX12"/>
      <c r="EY12"/>
      <c r="EZ12"/>
      <c r="FA12"/>
      <c r="FC12" s="4"/>
      <c r="FD12" s="7"/>
      <c r="FE12" s="7"/>
      <c r="FF12" s="7"/>
      <c r="FG12" s="7"/>
      <c r="FH12" s="7"/>
      <c r="FI12" s="7"/>
    </row>
    <row r="13" spans="1:165" x14ac:dyDescent="0.35">
      <c r="A13" s="3"/>
      <c r="B13" s="3">
        <v>34.77218225419665</v>
      </c>
      <c r="C13" s="3">
        <v>40.04854368932039</v>
      </c>
      <c r="D13" s="3">
        <v>36.534839924670443</v>
      </c>
      <c r="E13" s="3">
        <v>34.751773049645394</v>
      </c>
      <c r="F13" s="3">
        <v>24.380952380952387</v>
      </c>
      <c r="G13" s="4">
        <v>11.538461538461538</v>
      </c>
      <c r="I13" s="4" t="s">
        <v>18</v>
      </c>
      <c r="J13" s="7">
        <f>D6</f>
        <v>1.2570588690338127</v>
      </c>
      <c r="K13" s="7">
        <f>F6</f>
        <v>1.508347517473652</v>
      </c>
      <c r="L13" s="7">
        <f>H6</f>
        <v>1.8571106603561027</v>
      </c>
      <c r="M13" s="7">
        <f>J6</f>
        <v>2.9845930467048518</v>
      </c>
      <c r="N13" s="7">
        <f>L6</f>
        <v>0.6190476190476133</v>
      </c>
      <c r="O13" s="7">
        <f>N6</f>
        <v>6.5410651659734107</v>
      </c>
      <c r="P13" s="3">
        <v>10.93</v>
      </c>
      <c r="Q13" s="3">
        <v>50.7</v>
      </c>
      <c r="R13" s="3">
        <v>51.489999999999995</v>
      </c>
      <c r="S13" s="3">
        <v>318</v>
      </c>
      <c r="T13" s="3">
        <v>213.35</v>
      </c>
      <c r="U13" s="3">
        <v>256.89999999999998</v>
      </c>
      <c r="W13" s="4" t="s">
        <v>18</v>
      </c>
      <c r="X13" s="7">
        <f>R6</f>
        <v>1.9600000000000009</v>
      </c>
      <c r="Y13" s="7">
        <f>T6</f>
        <v>3.6500000000000057</v>
      </c>
      <c r="Z13" s="7">
        <f>V6</f>
        <v>63.929999999999993</v>
      </c>
      <c r="AA13" s="7">
        <f>X6</f>
        <v>63.47</v>
      </c>
      <c r="AB13" s="7">
        <f>Z6</f>
        <v>14.320000000000022</v>
      </c>
      <c r="AC13" s="7">
        <f>AB6</f>
        <v>72</v>
      </c>
      <c r="AE13"/>
      <c r="AF13" s="3"/>
      <c r="AG13" s="3"/>
      <c r="AH13" s="3"/>
      <c r="AI13" s="3"/>
      <c r="AJ13" s="3"/>
      <c r="AK13" s="3"/>
      <c r="AL13" s="4"/>
      <c r="AM13" s="7"/>
      <c r="AN13" s="7"/>
      <c r="AO13" s="7"/>
      <c r="AP13" s="7"/>
      <c r="AQ13" s="7"/>
      <c r="AR13" s="7"/>
      <c r="AT13"/>
      <c r="BA13" s="4"/>
      <c r="BB13" s="7"/>
      <c r="BC13" s="7"/>
      <c r="BD13" s="7"/>
      <c r="BE13" s="7"/>
      <c r="BF13" s="7"/>
      <c r="BG13" s="7"/>
      <c r="BI13"/>
      <c r="BP13" s="4"/>
      <c r="BQ13" s="7"/>
      <c r="BR13" s="7"/>
      <c r="BS13" s="7"/>
      <c r="BT13" s="7"/>
      <c r="BU13" s="7"/>
      <c r="BV13" s="7"/>
      <c r="CE13" s="4"/>
      <c r="CF13" s="7"/>
      <c r="CG13" s="7"/>
      <c r="CH13" s="7"/>
      <c r="CI13" s="7"/>
      <c r="CJ13" s="7"/>
      <c r="CK13" s="7"/>
      <c r="CT13" s="4"/>
      <c r="CU13" s="7"/>
      <c r="CV13" s="7"/>
      <c r="CW13" s="7"/>
      <c r="CX13" s="7"/>
      <c r="CY13" s="7"/>
      <c r="CZ13" s="7"/>
      <c r="DJ13" s="4"/>
      <c r="DK13" s="7"/>
      <c r="DL13" s="7"/>
      <c r="DM13" s="7"/>
      <c r="DN13" s="7"/>
      <c r="DO13" s="7"/>
      <c r="DP13" s="7"/>
      <c r="DR13"/>
      <c r="DS13"/>
      <c r="DT13"/>
      <c r="DU13"/>
      <c r="DV13"/>
      <c r="DW13"/>
      <c r="DY13" s="4"/>
      <c r="DZ13" s="7"/>
      <c r="EA13" s="7"/>
      <c r="EB13" s="7"/>
      <c r="EC13" s="7"/>
      <c r="ED13" s="7"/>
      <c r="EE13" s="7"/>
      <c r="EG13"/>
      <c r="EH13"/>
      <c r="EI13"/>
      <c r="EJ13"/>
      <c r="EK13"/>
      <c r="EL13"/>
      <c r="EN13" s="4"/>
      <c r="EO13" s="7"/>
      <c r="EP13" s="7"/>
      <c r="EQ13" s="7"/>
      <c r="ER13" s="7"/>
      <c r="ES13" s="7"/>
      <c r="ET13" s="7"/>
      <c r="EV13"/>
      <c r="EW13"/>
      <c r="EX13"/>
      <c r="EY13"/>
      <c r="EZ13"/>
      <c r="FA13"/>
      <c r="FC13" s="4"/>
      <c r="FD13" s="7"/>
      <c r="FE13" s="7"/>
      <c r="FF13" s="7"/>
      <c r="FG13" s="7"/>
      <c r="FH13" s="7"/>
      <c r="FI13" s="7"/>
    </row>
    <row r="14" spans="1:165" x14ac:dyDescent="0.35">
      <c r="A14" s="3"/>
      <c r="B14" s="3">
        <v>36.911487758945391</v>
      </c>
      <c r="C14" s="3">
        <v>39.121756487025941</v>
      </c>
      <c r="D14" s="3">
        <v>32.815533980582522</v>
      </c>
      <c r="E14" s="3">
        <v>28.780487804878046</v>
      </c>
      <c r="F14" s="3">
        <v>25.143953934740882</v>
      </c>
      <c r="G14" s="3">
        <v>24.285714285714281</v>
      </c>
      <c r="I14" s="3" t="s">
        <v>19</v>
      </c>
      <c r="J14" s="7">
        <f>D7</f>
        <v>1.0696527523743669</v>
      </c>
      <c r="K14" s="7">
        <f>F7</f>
        <v>4.2160961096674541</v>
      </c>
      <c r="L14" s="7">
        <f>H7</f>
        <v>3.9674593241551968</v>
      </c>
      <c r="M14" s="7">
        <f>J7</f>
        <v>4.8472781573826822</v>
      </c>
      <c r="N14" s="7">
        <f>L7</f>
        <v>0.14395393474088181</v>
      </c>
      <c r="O14" s="7">
        <f>N7</f>
        <v>1.897654584221744</v>
      </c>
      <c r="P14" s="3">
        <v>61</v>
      </c>
      <c r="Q14" s="3">
        <v>23.46</v>
      </c>
      <c r="R14" s="3">
        <v>83.83</v>
      </c>
      <c r="S14" s="3">
        <v>78.900000000000006</v>
      </c>
      <c r="T14" s="3">
        <v>134.05000000000001</v>
      </c>
      <c r="U14" s="3">
        <v>383.47</v>
      </c>
      <c r="W14" s="3" t="s">
        <v>19</v>
      </c>
      <c r="X14" s="7">
        <f>R7</f>
        <v>23.074999999999996</v>
      </c>
      <c r="Y14" s="7">
        <f>T7</f>
        <v>13.11</v>
      </c>
      <c r="Z14" s="7">
        <f>V7</f>
        <v>7.539999999999992</v>
      </c>
      <c r="AA14" s="7">
        <f>X7</f>
        <v>132.95999999999998</v>
      </c>
      <c r="AB14" s="7">
        <f>Z7</f>
        <v>35.099999999999994</v>
      </c>
      <c r="AC14" s="7">
        <f>AB7</f>
        <v>61.97</v>
      </c>
      <c r="AF14" s="3"/>
      <c r="AG14" s="3"/>
      <c r="AH14" s="3"/>
      <c r="AI14" s="3"/>
      <c r="AJ14" s="3"/>
      <c r="AK14" s="3"/>
      <c r="AL14" s="3"/>
      <c r="AM14" s="7"/>
      <c r="AN14" s="7"/>
      <c r="AO14" s="7"/>
      <c r="AP14" s="7"/>
      <c r="AQ14" s="7"/>
      <c r="AR14" s="7"/>
      <c r="BA14" s="3"/>
      <c r="BB14" s="7"/>
      <c r="BC14" s="7"/>
      <c r="BD14" s="7"/>
      <c r="BE14" s="7"/>
      <c r="BF14" s="7"/>
      <c r="BG14" s="7"/>
      <c r="BP14" s="3"/>
      <c r="BQ14" s="7"/>
      <c r="BR14" s="7"/>
      <c r="BS14" s="7"/>
      <c r="BT14" s="7"/>
      <c r="BU14" s="7"/>
      <c r="BV14" s="7"/>
      <c r="CE14" s="3"/>
      <c r="CF14" s="7"/>
      <c r="CG14" s="7"/>
      <c r="CH14" s="7"/>
      <c r="CI14" s="7"/>
      <c r="CJ14" s="7"/>
      <c r="CK14" s="7"/>
      <c r="CT14" s="3"/>
      <c r="CU14" s="7"/>
      <c r="CV14" s="7"/>
      <c r="CW14" s="7"/>
      <c r="CX14" s="7"/>
      <c r="CY14" s="7"/>
      <c r="CZ14" s="7"/>
      <c r="DJ14" s="3"/>
      <c r="DK14" s="7"/>
      <c r="DL14" s="7"/>
      <c r="DM14" s="7"/>
      <c r="DN14" s="7"/>
      <c r="DO14" s="7"/>
      <c r="DP14" s="7"/>
      <c r="DR14"/>
      <c r="DS14"/>
      <c r="DT14"/>
      <c r="DU14"/>
      <c r="DV14"/>
      <c r="DW14"/>
      <c r="DY14" s="3"/>
      <c r="DZ14" s="7"/>
      <c r="EA14" s="7"/>
      <c r="EB14" s="7"/>
      <c r="EC14" s="7"/>
      <c r="ED14" s="7"/>
      <c r="EE14" s="7"/>
      <c r="EG14"/>
      <c r="EH14"/>
      <c r="EI14"/>
      <c r="EJ14"/>
      <c r="EK14"/>
      <c r="EL14"/>
      <c r="EN14" s="3"/>
      <c r="EO14" s="7"/>
      <c r="EP14" s="7"/>
      <c r="EQ14" s="7"/>
      <c r="ER14" s="7"/>
      <c r="ES14" s="7"/>
      <c r="ET14" s="7"/>
      <c r="EV14"/>
      <c r="EW14"/>
      <c r="EX14"/>
      <c r="EY14"/>
      <c r="EZ14"/>
      <c r="FA14"/>
      <c r="FC14" s="3"/>
      <c r="FD14" s="7"/>
      <c r="FE14" s="7"/>
      <c r="FF14" s="7"/>
      <c r="FG14" s="7"/>
      <c r="FH14" s="7"/>
      <c r="FI14" s="7"/>
    </row>
    <row r="15" spans="1:165" x14ac:dyDescent="0.35">
      <c r="A15" s="3"/>
      <c r="B15" s="3"/>
      <c r="C15" s="3">
        <v>33.397312859884835</v>
      </c>
      <c r="D15" s="3">
        <v>25.433526011560687</v>
      </c>
      <c r="E15" s="3">
        <v>19.360902255639093</v>
      </c>
      <c r="F15" s="3">
        <v>24.38095238095238</v>
      </c>
      <c r="G15" s="3">
        <v>15.846994535519126</v>
      </c>
      <c r="I15" s="3" t="s">
        <v>20</v>
      </c>
      <c r="J15" s="7">
        <f>D8</f>
        <v>1.069652752374374</v>
      </c>
      <c r="K15" s="7">
        <f>F8</f>
        <v>0.92678720229444878</v>
      </c>
      <c r="L15" s="8">
        <f>H8</f>
        <v>1.7830668750250496</v>
      </c>
      <c r="M15" s="8">
        <f>J8</f>
        <v>5.9712852447673477</v>
      </c>
      <c r="N15" s="7">
        <f>L8</f>
        <v>3.1797454872244337</v>
      </c>
      <c r="O15" s="7">
        <f>N8</f>
        <v>1.7930849638166784</v>
      </c>
      <c r="P15" s="3"/>
      <c r="Q15" s="3">
        <v>47.05</v>
      </c>
      <c r="R15" s="3">
        <v>129.13</v>
      </c>
      <c r="S15" s="3">
        <v>162.55000000000001</v>
      </c>
      <c r="T15" s="3">
        <v>195.34</v>
      </c>
      <c r="U15" s="3">
        <v>73.650000000000006</v>
      </c>
      <c r="W15" s="3" t="s">
        <v>20</v>
      </c>
      <c r="X15" s="7">
        <f>R8</f>
        <v>23.075000000000003</v>
      </c>
      <c r="Y15" s="7">
        <f>T8</f>
        <v>9.1899999999999977</v>
      </c>
      <c r="Z15" s="8">
        <f>V8</f>
        <v>114.63000000000002</v>
      </c>
      <c r="AA15" s="8">
        <f>X8</f>
        <v>26.079999999999984</v>
      </c>
      <c r="AB15" s="7">
        <f>Z8</f>
        <v>18.009999999999991</v>
      </c>
      <c r="AC15" s="7">
        <f>AB8</f>
        <v>162.78000000000003</v>
      </c>
      <c r="AF15" s="3"/>
      <c r="AG15" s="3"/>
      <c r="AH15" s="3"/>
      <c r="AI15" s="3"/>
      <c r="AJ15" s="3"/>
      <c r="AK15" s="3"/>
      <c r="AL15" s="3"/>
      <c r="AM15" s="7"/>
      <c r="AN15" s="7"/>
      <c r="AO15" s="8"/>
      <c r="AP15" s="8"/>
      <c r="AQ15" s="7"/>
      <c r="AR15" s="7"/>
      <c r="BA15" s="3"/>
      <c r="BB15" s="7"/>
      <c r="BC15" s="7"/>
      <c r="BD15" s="8"/>
      <c r="BE15" s="8"/>
      <c r="BF15" s="7"/>
      <c r="BG15" s="7"/>
      <c r="BP15" s="3"/>
      <c r="BQ15" s="7"/>
      <c r="BR15" s="7"/>
      <c r="BS15" s="8"/>
      <c r="BT15" s="8"/>
      <c r="BU15" s="7"/>
      <c r="BV15" s="7"/>
      <c r="CE15" s="3"/>
      <c r="CF15" s="7"/>
      <c r="CG15" s="7"/>
      <c r="CH15" s="8"/>
      <c r="CI15" s="8"/>
      <c r="CJ15" s="7"/>
      <c r="CK15" s="7"/>
      <c r="CT15" s="3"/>
      <c r="CU15" s="7"/>
      <c r="CV15" s="7"/>
      <c r="CW15" s="8"/>
      <c r="CX15" s="8"/>
      <c r="CY15" s="7"/>
      <c r="CZ15" s="7"/>
      <c r="DJ15" s="3"/>
      <c r="DK15" s="7"/>
      <c r="DL15" s="7"/>
      <c r="DM15" s="8"/>
      <c r="DN15" s="8"/>
      <c r="DO15" s="7"/>
      <c r="DP15" s="7"/>
      <c r="DR15"/>
      <c r="DS15"/>
      <c r="DT15"/>
      <c r="DU15"/>
      <c r="DV15"/>
      <c r="DW15"/>
      <c r="DY15" s="3"/>
      <c r="DZ15" s="7"/>
      <c r="EA15" s="7"/>
      <c r="EB15" s="8"/>
      <c r="EC15" s="8"/>
      <c r="ED15" s="7"/>
      <c r="EE15" s="7"/>
      <c r="EG15"/>
      <c r="EH15"/>
      <c r="EI15"/>
      <c r="EJ15"/>
      <c r="EK15"/>
      <c r="EL15"/>
      <c r="EN15" s="3"/>
      <c r="EO15" s="7"/>
      <c r="EP15" s="7"/>
      <c r="EQ15" s="8"/>
      <c r="ER15" s="8"/>
      <c r="ES15" s="7"/>
      <c r="ET15" s="7"/>
      <c r="EV15"/>
      <c r="EW15"/>
      <c r="EX15"/>
      <c r="EY15"/>
      <c r="EZ15"/>
      <c r="FA15"/>
      <c r="FC15" s="3"/>
      <c r="FD15" s="7"/>
      <c r="FE15" s="7"/>
      <c r="FF15" s="8"/>
      <c r="FG15" s="8"/>
      <c r="FH15" s="7"/>
      <c r="FI15" s="7"/>
    </row>
    <row r="16" spans="1:165" x14ac:dyDescent="0.35">
      <c r="A16" s="3"/>
      <c r="B16" s="3"/>
      <c r="C16" s="5">
        <v>32.101167315175097</v>
      </c>
      <c r="D16" s="5">
        <v>28.927203065134094</v>
      </c>
      <c r="E16" s="3">
        <v>23.933209647495364</v>
      </c>
      <c r="F16" s="3">
        <v>28.323699421965316</v>
      </c>
      <c r="G16" s="3">
        <v>26.07879924953096</v>
      </c>
      <c r="H16" s="3"/>
      <c r="I16" s="3"/>
      <c r="J16" s="3"/>
      <c r="K16" s="5"/>
      <c r="L16" s="5"/>
      <c r="M16" s="3"/>
      <c r="N16" s="3"/>
      <c r="O16" s="3"/>
      <c r="P16" s="3"/>
      <c r="Q16" s="3">
        <v>73</v>
      </c>
      <c r="R16" s="3">
        <v>135.02000000000001</v>
      </c>
      <c r="S16" s="3">
        <v>99.080000000000013</v>
      </c>
      <c r="T16" s="3">
        <v>145.91999999999999</v>
      </c>
      <c r="U16" s="3">
        <v>55.56</v>
      </c>
      <c r="X16" s="3"/>
      <c r="Y16" s="3"/>
      <c r="AA16" s="3"/>
      <c r="AB16" s="3"/>
      <c r="AC16" s="3"/>
      <c r="AD16" s="3"/>
      <c r="AE16" s="5"/>
      <c r="AF16" s="3"/>
      <c r="AG16" s="4"/>
      <c r="AH16" s="3"/>
      <c r="AI16" s="3"/>
      <c r="AJ16" s="3"/>
      <c r="AK16" s="3"/>
      <c r="AL16" s="3"/>
      <c r="AM16" s="3"/>
      <c r="DR16"/>
      <c r="DS16"/>
      <c r="DT16"/>
      <c r="DU16"/>
      <c r="DV16"/>
      <c r="DW16"/>
      <c r="EG16"/>
      <c r="EH16"/>
      <c r="EI16"/>
      <c r="EJ16"/>
      <c r="EK16"/>
      <c r="EL16"/>
      <c r="EV16"/>
      <c r="EW16"/>
      <c r="EX16"/>
      <c r="EY16"/>
      <c r="EZ16"/>
      <c r="FA16"/>
    </row>
    <row r="17" spans="1:157" x14ac:dyDescent="0.35">
      <c r="A17" s="3"/>
      <c r="B17" s="3"/>
      <c r="C17" s="3"/>
      <c r="D17" s="3">
        <v>30.784313725490197</v>
      </c>
      <c r="E17" s="3">
        <v>25.149700598802401</v>
      </c>
      <c r="F17" s="3"/>
      <c r="G17" s="3">
        <v>21.722113502935418</v>
      </c>
      <c r="H17" s="3"/>
      <c r="I17" s="3"/>
      <c r="J17" s="3"/>
      <c r="K17" s="6"/>
      <c r="L17" s="6"/>
      <c r="M17" s="3"/>
      <c r="N17" s="3"/>
      <c r="O17" s="3"/>
      <c r="P17" s="3"/>
      <c r="Q17" s="3"/>
      <c r="R17" s="3">
        <v>197.66</v>
      </c>
      <c r="S17" s="3">
        <v>239.01999999999998</v>
      </c>
      <c r="U17" s="3">
        <v>158.72</v>
      </c>
      <c r="X17" s="3"/>
      <c r="Y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DR17"/>
      <c r="DS17"/>
      <c r="DT17"/>
      <c r="DU17"/>
      <c r="DV17"/>
      <c r="DW17"/>
      <c r="EG17"/>
      <c r="EH17"/>
      <c r="EI17"/>
      <c r="EJ17"/>
      <c r="EK17"/>
      <c r="EL17"/>
      <c r="EV17"/>
      <c r="EW17"/>
      <c r="EX17"/>
      <c r="EY17"/>
      <c r="EZ17"/>
      <c r="FA17"/>
    </row>
    <row r="18" spans="1:157" x14ac:dyDescent="0.35">
      <c r="A18" s="3"/>
      <c r="B18" s="3"/>
      <c r="C18" s="6"/>
      <c r="D18" s="7">
        <v>29.650092592592593</v>
      </c>
      <c r="E18" s="3">
        <v>29.960317460317455</v>
      </c>
      <c r="F18" s="3"/>
      <c r="G18" s="3">
        <v>12.326043737574556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>
        <v>32.270000000000003</v>
      </c>
      <c r="S18" s="3">
        <v>157.59</v>
      </c>
      <c r="U18" s="3">
        <v>86.72</v>
      </c>
      <c r="X18" s="3"/>
      <c r="Y18" s="3"/>
      <c r="AA18" s="3"/>
      <c r="AB18" s="3"/>
      <c r="AC18" s="3"/>
      <c r="AD18" s="3"/>
      <c r="AE18" s="5"/>
      <c r="AF18" s="3"/>
      <c r="AG18" s="3"/>
      <c r="AH18" s="3"/>
      <c r="AI18" s="3"/>
      <c r="AJ18" s="3"/>
      <c r="AK18" s="3"/>
      <c r="AL18" s="3"/>
      <c r="AM18" s="3"/>
      <c r="DR18"/>
      <c r="DS18"/>
      <c r="DT18"/>
      <c r="DU18"/>
      <c r="DV18"/>
      <c r="DW18"/>
      <c r="EG18"/>
      <c r="EH18"/>
      <c r="EI18"/>
      <c r="EJ18"/>
      <c r="EK18"/>
      <c r="EL18"/>
      <c r="EV18"/>
      <c r="EW18"/>
      <c r="EX18"/>
      <c r="EY18"/>
      <c r="EZ18"/>
      <c r="FA18"/>
    </row>
    <row r="19" spans="1:157" x14ac:dyDescent="0.35">
      <c r="A19" s="3"/>
      <c r="B19" s="3"/>
      <c r="C19" s="3"/>
      <c r="D19" s="3">
        <v>35.351562499999986</v>
      </c>
      <c r="E19" s="3">
        <v>20.948616600790512</v>
      </c>
      <c r="F19" s="3"/>
      <c r="G19" s="3">
        <v>25.09433962264151</v>
      </c>
      <c r="H19" s="3"/>
      <c r="I19" s="3"/>
      <c r="J19" s="3"/>
      <c r="K19" s="6"/>
      <c r="L19" s="6"/>
      <c r="M19" s="3"/>
      <c r="N19" s="3"/>
      <c r="O19" s="3"/>
      <c r="P19" s="3"/>
      <c r="Q19" s="3"/>
      <c r="R19" s="3">
        <v>251.3</v>
      </c>
      <c r="S19" s="3">
        <v>321.58999999999997</v>
      </c>
      <c r="U19" s="3">
        <v>167.83</v>
      </c>
      <c r="X19" s="3"/>
      <c r="Y19" s="5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DR19"/>
      <c r="DS19"/>
      <c r="DT19"/>
      <c r="DU19"/>
      <c r="DV19"/>
      <c r="DW19"/>
      <c r="EG19"/>
      <c r="EH19"/>
      <c r="EI19"/>
      <c r="EJ19"/>
      <c r="EK19"/>
      <c r="EL19"/>
      <c r="EV19"/>
      <c r="EW19"/>
      <c r="EX19"/>
      <c r="EY19"/>
      <c r="EZ19"/>
      <c r="FA19"/>
    </row>
    <row r="20" spans="1:157" x14ac:dyDescent="0.35">
      <c r="A20" s="3"/>
      <c r="B20" s="3"/>
      <c r="C20" s="3"/>
      <c r="D20" s="3">
        <v>26.388888888888886</v>
      </c>
      <c r="E20" s="3">
        <v>16.853932584269664</v>
      </c>
      <c r="F20" s="3"/>
      <c r="G20" s="3">
        <v>23.339658444022771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>
        <v>136.66999999999999</v>
      </c>
      <c r="S20" s="3">
        <v>295.51</v>
      </c>
      <c r="U20" s="3">
        <v>153.77000000000001</v>
      </c>
      <c r="X20" s="3"/>
      <c r="Y20" s="5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157" x14ac:dyDescent="0.35">
      <c r="A21" s="3"/>
      <c r="B21" s="3"/>
      <c r="C21" s="5"/>
      <c r="D21" s="5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W21" s="3"/>
      <c r="X21" s="3"/>
      <c r="Y21" s="3"/>
      <c r="AA21" s="3"/>
      <c r="AB21" s="3"/>
      <c r="AC21" s="4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157" x14ac:dyDescent="0.35">
      <c r="A22" s="3"/>
      <c r="B22" s="3"/>
      <c r="C22" s="3"/>
      <c r="D22" s="3"/>
      <c r="E22" s="3"/>
      <c r="F22" s="3"/>
      <c r="G22" s="4"/>
      <c r="H22" s="4"/>
      <c r="I22" s="3"/>
      <c r="J22" s="3"/>
      <c r="K22" s="5"/>
      <c r="L22" s="5"/>
      <c r="M22" s="3"/>
      <c r="N22" s="3"/>
      <c r="O22" s="3"/>
      <c r="P22" s="3">
        <f>SUM(P12:P14)</f>
        <v>86.78</v>
      </c>
      <c r="Q22" s="3">
        <f>SUM(Q12:Q16)</f>
        <v>258.02</v>
      </c>
      <c r="R22" s="3">
        <f>SUM(R12:R20)</f>
        <v>1082.57</v>
      </c>
      <c r="S22" s="3">
        <f>SUM(S12:S20)</f>
        <v>1740.91</v>
      </c>
      <c r="T22" s="3">
        <f>SUM(T12:T16)</f>
        <v>848.9</v>
      </c>
      <c r="U22" s="1">
        <f>SUM(U12:U20)</f>
        <v>1557.31</v>
      </c>
      <c r="W22" s="3"/>
      <c r="X22" s="3"/>
      <c r="Y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157" x14ac:dyDescent="0.35">
      <c r="A23" s="3"/>
      <c r="B23" s="3"/>
      <c r="C23" s="5"/>
      <c r="D23" s="5"/>
      <c r="E23" s="3"/>
      <c r="F23" s="3"/>
      <c r="G23" s="3"/>
      <c r="H23" s="3"/>
      <c r="I23" s="3"/>
      <c r="J23" s="3"/>
      <c r="K23" s="3"/>
      <c r="L23" s="3"/>
      <c r="M23" s="3"/>
      <c r="N23" s="3"/>
      <c r="O23" s="4"/>
      <c r="P23" s="3"/>
      <c r="Q23" s="3"/>
      <c r="R23" s="3"/>
      <c r="S23" s="3"/>
      <c r="T23" s="3"/>
      <c r="W23" s="3"/>
      <c r="X23" s="3"/>
      <c r="Y23" s="5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157" x14ac:dyDescent="0.35">
      <c r="A24" s="3"/>
      <c r="B24" s="3"/>
      <c r="C24" s="6"/>
      <c r="D24" s="6"/>
      <c r="E24" s="3"/>
      <c r="F24" s="3"/>
      <c r="G24" s="3"/>
      <c r="H24" s="3"/>
      <c r="I24" s="3"/>
      <c r="J24" s="3"/>
      <c r="K24" s="5"/>
      <c r="L24" s="5"/>
      <c r="M24" s="3"/>
      <c r="N24" s="3"/>
      <c r="O24" s="3"/>
      <c r="P24" s="3"/>
      <c r="Q24" s="3"/>
      <c r="R24" s="3"/>
      <c r="S24" s="3"/>
      <c r="T24" s="3"/>
      <c r="W24" s="3"/>
      <c r="X24" s="3"/>
      <c r="Y24" s="5"/>
      <c r="Z24" s="3"/>
      <c r="AA24" s="3"/>
      <c r="AB24" s="3"/>
      <c r="AC24" s="4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157" x14ac:dyDescent="0.3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W25" s="3"/>
      <c r="X25" s="3"/>
      <c r="Y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157" x14ac:dyDescent="0.35">
      <c r="A26" s="3"/>
      <c r="B26" s="3"/>
      <c r="C26" s="3"/>
      <c r="D26" s="3"/>
      <c r="E26" s="3"/>
      <c r="F26" s="3"/>
      <c r="G26" s="3"/>
      <c r="H26" s="3"/>
      <c r="I26" s="3"/>
      <c r="J26" s="3"/>
      <c r="K26" s="6"/>
      <c r="L26" s="6"/>
      <c r="M26" s="3"/>
      <c r="N26" s="3"/>
      <c r="O26" s="3"/>
      <c r="P26" s="3"/>
      <c r="Q26" s="3"/>
      <c r="R26" s="3"/>
      <c r="S26" s="3"/>
      <c r="T26" s="3"/>
      <c r="W26" s="3"/>
      <c r="X26" s="3"/>
      <c r="Y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157" x14ac:dyDescent="0.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W27" s="3"/>
      <c r="X27" s="3"/>
      <c r="Y27" s="3"/>
      <c r="AA27" s="3"/>
      <c r="AB27" s="3"/>
      <c r="AC27" s="4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pans="1:157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W28" s="3"/>
      <c r="X28" s="3"/>
      <c r="Y28" s="3"/>
      <c r="AA28" s="3"/>
      <c r="AB28" s="3"/>
      <c r="AC28" s="4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157" x14ac:dyDescent="0.3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W29" s="3"/>
      <c r="X29" s="3"/>
      <c r="Y29" s="5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1:157" x14ac:dyDescent="0.3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W30" s="3"/>
      <c r="X30" s="3"/>
      <c r="Y30" s="5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</row>
    <row r="31" spans="1:157" x14ac:dyDescent="0.3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W31" s="3"/>
      <c r="X31" s="3"/>
      <c r="Y31" s="5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</row>
    <row r="32" spans="1:157" x14ac:dyDescent="0.3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W32" s="3"/>
      <c r="X32" s="3"/>
      <c r="Y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</row>
    <row r="33" spans="1:39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W33" s="3"/>
      <c r="X33" s="3"/>
      <c r="Y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</row>
    <row r="34" spans="1:39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W34" s="3"/>
      <c r="X34" s="3"/>
      <c r="Y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pans="1:39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W35" s="3"/>
      <c r="X35" s="3"/>
      <c r="Y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</row>
    <row r="36" spans="1:39" x14ac:dyDescent="0.3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W36" s="3"/>
      <c r="X36" s="3"/>
      <c r="Y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1:39" x14ac:dyDescent="0.3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W37" s="3"/>
      <c r="X37" s="3"/>
      <c r="Y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</row>
    <row r="38" spans="1:39" x14ac:dyDescent="0.3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W38" s="3"/>
      <c r="X38" s="3"/>
      <c r="Y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pans="1:39" x14ac:dyDescent="0.3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W39" s="3"/>
      <c r="X39" s="3"/>
      <c r="Y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</row>
    <row r="40" spans="1:39" x14ac:dyDescent="0.3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W40" s="3"/>
      <c r="X40" s="3"/>
      <c r="Y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</row>
    <row r="41" spans="1:39" x14ac:dyDescent="0.3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W41" s="3"/>
      <c r="X41" s="3"/>
      <c r="Y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</row>
    <row r="42" spans="1:39" x14ac:dyDescent="0.3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</row>
    <row r="43" spans="1:39" x14ac:dyDescent="0.3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W43" s="3"/>
      <c r="X43" s="3"/>
      <c r="Y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</row>
    <row r="44" spans="1:39" x14ac:dyDescent="0.3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W44" s="3"/>
      <c r="X44" s="3"/>
      <c r="Y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</row>
    <row r="45" spans="1:39" x14ac:dyDescent="0.3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W45" s="3"/>
      <c r="X45" s="3"/>
      <c r="Y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</row>
    <row r="46" spans="1:39" x14ac:dyDescent="0.3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W46" s="3"/>
      <c r="X46" s="3"/>
      <c r="Y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</row>
    <row r="47" spans="1:39" x14ac:dyDescent="0.3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W47" s="3"/>
      <c r="X47" s="3"/>
      <c r="Y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</row>
    <row r="48" spans="1:39" x14ac:dyDescent="0.3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W48" s="3"/>
      <c r="X48" s="3"/>
      <c r="Y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</row>
    <row r="49" spans="1:39" x14ac:dyDescent="0.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W49" s="3"/>
      <c r="X49" s="3"/>
      <c r="Y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</row>
    <row r="50" spans="1:39" x14ac:dyDescent="0.3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W50" s="3"/>
      <c r="X50" s="3"/>
      <c r="Y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spans="1:39" x14ac:dyDescent="0.35">
      <c r="A51" s="3"/>
      <c r="B51" s="3"/>
      <c r="C51" s="3"/>
      <c r="D51" s="3"/>
      <c r="E51" s="3"/>
      <c r="F51" s="3"/>
      <c r="G51" s="3"/>
      <c r="H51" t="s">
        <v>21</v>
      </c>
      <c r="I51">
        <v>14.850000000000001</v>
      </c>
      <c r="J51">
        <v>50.7</v>
      </c>
      <c r="K51">
        <v>129.13</v>
      </c>
      <c r="L51">
        <v>162.55000000000001</v>
      </c>
      <c r="M51">
        <v>160.24</v>
      </c>
      <c r="N51">
        <v>158.72</v>
      </c>
      <c r="O51" s="3"/>
      <c r="P51" s="3"/>
      <c r="Q51" s="3"/>
      <c r="R51" s="3"/>
      <c r="S51" s="3"/>
      <c r="T51" s="3"/>
      <c r="W51" s="3"/>
      <c r="X51" s="3"/>
      <c r="Y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</row>
    <row r="52" spans="1:39" x14ac:dyDescent="0.3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W52" s="3"/>
      <c r="X52" s="3"/>
      <c r="Y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</row>
    <row r="53" spans="1:39" x14ac:dyDescent="0.3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</row>
    <row r="54" spans="1:39" x14ac:dyDescent="0.3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</row>
    <row r="55" spans="1:39" x14ac:dyDescent="0.3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</row>
    <row r="56" spans="1:39" x14ac:dyDescent="0.3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</row>
  </sheetData>
  <mergeCells count="1">
    <mergeCell ref="C2:O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Box whisker graphs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2019-05-29T15:11:12Z</dcterms:created>
  <dcterms:modified xsi:type="dcterms:W3CDTF">2021-09-13T19:18:08Z</dcterms:modified>
</cp:coreProperties>
</file>