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mh-my.sharepoint.com/personal/maria_gutierrezp_miumh_umh_es/Documents/Escritorio/Cranfield/Paper 4_Fusarium &amp; Mycotoxins/CORD/"/>
    </mc:Choice>
  </mc:AlternateContent>
  <xr:revisionPtr revIDLastSave="168" documentId="10_ncr:40000_{86610529-22A7-4E59-A119-899D05333C68}" xr6:coauthVersionLast="47" xr6:coauthVersionMax="47" xr10:uidLastSave="{929C9EE4-A6B6-40A3-8A50-88AD06F5481F}"/>
  <bookViews>
    <workbookView xWindow="-108" yWindow="-108" windowWidth="23256" windowHeight="12456" activeTab="1" xr2:uid="{00000000-000D-0000-FFFF-FFFF00000000}"/>
  </bookViews>
  <sheets>
    <sheet name="External damage" sheetId="2" r:id="rId1"/>
    <sheet name="Summary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2" l="1"/>
  <c r="K35" i="2"/>
  <c r="J35" i="2"/>
  <c r="I35" i="2"/>
  <c r="H35" i="2"/>
  <c r="K45" i="2"/>
  <c r="J45" i="2"/>
  <c r="I45" i="2"/>
  <c r="H45" i="2"/>
  <c r="K40" i="2"/>
  <c r="J40" i="2"/>
  <c r="I40" i="2"/>
  <c r="H40" i="2"/>
  <c r="K30" i="2"/>
  <c r="J30" i="2"/>
  <c r="I30" i="2"/>
  <c r="H30" i="2"/>
  <c r="I15" i="2" l="1"/>
  <c r="H15" i="2"/>
  <c r="J10" i="2"/>
  <c r="J25" i="2"/>
  <c r="I25" i="2"/>
  <c r="H25" i="2"/>
  <c r="K20" i="2"/>
  <c r="J20" i="2"/>
  <c r="I20" i="2"/>
  <c r="H20" i="2"/>
  <c r="K15" i="2"/>
  <c r="J15" i="2"/>
  <c r="K10" i="2"/>
  <c r="I10" i="2"/>
  <c r="H10" i="2"/>
</calcChain>
</file>

<file path=xl/sharedStrings.xml><?xml version="1.0" encoding="utf-8"?>
<sst xmlns="http://schemas.openxmlformats.org/spreadsheetml/2006/main" count="110" uniqueCount="17">
  <si>
    <t>Cultivar</t>
  </si>
  <si>
    <t>Stage of storage</t>
  </si>
  <si>
    <t>Day</t>
  </si>
  <si>
    <t>Record</t>
  </si>
  <si>
    <t>Early</t>
  </si>
  <si>
    <t>Mid</t>
  </si>
  <si>
    <t>Casablanca</t>
  </si>
  <si>
    <t>Treatment</t>
  </si>
  <si>
    <t>Blank</t>
  </si>
  <si>
    <t>Fusarium</t>
  </si>
  <si>
    <t>Days</t>
  </si>
  <si>
    <r>
      <t>Infected area (mm</t>
    </r>
    <r>
      <rPr>
        <b/>
        <vertAlign val="superscript"/>
        <sz val="11"/>
        <color theme="0"/>
        <rFont val="Calibri"/>
        <family val="2"/>
        <scheme val="minor"/>
      </rPr>
      <t>2</t>
    </r>
    <r>
      <rPr>
        <b/>
        <sz val="11"/>
        <color theme="0"/>
        <rFont val="Calibri"/>
        <family val="2"/>
        <scheme val="minor"/>
      </rPr>
      <t>)</t>
    </r>
  </si>
  <si>
    <t>Early-stage of storage</t>
  </si>
  <si>
    <t>Mean</t>
  </si>
  <si>
    <t>SE</t>
  </si>
  <si>
    <t>Mid-stage of storage</t>
  </si>
  <si>
    <t>Damage size (mm2)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</si>
</sst>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2" fontId="0" fillId="0" borderId="0" xfId="0" applyNumberFormat="1"/>
    <xf numFmtId="2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5F72D-6F16-432F-B048-9F5282001053}">
  <dimension ref="B2:T45"/>
  <sheetViews>
    <sheetView workbookViewId="0">
      <selection activeCell="O11" sqref="O11:S16"/>
    </sheetView>
  </sheetViews>
  <sheetFormatPr defaultRowHeight="14.4" x14ac:dyDescent="0.3"/>
  <cols>
    <col min="3" max="3" width="10.21875" bestFit="1" customWidth="1"/>
    <col min="4" max="4" width="14.88671875" bestFit="1" customWidth="1"/>
  </cols>
  <sheetData>
    <row r="2" spans="2:20" ht="16.2" x14ac:dyDescent="0.3">
      <c r="C2" s="9" t="s">
        <v>11</v>
      </c>
      <c r="D2" s="9"/>
      <c r="E2" s="9"/>
      <c r="F2" s="9"/>
    </row>
    <row r="4" spans="2:20" x14ac:dyDescent="0.3">
      <c r="C4" s="3" t="s">
        <v>0</v>
      </c>
      <c r="D4" s="3" t="s">
        <v>7</v>
      </c>
      <c r="E4" s="4" t="s">
        <v>10</v>
      </c>
      <c r="F4" s="4"/>
    </row>
    <row r="5" spans="2:20" x14ac:dyDescent="0.3">
      <c r="E5" s="3">
        <v>10</v>
      </c>
      <c r="F5" s="3">
        <v>40</v>
      </c>
      <c r="H5" s="4">
        <v>10</v>
      </c>
      <c r="I5" s="4"/>
      <c r="J5" s="4">
        <v>40</v>
      </c>
      <c r="K5" s="4"/>
    </row>
    <row r="6" spans="2:20" ht="14.4" customHeight="1" x14ac:dyDescent="0.3">
      <c r="B6" s="10" t="s">
        <v>12</v>
      </c>
      <c r="C6" t="s">
        <v>3</v>
      </c>
      <c r="D6" s="5" t="s">
        <v>8</v>
      </c>
      <c r="E6" s="6">
        <v>63.617251235193308</v>
      </c>
      <c r="F6" s="6">
        <v>63.617251235193308</v>
      </c>
      <c r="H6" s="8" t="s">
        <v>13</v>
      </c>
      <c r="I6" s="8" t="s">
        <v>14</v>
      </c>
      <c r="J6" s="8" t="s">
        <v>13</v>
      </c>
      <c r="K6" s="8" t="s">
        <v>14</v>
      </c>
    </row>
    <row r="7" spans="2:20" x14ac:dyDescent="0.3">
      <c r="B7" s="10"/>
      <c r="C7" t="s">
        <v>3</v>
      </c>
      <c r="D7" s="5" t="s">
        <v>8</v>
      </c>
      <c r="E7" s="6">
        <v>63.617251235193308</v>
      </c>
      <c r="F7" s="6">
        <v>63.617251235193308</v>
      </c>
    </row>
    <row r="8" spans="2:20" x14ac:dyDescent="0.3">
      <c r="B8" s="10"/>
      <c r="C8" t="s">
        <v>3</v>
      </c>
      <c r="D8" s="5" t="s">
        <v>8</v>
      </c>
      <c r="E8" s="6">
        <v>63.617251235193308</v>
      </c>
      <c r="F8" s="6">
        <v>63.617251235193308</v>
      </c>
    </row>
    <row r="9" spans="2:20" x14ac:dyDescent="0.3">
      <c r="B9" s="10"/>
      <c r="C9" t="s">
        <v>3</v>
      </c>
      <c r="D9" s="5" t="s">
        <v>8</v>
      </c>
      <c r="E9" s="6">
        <v>63.617251235193308</v>
      </c>
      <c r="F9" s="6">
        <v>63.617251235193308</v>
      </c>
    </row>
    <row r="10" spans="2:20" x14ac:dyDescent="0.3">
      <c r="B10" s="10"/>
      <c r="C10" t="s">
        <v>3</v>
      </c>
      <c r="D10" s="5" t="s">
        <v>8</v>
      </c>
      <c r="E10" s="6">
        <v>63.617251235193308</v>
      </c>
      <c r="F10" s="6">
        <v>63.617251235193308</v>
      </c>
      <c r="H10">
        <f>AVERAGE(E6:E10)</f>
        <v>63.617251235193308</v>
      </c>
      <c r="I10">
        <f>_xlfn.STDEV.P(E6:E10)/SQRT(5)</f>
        <v>0</v>
      </c>
      <c r="J10">
        <f>AVERAGE(F6:F10)</f>
        <v>63.617251235193308</v>
      </c>
      <c r="K10">
        <f>_xlfn.STDEV.P(F6:F10)/SQRT(5)</f>
        <v>0</v>
      </c>
      <c r="M10" s="11"/>
      <c r="N10" s="11"/>
      <c r="O10" s="11"/>
      <c r="P10" s="11"/>
      <c r="Q10" s="11"/>
      <c r="R10" s="11"/>
      <c r="S10" s="11"/>
      <c r="T10" s="11"/>
    </row>
    <row r="11" spans="2:20" x14ac:dyDescent="0.3">
      <c r="B11" s="10"/>
      <c r="C11" t="s">
        <v>3</v>
      </c>
      <c r="D11" s="5" t="s">
        <v>9</v>
      </c>
      <c r="E11" s="7">
        <v>520.22199999999998</v>
      </c>
      <c r="F11" s="7">
        <v>397.60782021995817</v>
      </c>
      <c r="M11" s="11"/>
      <c r="N11" s="11"/>
      <c r="T11" s="11"/>
    </row>
    <row r="12" spans="2:20" x14ac:dyDescent="0.3">
      <c r="B12" s="10"/>
      <c r="C12" t="s">
        <v>3</v>
      </c>
      <c r="D12" s="5" t="s">
        <v>9</v>
      </c>
      <c r="E12" s="7">
        <v>127.98699999999999</v>
      </c>
      <c r="F12" s="7">
        <v>240.52818754046854</v>
      </c>
      <c r="M12" s="11"/>
      <c r="N12" s="11"/>
      <c r="O12" s="11"/>
      <c r="T12" s="11"/>
    </row>
    <row r="13" spans="2:20" x14ac:dyDescent="0.3">
      <c r="B13" s="10"/>
      <c r="C13" t="s">
        <v>3</v>
      </c>
      <c r="D13" s="5" t="s">
        <v>9</v>
      </c>
      <c r="E13" s="7">
        <v>357.71</v>
      </c>
      <c r="F13" s="7">
        <v>829.57681008855479</v>
      </c>
      <c r="M13" s="11"/>
      <c r="N13" s="11"/>
      <c r="O13" s="11"/>
      <c r="P13" s="11"/>
      <c r="Q13" s="11"/>
      <c r="R13" s="11"/>
      <c r="S13" s="11"/>
      <c r="T13" s="11"/>
    </row>
    <row r="14" spans="2:20" x14ac:dyDescent="0.3">
      <c r="B14" s="10"/>
      <c r="C14" t="s">
        <v>3</v>
      </c>
      <c r="D14" s="5" t="s">
        <v>9</v>
      </c>
      <c r="E14" s="7">
        <v>231.16800000000001</v>
      </c>
      <c r="F14" s="7">
        <v>298.64765163187968</v>
      </c>
      <c r="M14" s="11"/>
      <c r="N14" s="11"/>
      <c r="O14" s="11"/>
      <c r="P14" s="11"/>
      <c r="Q14" s="11"/>
      <c r="R14" s="11"/>
      <c r="S14" s="11"/>
      <c r="T14" s="11"/>
    </row>
    <row r="15" spans="2:20" x14ac:dyDescent="0.3">
      <c r="B15" s="10"/>
      <c r="C15" t="s">
        <v>3</v>
      </c>
      <c r="D15" s="5" t="s">
        <v>9</v>
      </c>
      <c r="E15" s="7">
        <v>326.54199999999997</v>
      </c>
      <c r="F15" s="7">
        <v>314.15926535897933</v>
      </c>
      <c r="H15">
        <f>AVERAGE(E11:E15)</f>
        <v>312.72579999999999</v>
      </c>
      <c r="I15">
        <f>_xlfn.STDEV.P(E11:E15)/SQRT(5)</f>
        <v>58.668300678577673</v>
      </c>
      <c r="J15">
        <f>AVERAGE(F11:F15)</f>
        <v>416.10394696796811</v>
      </c>
      <c r="K15">
        <f>_xlfn.STDEV.P(F11:F15)/SQRT(5)</f>
        <v>95.145669783294622</v>
      </c>
      <c r="M15" s="11"/>
      <c r="N15" s="11"/>
      <c r="T15" s="11"/>
    </row>
    <row r="16" spans="2:20" x14ac:dyDescent="0.3">
      <c r="B16" s="10"/>
      <c r="C16" t="s">
        <v>6</v>
      </c>
      <c r="D16" s="5" t="s">
        <v>8</v>
      </c>
      <c r="E16" s="6">
        <v>78.539816339744831</v>
      </c>
      <c r="F16" s="6">
        <v>78.539816339744831</v>
      </c>
      <c r="M16" s="11"/>
      <c r="N16" s="11"/>
      <c r="O16" s="11"/>
      <c r="T16" s="11"/>
    </row>
    <row r="17" spans="2:20" x14ac:dyDescent="0.3">
      <c r="B17" s="10"/>
      <c r="C17" t="s">
        <v>6</v>
      </c>
      <c r="D17" s="5" t="s">
        <v>8</v>
      </c>
      <c r="E17" s="6">
        <v>78.539816339744831</v>
      </c>
      <c r="F17" s="6">
        <v>78.539816339744831</v>
      </c>
      <c r="M17" s="11"/>
      <c r="N17" s="11"/>
      <c r="O17" s="11"/>
      <c r="P17" s="11"/>
      <c r="Q17" s="11"/>
      <c r="R17" s="11"/>
      <c r="S17" s="11"/>
      <c r="T17" s="11"/>
    </row>
    <row r="18" spans="2:20" x14ac:dyDescent="0.3">
      <c r="B18" s="10"/>
      <c r="C18" t="s">
        <v>6</v>
      </c>
      <c r="D18" s="5" t="s">
        <v>8</v>
      </c>
      <c r="E18" s="6">
        <v>78.539816339744831</v>
      </c>
      <c r="F18" s="6">
        <v>78.539816339744831</v>
      </c>
      <c r="M18" s="11"/>
      <c r="N18" s="11"/>
      <c r="O18" s="11"/>
      <c r="P18" s="11"/>
      <c r="Q18" s="11"/>
      <c r="R18" s="11"/>
      <c r="S18" s="11"/>
      <c r="T18" s="11"/>
    </row>
    <row r="19" spans="2:20" x14ac:dyDescent="0.3">
      <c r="B19" s="10"/>
      <c r="C19" t="s">
        <v>6</v>
      </c>
      <c r="D19" s="5" t="s">
        <v>8</v>
      </c>
      <c r="E19" s="6">
        <v>78.539816339744831</v>
      </c>
      <c r="F19" s="6">
        <v>78.539816339744831</v>
      </c>
      <c r="M19" s="11"/>
      <c r="N19" s="11"/>
      <c r="O19" s="11"/>
      <c r="Q19" s="11"/>
      <c r="R19" s="11"/>
      <c r="S19" s="11"/>
      <c r="T19" s="11"/>
    </row>
    <row r="20" spans="2:20" x14ac:dyDescent="0.3">
      <c r="B20" s="10"/>
      <c r="C20" t="s">
        <v>6</v>
      </c>
      <c r="D20" s="5" t="s">
        <v>8</v>
      </c>
      <c r="E20" s="6">
        <v>78.539816339744831</v>
      </c>
      <c r="F20" s="6">
        <v>78.539816339744831</v>
      </c>
      <c r="H20">
        <f>AVERAGE(E16:E20)</f>
        <v>78.539816339744831</v>
      </c>
      <c r="I20">
        <f>_xlfn.STDEV.P(E16:E20)/SQRT(5)</f>
        <v>0</v>
      </c>
      <c r="J20">
        <f>AVERAGE(F16:F20)</f>
        <v>78.539816339744831</v>
      </c>
      <c r="K20">
        <f>_xlfn.STDEV.P(F16:F20)/SQRT(5)</f>
        <v>0</v>
      </c>
    </row>
    <row r="21" spans="2:20" x14ac:dyDescent="0.3">
      <c r="B21" s="10"/>
      <c r="C21" t="s">
        <v>6</v>
      </c>
      <c r="D21" s="5" t="s">
        <v>9</v>
      </c>
      <c r="E21" s="7">
        <v>132.73228961416876</v>
      </c>
      <c r="F21" s="7">
        <v>510.70515574919074</v>
      </c>
    </row>
    <row r="22" spans="2:20" x14ac:dyDescent="0.3">
      <c r="B22" s="10"/>
      <c r="C22" t="s">
        <v>6</v>
      </c>
      <c r="D22" s="5" t="s">
        <v>9</v>
      </c>
      <c r="E22" s="7">
        <v>153.93804002589985</v>
      </c>
      <c r="F22" s="7">
        <v>346.36059005827468</v>
      </c>
    </row>
    <row r="23" spans="2:20" x14ac:dyDescent="0.3">
      <c r="B23" s="10"/>
      <c r="C23" t="s">
        <v>6</v>
      </c>
      <c r="D23" s="5" t="s">
        <v>9</v>
      </c>
      <c r="E23" s="7">
        <v>153.93804002589985</v>
      </c>
      <c r="F23" s="7">
        <v>510.70515574919074</v>
      </c>
    </row>
    <row r="24" spans="2:20" x14ac:dyDescent="0.3">
      <c r="B24" s="10"/>
      <c r="C24" t="s">
        <v>6</v>
      </c>
      <c r="D24" s="5" t="s">
        <v>9</v>
      </c>
      <c r="E24" s="7">
        <v>113.09733552923255</v>
      </c>
      <c r="F24" s="7">
        <v>363.05030103047045</v>
      </c>
    </row>
    <row r="25" spans="2:20" x14ac:dyDescent="0.3">
      <c r="B25" s="10"/>
      <c r="C25" t="s">
        <v>6</v>
      </c>
      <c r="D25" s="5" t="s">
        <v>9</v>
      </c>
      <c r="E25" s="7">
        <v>132.73228961416876</v>
      </c>
      <c r="F25" s="7"/>
      <c r="H25">
        <f>AVERAGE(E21:E25)</f>
        <v>137.28759896187395</v>
      </c>
      <c r="I25">
        <f>_xlfn.STDEV.P(E21:E25)/SQRT(5)</f>
        <v>6.8735577591240355</v>
      </c>
      <c r="J25">
        <f>AVERAGE(F21:F25)</f>
        <v>432.70530064678167</v>
      </c>
      <c r="K25">
        <f>_xlfn.STDEV.P(F21:F24)/SQRT(4)</f>
        <v>39.111365683579578</v>
      </c>
    </row>
    <row r="26" spans="2:20" x14ac:dyDescent="0.3">
      <c r="B26" s="10" t="s">
        <v>15</v>
      </c>
      <c r="C26" t="s">
        <v>3</v>
      </c>
      <c r="D26" s="5" t="s">
        <v>8</v>
      </c>
      <c r="E26" s="6">
        <v>24.925000000000001</v>
      </c>
      <c r="F26" s="6">
        <v>23.76</v>
      </c>
      <c r="G26" s="11"/>
      <c r="J26" s="11"/>
      <c r="K26" s="11"/>
      <c r="L26" s="11"/>
    </row>
    <row r="27" spans="2:20" x14ac:dyDescent="0.3">
      <c r="B27" s="10"/>
      <c r="C27" t="s">
        <v>3</v>
      </c>
      <c r="D27" s="5" t="s">
        <v>8</v>
      </c>
      <c r="E27" s="6">
        <v>24.838999999999999</v>
      </c>
      <c r="F27" s="6">
        <v>24.632999999999999</v>
      </c>
      <c r="G27" s="11"/>
      <c r="J27" s="11"/>
      <c r="K27" s="11"/>
      <c r="L27" s="11"/>
    </row>
    <row r="28" spans="2:20" x14ac:dyDescent="0.3">
      <c r="B28" s="10"/>
      <c r="C28" t="s">
        <v>3</v>
      </c>
      <c r="D28" s="5" t="s">
        <v>8</v>
      </c>
      <c r="E28" s="6">
        <v>42.6</v>
      </c>
      <c r="F28" s="6">
        <v>23.279</v>
      </c>
      <c r="G28" s="11"/>
      <c r="J28" s="11"/>
      <c r="K28" s="11"/>
      <c r="L28" s="11"/>
    </row>
    <row r="29" spans="2:20" x14ac:dyDescent="0.3">
      <c r="B29" s="10"/>
      <c r="C29" t="s">
        <v>3</v>
      </c>
      <c r="D29" s="5" t="s">
        <v>8</v>
      </c>
      <c r="E29" s="6">
        <v>23.007999999999999</v>
      </c>
      <c r="F29" s="6">
        <v>17.332999999999998</v>
      </c>
      <c r="G29" s="11"/>
      <c r="J29" s="11"/>
      <c r="K29" s="11"/>
      <c r="L29" s="11"/>
    </row>
    <row r="30" spans="2:20" x14ac:dyDescent="0.3">
      <c r="B30" s="10"/>
      <c r="C30" t="s">
        <v>3</v>
      </c>
      <c r="D30" s="5" t="s">
        <v>8</v>
      </c>
      <c r="E30" s="6">
        <v>32.811999999999998</v>
      </c>
      <c r="F30" s="6">
        <v>23.279</v>
      </c>
      <c r="G30" s="11"/>
      <c r="H30">
        <f>AVERAGE(E26:E30)</f>
        <v>29.636800000000001</v>
      </c>
      <c r="I30">
        <f>_xlfn.STDEV.P(E26:E30)/SQRT(5)</f>
        <v>3.2697852088478245</v>
      </c>
      <c r="J30">
        <f>AVERAGE(F26:F30)</f>
        <v>22.456799999999998</v>
      </c>
      <c r="K30">
        <f>_xlfn.STDEV.P(F26:F30)/SQRT(5)</f>
        <v>1.1668680953732575</v>
      </c>
      <c r="L30" s="11"/>
    </row>
    <row r="31" spans="2:20" x14ac:dyDescent="0.3">
      <c r="B31" s="10"/>
      <c r="C31" t="s">
        <v>3</v>
      </c>
      <c r="D31" s="5" t="s">
        <v>9</v>
      </c>
      <c r="E31" s="7">
        <v>103.86890710931253</v>
      </c>
      <c r="F31" s="7">
        <v>397.60782021995817</v>
      </c>
      <c r="L31" s="11"/>
    </row>
    <row r="32" spans="2:20" x14ac:dyDescent="0.3">
      <c r="B32" s="10"/>
      <c r="C32" t="s">
        <v>3</v>
      </c>
      <c r="D32" s="5" t="s">
        <v>9</v>
      </c>
      <c r="E32" s="7">
        <v>103.86890710931253</v>
      </c>
      <c r="F32" s="7">
        <v>240.52818754046854</v>
      </c>
      <c r="L32" s="11"/>
    </row>
    <row r="33" spans="2:12" x14ac:dyDescent="0.3">
      <c r="B33" s="10"/>
      <c r="C33" t="s">
        <v>3</v>
      </c>
      <c r="D33" s="5" t="s">
        <v>9</v>
      </c>
      <c r="E33" s="7">
        <v>132.73228961416876</v>
      </c>
      <c r="F33" s="7">
        <v>829.57681008855479</v>
      </c>
      <c r="L33" s="11"/>
    </row>
    <row r="34" spans="2:12" x14ac:dyDescent="0.3">
      <c r="B34" s="10"/>
      <c r="C34" t="s">
        <v>3</v>
      </c>
      <c r="D34" s="5" t="s">
        <v>9</v>
      </c>
      <c r="E34" s="7">
        <v>113.09733552923255</v>
      </c>
      <c r="F34" s="7">
        <v>298.64765163187968</v>
      </c>
      <c r="L34" s="11"/>
    </row>
    <row r="35" spans="2:12" x14ac:dyDescent="0.3">
      <c r="B35" s="10"/>
      <c r="C35" t="s">
        <v>3</v>
      </c>
      <c r="D35" s="5" t="s">
        <v>9</v>
      </c>
      <c r="E35" s="7">
        <v>95.033177771091246</v>
      </c>
      <c r="F35" s="7">
        <v>314.15926535897933</v>
      </c>
      <c r="H35">
        <f>AVERAGE(E31:E35)</f>
        <v>109.72012342662353</v>
      </c>
      <c r="I35">
        <f>_xlfn.STDEV.P(E31:E35)/SQRT(5)</f>
        <v>5.7450681169214617</v>
      </c>
      <c r="J35">
        <f>AVERAGE(F31:F35)</f>
        <v>416.10394696796811</v>
      </c>
      <c r="K35">
        <f>_xlfn.STDEV.P(F31:F35)/SQRT(5)</f>
        <v>95.145669783294622</v>
      </c>
      <c r="L35" s="11"/>
    </row>
    <row r="36" spans="2:12" x14ac:dyDescent="0.3">
      <c r="B36" s="10"/>
      <c r="C36" t="s">
        <v>6</v>
      </c>
      <c r="D36" s="5" t="s">
        <v>8</v>
      </c>
      <c r="E36" s="6">
        <v>21.442</v>
      </c>
      <c r="F36" s="6">
        <v>35.973999999999997</v>
      </c>
      <c r="J36" s="11"/>
      <c r="K36" s="11"/>
      <c r="L36" s="11"/>
    </row>
    <row r="37" spans="2:12" x14ac:dyDescent="0.3">
      <c r="B37" s="10"/>
      <c r="C37" t="s">
        <v>6</v>
      </c>
      <c r="D37" s="5" t="s">
        <v>8</v>
      </c>
      <c r="E37" s="6">
        <v>36.271999999999998</v>
      </c>
      <c r="F37" s="6">
        <v>53.341999999999999</v>
      </c>
      <c r="J37" s="11"/>
      <c r="K37" s="11"/>
      <c r="L37" s="11"/>
    </row>
    <row r="38" spans="2:12" x14ac:dyDescent="0.3">
      <c r="B38" s="10"/>
      <c r="C38" t="s">
        <v>6</v>
      </c>
      <c r="D38" s="5" t="s">
        <v>8</v>
      </c>
      <c r="E38" s="6">
        <v>30.577999999999999</v>
      </c>
      <c r="F38" s="6">
        <v>39.639000000000003</v>
      </c>
      <c r="J38" s="11"/>
      <c r="K38" s="11"/>
      <c r="L38" s="11"/>
    </row>
    <row r="39" spans="2:12" x14ac:dyDescent="0.3">
      <c r="B39" s="10"/>
      <c r="C39" t="s">
        <v>6</v>
      </c>
      <c r="D39" s="5" t="s">
        <v>8</v>
      </c>
      <c r="E39" s="6">
        <v>37.11</v>
      </c>
      <c r="F39" s="6">
        <v>24.379000000000001</v>
      </c>
    </row>
    <row r="40" spans="2:12" x14ac:dyDescent="0.3">
      <c r="B40" s="10"/>
      <c r="C40" t="s">
        <v>6</v>
      </c>
      <c r="D40" s="5" t="s">
        <v>8</v>
      </c>
      <c r="E40" s="6">
        <v>21.427</v>
      </c>
      <c r="F40" s="6">
        <v>39.972999999999999</v>
      </c>
      <c r="H40">
        <f>AVERAGE(E36:E40)</f>
        <v>29.3658</v>
      </c>
      <c r="I40">
        <f>_xlfn.STDEV.P(E36:E40)/SQRT(5)</f>
        <v>3.0656080166909776</v>
      </c>
      <c r="J40">
        <f>AVERAGE(F36:F40)</f>
        <v>38.6614</v>
      </c>
      <c r="K40">
        <f>_xlfn.STDEV.P(F36:F40)/SQRT(5)</f>
        <v>4.1444183244455362</v>
      </c>
    </row>
    <row r="41" spans="2:12" x14ac:dyDescent="0.3">
      <c r="B41" s="10"/>
      <c r="C41" t="s">
        <v>6</v>
      </c>
      <c r="D41" s="5" t="s">
        <v>9</v>
      </c>
      <c r="E41" s="7">
        <v>645.52200000000005</v>
      </c>
      <c r="F41" s="7">
        <v>1240.22</v>
      </c>
    </row>
    <row r="42" spans="2:12" x14ac:dyDescent="0.3">
      <c r="B42" s="10"/>
      <c r="C42" t="s">
        <v>6</v>
      </c>
      <c r="D42" s="5" t="s">
        <v>9</v>
      </c>
      <c r="E42" s="7">
        <v>229.88900000000001</v>
      </c>
      <c r="F42" s="7">
        <v>704.97</v>
      </c>
    </row>
    <row r="43" spans="2:12" x14ac:dyDescent="0.3">
      <c r="B43" s="10"/>
      <c r="C43" t="s">
        <v>6</v>
      </c>
      <c r="D43" s="5" t="s">
        <v>9</v>
      </c>
      <c r="E43" s="7">
        <v>345.86500000000001</v>
      </c>
      <c r="F43" s="7">
        <v>676.30799999999999</v>
      </c>
    </row>
    <row r="44" spans="2:12" x14ac:dyDescent="0.3">
      <c r="B44" s="10"/>
      <c r="C44" t="s">
        <v>6</v>
      </c>
      <c r="D44" s="5" t="s">
        <v>9</v>
      </c>
      <c r="E44" s="7">
        <v>369.654</v>
      </c>
      <c r="F44" s="7">
        <v>583.71400000000006</v>
      </c>
    </row>
    <row r="45" spans="2:12" x14ac:dyDescent="0.3">
      <c r="B45" s="10"/>
      <c r="C45" t="s">
        <v>6</v>
      </c>
      <c r="D45" s="5" t="s">
        <v>9</v>
      </c>
      <c r="E45" s="7">
        <v>412.06400000000002</v>
      </c>
      <c r="F45" s="7">
        <v>666.67</v>
      </c>
      <c r="H45">
        <f>AVERAGE(E41:E45)</f>
        <v>400.59880000000004</v>
      </c>
      <c r="I45">
        <f>_xlfn.STDEV.P(E41:E45)/SQRT(5)</f>
        <v>61.0619456076532</v>
      </c>
      <c r="J45">
        <f>AVERAGE(F41:F45)</f>
        <v>774.37639999999999</v>
      </c>
      <c r="K45">
        <f>_xlfn.STDEV.P(F41:F45)/SQRT(5)</f>
        <v>105.71617444368667</v>
      </c>
    </row>
  </sheetData>
  <mergeCells count="6">
    <mergeCell ref="B26:B45"/>
    <mergeCell ref="B6:B25"/>
    <mergeCell ref="H5:I5"/>
    <mergeCell ref="J5:K5"/>
    <mergeCell ref="E4:F4"/>
    <mergeCell ref="C2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N19"/>
  <sheetViews>
    <sheetView tabSelected="1" workbookViewId="0">
      <selection activeCell="G21" sqref="G21"/>
    </sheetView>
  </sheetViews>
  <sheetFormatPr defaultRowHeight="14.4" x14ac:dyDescent="0.3"/>
  <cols>
    <col min="2" max="2" width="10.21875" bestFit="1" customWidth="1"/>
    <col min="3" max="3" width="14.33203125" bestFit="1" customWidth="1"/>
    <col min="5" max="5" width="16" bestFit="1" customWidth="1"/>
    <col min="6" max="6" width="9.5546875" bestFit="1" customWidth="1"/>
  </cols>
  <sheetData>
    <row r="3" spans="2:14" x14ac:dyDescent="0.3">
      <c r="B3" s="3" t="s">
        <v>0</v>
      </c>
      <c r="C3" s="3" t="s">
        <v>1</v>
      </c>
      <c r="D3" s="3" t="s">
        <v>2</v>
      </c>
      <c r="E3" s="4" t="s">
        <v>16</v>
      </c>
      <c r="F3" s="4"/>
    </row>
    <row r="4" spans="2:14" x14ac:dyDescent="0.3">
      <c r="B4" t="s">
        <v>3</v>
      </c>
      <c r="C4" t="s">
        <v>4</v>
      </c>
      <c r="D4">
        <v>10</v>
      </c>
      <c r="E4" s="1">
        <v>312.72579999999999</v>
      </c>
      <c r="F4" s="1">
        <v>58.668300678577673</v>
      </c>
    </row>
    <row r="5" spans="2:14" x14ac:dyDescent="0.3">
      <c r="B5" t="s">
        <v>3</v>
      </c>
      <c r="C5" t="s">
        <v>5</v>
      </c>
      <c r="D5">
        <v>10</v>
      </c>
      <c r="E5" s="1">
        <v>109.72012342662353</v>
      </c>
      <c r="F5" s="1">
        <v>5.7450681169214617</v>
      </c>
    </row>
    <row r="6" spans="2:14" x14ac:dyDescent="0.3">
      <c r="B6" t="s">
        <v>3</v>
      </c>
      <c r="C6" t="s">
        <v>4</v>
      </c>
      <c r="D6">
        <v>40</v>
      </c>
      <c r="E6" s="1">
        <v>416.10394696796811</v>
      </c>
      <c r="F6" s="1">
        <v>95.145669783294622</v>
      </c>
    </row>
    <row r="7" spans="2:14" x14ac:dyDescent="0.3">
      <c r="B7" t="s">
        <v>3</v>
      </c>
      <c r="C7" t="s">
        <v>5</v>
      </c>
      <c r="D7">
        <v>40</v>
      </c>
      <c r="E7" s="1">
        <v>416.10394696796811</v>
      </c>
      <c r="F7" s="1">
        <v>95.145669783294622</v>
      </c>
    </row>
    <row r="8" spans="2:14" x14ac:dyDescent="0.3">
      <c r="B8" t="s">
        <v>6</v>
      </c>
      <c r="C8" t="s">
        <v>4</v>
      </c>
      <c r="D8">
        <v>10</v>
      </c>
      <c r="E8" s="1">
        <v>137.28759896187395</v>
      </c>
      <c r="F8" s="1">
        <v>6.8735577591240355</v>
      </c>
    </row>
    <row r="9" spans="2:14" x14ac:dyDescent="0.3">
      <c r="B9" t="s">
        <v>6</v>
      </c>
      <c r="C9" t="s">
        <v>5</v>
      </c>
      <c r="D9">
        <v>10</v>
      </c>
      <c r="E9" s="1">
        <v>400.59880000000004</v>
      </c>
      <c r="F9" s="1">
        <v>61.0619456076532</v>
      </c>
    </row>
    <row r="10" spans="2:14" x14ac:dyDescent="0.3">
      <c r="B10" t="s">
        <v>6</v>
      </c>
      <c r="C10" t="s">
        <v>4</v>
      </c>
      <c r="D10">
        <v>40</v>
      </c>
      <c r="E10" s="1">
        <v>432.70530064678167</v>
      </c>
      <c r="F10" s="1">
        <v>39.111365683579578</v>
      </c>
    </row>
    <row r="11" spans="2:14" x14ac:dyDescent="0.3">
      <c r="B11" t="s">
        <v>6</v>
      </c>
      <c r="C11" t="s">
        <v>5</v>
      </c>
      <c r="D11">
        <v>40</v>
      </c>
      <c r="E11" s="1">
        <v>774.37639999999999</v>
      </c>
      <c r="F11" s="1">
        <v>105.71617444368667</v>
      </c>
      <c r="J11" s="11"/>
    </row>
    <row r="12" spans="2:14" x14ac:dyDescent="0.3">
      <c r="J12" s="11"/>
      <c r="K12" s="11"/>
      <c r="L12" s="11"/>
      <c r="M12" s="11"/>
      <c r="N12" s="11"/>
    </row>
    <row r="13" spans="2:14" x14ac:dyDescent="0.3">
      <c r="J13" s="11"/>
      <c r="K13" s="11"/>
      <c r="L13" s="11"/>
      <c r="M13" s="11"/>
      <c r="N13" s="11"/>
    </row>
    <row r="15" spans="2:14" x14ac:dyDescent="0.3">
      <c r="J15" s="11"/>
    </row>
    <row r="16" spans="2:14" x14ac:dyDescent="0.3">
      <c r="D16" s="1"/>
      <c r="E16" s="1"/>
      <c r="F16" s="1"/>
      <c r="G16" s="1"/>
    </row>
    <row r="17" spans="4:7" x14ac:dyDescent="0.3">
      <c r="D17" s="1"/>
      <c r="E17" s="1"/>
      <c r="F17" s="1"/>
      <c r="G17" s="1"/>
    </row>
    <row r="18" spans="4:7" x14ac:dyDescent="0.3">
      <c r="D18" s="2"/>
      <c r="E18" s="2"/>
      <c r="F18" s="2"/>
      <c r="G18" s="2"/>
    </row>
    <row r="19" spans="4:7" x14ac:dyDescent="0.3">
      <c r="D19" s="1"/>
      <c r="E19" s="1"/>
      <c r="F19" s="1"/>
      <c r="G19" s="1"/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4" ma:contentTypeDescription="Create a new document." ma:contentTypeScope="" ma:versionID="504fb9bcfb3e73fbacb15a3090203910">
  <xsd:schema xmlns:xsd="http://www.w3.org/2001/XMLSchema" xmlns:xs="http://www.w3.org/2001/XMLSchema" xmlns:p="http://schemas.microsoft.com/office/2006/metadata/properties" xmlns:ns2="9e7e862f-fd2b-4f26-8c55-eda3534c9efa" targetNamespace="http://schemas.microsoft.com/office/2006/metadata/properties" ma:root="true" ma:fieldsID="fa5da6f54008c6aa6c1e5b00d71fef55" ns2:_="">
    <xsd:import namespace="9e7e862f-fd2b-4f26-8c55-eda3534c9e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F230F4-9C44-4811-B240-7306C1FA49DD}"/>
</file>

<file path=customXml/itemProps2.xml><?xml version="1.0" encoding="utf-8"?>
<ds:datastoreItem xmlns:ds="http://schemas.openxmlformats.org/officeDocument/2006/customXml" ds:itemID="{CC78B8A2-2CD5-47DD-AD91-597D95F9E6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External damage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Gutiérrez</dc:creator>
  <cp:lastModifiedBy>Maria Gutiérrez</cp:lastModifiedBy>
  <dcterms:created xsi:type="dcterms:W3CDTF">2024-02-25T12:46:37Z</dcterms:created>
  <dcterms:modified xsi:type="dcterms:W3CDTF">2024-07-21T18:34:15Z</dcterms:modified>
</cp:coreProperties>
</file>